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pontsoleil/Documents/GitHub/EIPA/データ検証/EIPA/xBRL/"/>
    </mc:Choice>
  </mc:AlternateContent>
  <xr:revisionPtr revIDLastSave="0" documentId="13_ncr:1_{8D26EF87-4743-1B45-8E13-CDB18132E951}" xr6:coauthVersionLast="45" xr6:coauthVersionMax="45" xr10:uidLastSave="{00000000-0000-0000-0000-000000000000}"/>
  <bookViews>
    <workbookView xWindow="0" yWindow="0" windowWidth="25600" windowHeight="16000" xr2:uid="{53A4F89F-2B99-A04C-B8BA-7FC0A02B1C73}"/>
  </bookViews>
  <sheets>
    <sheet name="xBRLGL_PLT2EN" sheetId="11" r:id="rId1"/>
    <sheet name="xbrl-gl" sheetId="5" r:id="rId2"/>
    <sheet name="EN16931" sheetId="12" r:id="rId3"/>
  </sheets>
  <definedNames>
    <definedName name="_xlnm._FilterDatabase" localSheetId="2" hidden="1">'EN16931'!$A$1:$L$213</definedName>
    <definedName name="_xlnm._FilterDatabase" localSheetId="1" hidden="1">'xbrl-gl'!$A$1:$K$664</definedName>
    <definedName name="_xlnm._FilterDatabase" localSheetId="0" hidden="1">xBRLGL_PLT2EN!$C$1:$S$210</definedName>
    <definedName name="_xlnm.Print_Area" localSheetId="2">'EN16931'!$A:$H</definedName>
    <definedName name="_xlnm.Print_Area" localSheetId="0">xBRLGL_PLT2EN!$B:$L</definedName>
    <definedName name="_xlnm.Print_Titles" localSheetId="2">'EN16931'!$1:$1</definedName>
    <definedName name="_xlnm.Print_Titles" localSheetId="0">xBRLGL_PLT2EN!$1:$1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10" i="11" l="1"/>
  <c r="Q209" i="11"/>
  <c r="Q208" i="11"/>
  <c r="Q207" i="11"/>
  <c r="Q206" i="11"/>
  <c r="Q205" i="11"/>
  <c r="Q204" i="11"/>
  <c r="Q203" i="11"/>
  <c r="Q202" i="11"/>
  <c r="Q201" i="11"/>
  <c r="Q200" i="11"/>
  <c r="Q199" i="11"/>
  <c r="Q198" i="11"/>
  <c r="Q197" i="11"/>
  <c r="Q195" i="11"/>
  <c r="Q194" i="11"/>
  <c r="Q193" i="11"/>
  <c r="Q192" i="11"/>
  <c r="Q191" i="11"/>
  <c r="Q189" i="11"/>
  <c r="Q188" i="11"/>
  <c r="Q187" i="11"/>
  <c r="Q186" i="11"/>
  <c r="Q185" i="11"/>
  <c r="Q184" i="11"/>
  <c r="Q183" i="11"/>
  <c r="Q182" i="11"/>
  <c r="Q181" i="11"/>
  <c r="Q180" i="11"/>
  <c r="Q179" i="11"/>
  <c r="Q178" i="11"/>
  <c r="Q177" i="11"/>
  <c r="Q176" i="11"/>
  <c r="Q175" i="11"/>
  <c r="Q174" i="11"/>
  <c r="Q173" i="11"/>
  <c r="Q172" i="11"/>
  <c r="Q171" i="11"/>
  <c r="Q170" i="11"/>
  <c r="Q169" i="11"/>
  <c r="Q168" i="11"/>
  <c r="Q167" i="11"/>
  <c r="Q166" i="11"/>
  <c r="Q165" i="11"/>
  <c r="Q164" i="11"/>
  <c r="Q163" i="11"/>
  <c r="Q162" i="11"/>
  <c r="Q161" i="11"/>
  <c r="Q160" i="11"/>
  <c r="Q159" i="11"/>
  <c r="Q158" i="11"/>
  <c r="Q157" i="11"/>
  <c r="Q156" i="11"/>
  <c r="Q155" i="11"/>
  <c r="Q154" i="11"/>
  <c r="Q153" i="11"/>
  <c r="Q152" i="11"/>
  <c r="Q151" i="11"/>
  <c r="Q150" i="11"/>
  <c r="Q149" i="11"/>
  <c r="Q148" i="11"/>
  <c r="Q147" i="11"/>
  <c r="Q146" i="11"/>
  <c r="Q145" i="11"/>
  <c r="Q144" i="11"/>
  <c r="Q143" i="11"/>
  <c r="Q142" i="11"/>
  <c r="Q141" i="11"/>
  <c r="Q140" i="11"/>
  <c r="Q139" i="11"/>
  <c r="Q138" i="11"/>
  <c r="Q137" i="11"/>
  <c r="Q136" i="11"/>
  <c r="Q135" i="11"/>
  <c r="Q134" i="11"/>
  <c r="Q133" i="11"/>
  <c r="Q132" i="11"/>
  <c r="Q131" i="11"/>
  <c r="Q130" i="11"/>
  <c r="Q129" i="11"/>
  <c r="Q128" i="11"/>
  <c r="Q127" i="11"/>
  <c r="Q126" i="11"/>
  <c r="Q125" i="11"/>
  <c r="Q124" i="11"/>
  <c r="Q123" i="11"/>
  <c r="Q122" i="11"/>
  <c r="Q121" i="11"/>
  <c r="Q120" i="11"/>
  <c r="Q119" i="11"/>
  <c r="Q118" i="11"/>
  <c r="Q117" i="11"/>
  <c r="Q116" i="11"/>
  <c r="Q114" i="11"/>
  <c r="Q113" i="11"/>
  <c r="Q112" i="11"/>
  <c r="Q111" i="11"/>
  <c r="Q109" i="11"/>
  <c r="Q108" i="11"/>
  <c r="Q106" i="11"/>
  <c r="Q105" i="11"/>
  <c r="Q104" i="11"/>
  <c r="Q103" i="11"/>
  <c r="Q102" i="11"/>
  <c r="Q101" i="11"/>
  <c r="Q99" i="11"/>
  <c r="Q98" i="11"/>
  <c r="Q97" i="11"/>
  <c r="Q96" i="11"/>
  <c r="Q94" i="11"/>
  <c r="Q93" i="11"/>
  <c r="Q92" i="11"/>
  <c r="Q91" i="11"/>
  <c r="Q89" i="11"/>
  <c r="Q88" i="11"/>
  <c r="Q85" i="11"/>
  <c r="Q84" i="11"/>
  <c r="Q83" i="11"/>
  <c r="Q82" i="11"/>
  <c r="Q81" i="11"/>
  <c r="Q79" i="11"/>
  <c r="Q78" i="11"/>
  <c r="Q77" i="11"/>
  <c r="Q76" i="11"/>
  <c r="Q74" i="11"/>
  <c r="Q73" i="11"/>
  <c r="Q71" i="11"/>
  <c r="Q70" i="11"/>
  <c r="Q68" i="11"/>
  <c r="Q67" i="11"/>
  <c r="Q66" i="11"/>
  <c r="Q65" i="11"/>
  <c r="Q63" i="11"/>
  <c r="Q62" i="11"/>
  <c r="Q61" i="11"/>
  <c r="Q60" i="11"/>
  <c r="Q58" i="11"/>
  <c r="Q57" i="11"/>
  <c r="Q54" i="11"/>
  <c r="Q53" i="11"/>
  <c r="Q52" i="11"/>
  <c r="Q51" i="11"/>
  <c r="Q50" i="11"/>
  <c r="Q49" i="11"/>
  <c r="Q47" i="11"/>
  <c r="Q46" i="11"/>
  <c r="Q45" i="11"/>
  <c r="Q44" i="11"/>
  <c r="Q43" i="11"/>
  <c r="Q42" i="11"/>
  <c r="Q41" i="11"/>
  <c r="Q40" i="11"/>
  <c r="Q39" i="11"/>
  <c r="Q38" i="11"/>
  <c r="Q37" i="11"/>
  <c r="Q36" i="11"/>
  <c r="Q35" i="11"/>
  <c r="Q34" i="11"/>
  <c r="Q33" i="11"/>
  <c r="Q32" i="11"/>
  <c r="Q31" i="11"/>
  <c r="Q30" i="11"/>
  <c r="Q29" i="11"/>
  <c r="Q28" i="11"/>
  <c r="Q27" i="11"/>
  <c r="Q26" i="11"/>
  <c r="Q25" i="11"/>
  <c r="Q24" i="11"/>
  <c r="Q23" i="11"/>
  <c r="Q22" i="11"/>
  <c r="Q21" i="11"/>
  <c r="Q20" i="11"/>
  <c r="Q19" i="11"/>
  <c r="Q18" i="11"/>
  <c r="Q17" i="11"/>
  <c r="Q16" i="11"/>
  <c r="Q15" i="11"/>
  <c r="Q14" i="11"/>
  <c r="Q13" i="11"/>
  <c r="Q12" i="11"/>
  <c r="Q11" i="11"/>
  <c r="Q10" i="11"/>
  <c r="Q9" i="11"/>
  <c r="Q8" i="11"/>
  <c r="Q6" i="11"/>
  <c r="Q5" i="11"/>
  <c r="Q4" i="11"/>
  <c r="Q7" i="11"/>
  <c r="B6" i="11"/>
  <c r="B7" i="11" s="1"/>
  <c r="B8" i="11" s="1"/>
  <c r="B9" i="11" s="1"/>
  <c r="B10" i="11" s="1"/>
  <c r="B11" i="11" s="1"/>
  <c r="B12" i="11" s="1"/>
  <c r="B13" i="11" s="1"/>
  <c r="B14" i="11" s="1"/>
  <c r="A3" i="11"/>
  <c r="A4"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A91" i="11"/>
  <c r="A92" i="11"/>
  <c r="A93" i="11"/>
  <c r="A94" i="11"/>
  <c r="A95" i="11"/>
  <c r="A96" i="11"/>
  <c r="A97" i="11"/>
  <c r="A98" i="11"/>
  <c r="A99" i="11"/>
  <c r="A100" i="11"/>
  <c r="A101" i="11"/>
  <c r="A102" i="11"/>
  <c r="A103" i="11"/>
  <c r="A104" i="11"/>
  <c r="A105" i="11"/>
  <c r="A106" i="11"/>
  <c r="A107" i="11"/>
  <c r="A108" i="11"/>
  <c r="A109" i="11"/>
  <c r="A110" i="11"/>
  <c r="A111" i="11"/>
  <c r="A112" i="11"/>
  <c r="A113" i="11"/>
  <c r="A114" i="11"/>
  <c r="A115" i="11"/>
  <c r="A116" i="11"/>
  <c r="A117" i="11"/>
  <c r="A118" i="11"/>
  <c r="A119" i="11"/>
  <c r="A120" i="11"/>
  <c r="A121" i="11"/>
  <c r="A122" i="11"/>
  <c r="A123" i="11"/>
  <c r="A124" i="11"/>
  <c r="A125" i="11"/>
  <c r="A126" i="11"/>
  <c r="A127" i="11"/>
  <c r="A128" i="11"/>
  <c r="A129" i="11"/>
  <c r="A130" i="11"/>
  <c r="A131" i="11"/>
  <c r="A132" i="11"/>
  <c r="A133" i="11"/>
  <c r="A134" i="11"/>
  <c r="A135" i="11"/>
  <c r="A136" i="11"/>
  <c r="A137" i="11"/>
  <c r="A138" i="11"/>
  <c r="A139" i="11"/>
  <c r="A140" i="11"/>
  <c r="A141" i="11"/>
  <c r="A142" i="11"/>
  <c r="A143" i="11"/>
  <c r="A144" i="11"/>
  <c r="A145" i="11"/>
  <c r="A146" i="11"/>
  <c r="A147" i="11"/>
  <c r="A148" i="11"/>
  <c r="A149" i="11"/>
  <c r="A150" i="11"/>
  <c r="A151" i="11"/>
  <c r="A152" i="11"/>
  <c r="A153" i="11"/>
  <c r="A154" i="11"/>
  <c r="A155" i="11"/>
  <c r="A156" i="11"/>
  <c r="A157" i="11"/>
  <c r="A158" i="11"/>
  <c r="A159" i="11"/>
  <c r="A160" i="11"/>
  <c r="A161" i="11"/>
  <c r="A162" i="11"/>
  <c r="A163" i="11"/>
  <c r="A164" i="11"/>
  <c r="A165" i="11"/>
  <c r="A166" i="11"/>
  <c r="A167" i="11"/>
  <c r="A168" i="11"/>
  <c r="A169" i="11"/>
  <c r="A170" i="11"/>
  <c r="A171" i="11"/>
  <c r="A172" i="11"/>
  <c r="A173" i="11"/>
  <c r="A174" i="11"/>
  <c r="A175" i="11"/>
  <c r="A176" i="11"/>
  <c r="A177" i="11"/>
  <c r="A178" i="11"/>
  <c r="A179" i="11"/>
  <c r="A180" i="11"/>
  <c r="A181" i="11"/>
  <c r="A182" i="11"/>
  <c r="A183" i="11"/>
  <c r="A184" i="11"/>
  <c r="A185" i="11"/>
  <c r="A186" i="11"/>
  <c r="A187" i="11"/>
  <c r="A188" i="11"/>
  <c r="A189" i="11"/>
  <c r="A190" i="11"/>
  <c r="A191" i="11"/>
  <c r="A192" i="11"/>
  <c r="A193" i="11"/>
  <c r="A194" i="11"/>
  <c r="A195" i="11"/>
  <c r="A196" i="11"/>
  <c r="A197" i="11"/>
  <c r="A198" i="11"/>
  <c r="A199" i="11"/>
  <c r="A200" i="11"/>
  <c r="A201" i="11"/>
  <c r="A202" i="11"/>
  <c r="A203" i="11"/>
  <c r="A204" i="11"/>
  <c r="A205" i="11"/>
  <c r="A206" i="11"/>
  <c r="A207" i="11"/>
  <c r="A208" i="11"/>
  <c r="A209" i="11"/>
  <c r="A210" i="11"/>
  <c r="A2" i="11"/>
  <c r="N3" i="11"/>
  <c r="N5" i="11"/>
  <c r="N6" i="11"/>
  <c r="N7" i="11"/>
  <c r="N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5" i="11"/>
  <c r="N106" i="11"/>
  <c r="N108" i="11"/>
  <c r="N109" i="11"/>
  <c r="N110" i="11"/>
  <c r="N111" i="11"/>
  <c r="N112" i="11"/>
  <c r="N113" i="11"/>
  <c r="N114" i="11"/>
  <c r="N115" i="11"/>
  <c r="N120" i="11"/>
  <c r="N121" i="11"/>
  <c r="N122" i="11"/>
  <c r="N123" i="11"/>
  <c r="N124" i="11"/>
  <c r="N125" i="11"/>
  <c r="N126" i="11"/>
  <c r="N127" i="11"/>
  <c r="N128" i="11"/>
  <c r="N129" i="11"/>
  <c r="N130" i="11"/>
  <c r="N131" i="11"/>
  <c r="N132" i="11"/>
  <c r="N133" i="11"/>
  <c r="N134" i="11"/>
  <c r="N135" i="11"/>
  <c r="N136" i="11"/>
  <c r="N137" i="11"/>
  <c r="N138" i="11"/>
  <c r="N139" i="11"/>
  <c r="N140" i="11"/>
  <c r="N141" i="11"/>
  <c r="N142" i="11"/>
  <c r="N143" i="11"/>
  <c r="N144" i="11"/>
  <c r="N145" i="11"/>
  <c r="N146" i="11"/>
  <c r="N147" i="11"/>
  <c r="N148" i="11"/>
  <c r="N149" i="11"/>
  <c r="N150" i="11"/>
  <c r="N151" i="11"/>
  <c r="N152" i="11"/>
  <c r="N153" i="11"/>
  <c r="N154" i="11"/>
  <c r="N155" i="11"/>
  <c r="N156" i="11"/>
  <c r="N157" i="11"/>
  <c r="N158" i="11"/>
  <c r="N159" i="11"/>
  <c r="N160" i="11"/>
  <c r="N161" i="11"/>
  <c r="N162" i="11"/>
  <c r="N163" i="11"/>
  <c r="N164" i="11"/>
  <c r="N165" i="11"/>
  <c r="N166" i="11"/>
  <c r="N167" i="11"/>
  <c r="N168" i="11"/>
  <c r="N169" i="11"/>
  <c r="N170" i="11"/>
  <c r="N171" i="11"/>
  <c r="N172" i="11"/>
  <c r="N173" i="11"/>
  <c r="N174" i="11"/>
  <c r="N175" i="11"/>
  <c r="N176" i="11"/>
  <c r="N177" i="11"/>
  <c r="N178" i="11"/>
  <c r="N179" i="11"/>
  <c r="N180" i="11"/>
  <c r="N181" i="11"/>
  <c r="N182" i="11"/>
  <c r="N183" i="11"/>
  <c r="N184" i="11"/>
  <c r="N185" i="11"/>
  <c r="N186" i="11"/>
  <c r="N187" i="11"/>
  <c r="N188" i="11"/>
  <c r="N189" i="11"/>
  <c r="N190" i="11"/>
  <c r="N191" i="11"/>
  <c r="N192" i="11"/>
  <c r="N193" i="11"/>
  <c r="N194" i="11"/>
  <c r="N195" i="11"/>
  <c r="N196" i="11"/>
  <c r="N197" i="11"/>
  <c r="N198" i="11"/>
  <c r="N199" i="11"/>
  <c r="N200" i="11"/>
  <c r="N201" i="11"/>
  <c r="N202" i="11"/>
  <c r="N203" i="11"/>
  <c r="N204" i="11"/>
  <c r="N205" i="11"/>
  <c r="N206" i="11"/>
  <c r="N207" i="11"/>
  <c r="N208" i="11"/>
  <c r="N209" i="11"/>
  <c r="N210" i="11"/>
  <c r="N4" i="11"/>
  <c r="G2" i="11"/>
  <c r="H48" i="11"/>
  <c r="G48" i="11" s="1"/>
  <c r="O48" i="11" s="1"/>
  <c r="H49" i="11"/>
  <c r="G49" i="11" s="1"/>
  <c r="O49" i="11" s="1"/>
  <c r="H50" i="11"/>
  <c r="G50" i="11" s="1"/>
  <c r="O50" i="11" s="1"/>
  <c r="H51" i="11"/>
  <c r="G51" i="11" s="1"/>
  <c r="O51" i="11" s="1"/>
  <c r="H52" i="11"/>
  <c r="G52" i="11" s="1"/>
  <c r="O52" i="11" s="1"/>
  <c r="H53" i="11"/>
  <c r="G53" i="11" s="1"/>
  <c r="O53" i="11" s="1"/>
  <c r="H54" i="11"/>
  <c r="G54" i="11" s="1"/>
  <c r="O54" i="11" s="1"/>
  <c r="H55" i="11"/>
  <c r="G55" i="11" s="1"/>
  <c r="O55" i="11" s="1"/>
  <c r="H56" i="11"/>
  <c r="G56" i="11" s="1"/>
  <c r="O56" i="11" s="1"/>
  <c r="H57" i="11"/>
  <c r="G57" i="11" s="1"/>
  <c r="O57" i="11" s="1"/>
  <c r="H58" i="11"/>
  <c r="G58" i="11" s="1"/>
  <c r="O58" i="11" s="1"/>
  <c r="H59" i="11"/>
  <c r="G59" i="11" s="1"/>
  <c r="O59" i="11" s="1"/>
  <c r="H60" i="11"/>
  <c r="G60" i="11" s="1"/>
  <c r="O60" i="11" s="1"/>
  <c r="H61" i="11"/>
  <c r="G61" i="11" s="1"/>
  <c r="O61" i="11" s="1"/>
  <c r="H62" i="11"/>
  <c r="G62" i="11" s="1"/>
  <c r="O62" i="11" s="1"/>
  <c r="H63" i="11"/>
  <c r="G63" i="11" s="1"/>
  <c r="O63" i="11" s="1"/>
  <c r="H64" i="11"/>
  <c r="G64" i="11" s="1"/>
  <c r="O64" i="11" s="1"/>
  <c r="H65" i="11"/>
  <c r="G65" i="11" s="1"/>
  <c r="O65" i="11" s="1"/>
  <c r="H66" i="11"/>
  <c r="G66" i="11" s="1"/>
  <c r="O66" i="11" s="1"/>
  <c r="H67" i="11"/>
  <c r="G67" i="11" s="1"/>
  <c r="O67" i="11" s="1"/>
  <c r="H68" i="11"/>
  <c r="G68" i="11" s="1"/>
  <c r="O68" i="11" s="1"/>
  <c r="H69" i="11"/>
  <c r="G69" i="11" s="1"/>
  <c r="O69" i="11" s="1"/>
  <c r="H70" i="11"/>
  <c r="G70" i="11" s="1"/>
  <c r="O70" i="11" s="1"/>
  <c r="H71" i="11"/>
  <c r="G71" i="11" s="1"/>
  <c r="O71" i="11" s="1"/>
  <c r="H72" i="11"/>
  <c r="G72" i="11" s="1"/>
  <c r="O72" i="11" s="1"/>
  <c r="H73" i="11"/>
  <c r="G73" i="11" s="1"/>
  <c r="O73" i="11" s="1"/>
  <c r="H74" i="11"/>
  <c r="G74" i="11" s="1"/>
  <c r="O74" i="11" s="1"/>
  <c r="H75" i="11"/>
  <c r="G75" i="11" s="1"/>
  <c r="O75" i="11" s="1"/>
  <c r="H76" i="11"/>
  <c r="G76" i="11" s="1"/>
  <c r="O76" i="11" s="1"/>
  <c r="H77" i="11"/>
  <c r="G77" i="11" s="1"/>
  <c r="O77" i="11" s="1"/>
  <c r="H78" i="11"/>
  <c r="G78" i="11" s="1"/>
  <c r="O78" i="11" s="1"/>
  <c r="H79" i="11"/>
  <c r="G79" i="11" s="1"/>
  <c r="O79" i="11" s="1"/>
  <c r="H80" i="11"/>
  <c r="G80" i="11" s="1"/>
  <c r="O80" i="11" s="1"/>
  <c r="H81" i="11"/>
  <c r="G81" i="11" s="1"/>
  <c r="O81" i="11" s="1"/>
  <c r="H82" i="11"/>
  <c r="G82" i="11" s="1"/>
  <c r="O82" i="11" s="1"/>
  <c r="H83" i="11"/>
  <c r="G83" i="11" s="1"/>
  <c r="O83" i="11" s="1"/>
  <c r="H84" i="11"/>
  <c r="G84" i="11" s="1"/>
  <c r="O84" i="11" s="1"/>
  <c r="H85" i="11"/>
  <c r="G85" i="11" s="1"/>
  <c r="O85" i="11" s="1"/>
  <c r="H86" i="11"/>
  <c r="G86" i="11" s="1"/>
  <c r="O86" i="11" s="1"/>
  <c r="H87" i="11"/>
  <c r="G87" i="11" s="1"/>
  <c r="O87" i="11" s="1"/>
  <c r="H88" i="11"/>
  <c r="G88" i="11" s="1"/>
  <c r="O88" i="11" s="1"/>
  <c r="H89" i="11"/>
  <c r="G89" i="11" s="1"/>
  <c r="O89" i="11" s="1"/>
  <c r="H90" i="11"/>
  <c r="G90" i="11" s="1"/>
  <c r="O90" i="11" s="1"/>
  <c r="H91" i="11"/>
  <c r="G91" i="11" s="1"/>
  <c r="O91" i="11" s="1"/>
  <c r="H92" i="11"/>
  <c r="G92" i="11" s="1"/>
  <c r="O92" i="11" s="1"/>
  <c r="H93" i="11"/>
  <c r="G93" i="11" s="1"/>
  <c r="O93" i="11" s="1"/>
  <c r="H94" i="11"/>
  <c r="G94" i="11" s="1"/>
  <c r="O94" i="11" s="1"/>
  <c r="H95" i="11"/>
  <c r="G95" i="11" s="1"/>
  <c r="O95" i="11" s="1"/>
  <c r="H96" i="11"/>
  <c r="G96" i="11" s="1"/>
  <c r="O96" i="11" s="1"/>
  <c r="H97" i="11"/>
  <c r="G97" i="11" s="1"/>
  <c r="O97" i="11" s="1"/>
  <c r="H98" i="11"/>
  <c r="G98" i="11" s="1"/>
  <c r="O98" i="11" s="1"/>
  <c r="H99" i="11"/>
  <c r="G99" i="11" s="1"/>
  <c r="O99" i="11" s="1"/>
  <c r="H100" i="11"/>
  <c r="G100" i="11" s="1"/>
  <c r="O100" i="11" s="1"/>
  <c r="H101" i="11"/>
  <c r="G101" i="11" s="1"/>
  <c r="O101" i="11" s="1"/>
  <c r="H102" i="11"/>
  <c r="G102" i="11" s="1"/>
  <c r="O102" i="11" s="1"/>
  <c r="H103" i="11"/>
  <c r="G103" i="11" s="1"/>
  <c r="O103" i="11" s="1"/>
  <c r="H104" i="11"/>
  <c r="G104" i="11" s="1"/>
  <c r="O104" i="11" s="1"/>
  <c r="H105" i="11"/>
  <c r="G105" i="11" s="1"/>
  <c r="O105" i="11" s="1"/>
  <c r="H106" i="11"/>
  <c r="G106" i="11" s="1"/>
  <c r="O106" i="11" s="1"/>
  <c r="H107" i="11"/>
  <c r="G107" i="11" s="1"/>
  <c r="O107" i="11" s="1"/>
  <c r="H108" i="11"/>
  <c r="G108" i="11" s="1"/>
  <c r="O108" i="11" s="1"/>
  <c r="H109" i="11"/>
  <c r="G109" i="11" s="1"/>
  <c r="O109" i="11" s="1"/>
  <c r="H110" i="11"/>
  <c r="G110" i="11" s="1"/>
  <c r="O110" i="11" s="1"/>
  <c r="H111" i="11"/>
  <c r="G111" i="11" s="1"/>
  <c r="O111" i="11" s="1"/>
  <c r="H112" i="11"/>
  <c r="G112" i="11" s="1"/>
  <c r="O112" i="11" s="1"/>
  <c r="H113" i="11"/>
  <c r="G113" i="11" s="1"/>
  <c r="O113" i="11" s="1"/>
  <c r="H114" i="11"/>
  <c r="G114" i="11" s="1"/>
  <c r="O114" i="11" s="1"/>
  <c r="H115" i="11"/>
  <c r="G115" i="11" s="1"/>
  <c r="O115" i="11" s="1"/>
  <c r="H116" i="11"/>
  <c r="G116" i="11" s="1"/>
  <c r="O116" i="11" s="1"/>
  <c r="H117" i="11"/>
  <c r="G117" i="11" s="1"/>
  <c r="O117" i="11" s="1"/>
  <c r="H118" i="11"/>
  <c r="G118" i="11" s="1"/>
  <c r="O118" i="11" s="1"/>
  <c r="H119" i="11"/>
  <c r="G119" i="11" s="1"/>
  <c r="O119" i="11" s="1"/>
  <c r="H120" i="11"/>
  <c r="G120" i="11" s="1"/>
  <c r="O120" i="11" s="1"/>
  <c r="H121" i="11"/>
  <c r="G121" i="11" s="1"/>
  <c r="O121" i="11" s="1"/>
  <c r="H122" i="11"/>
  <c r="G122" i="11" s="1"/>
  <c r="O122" i="11" s="1"/>
  <c r="H123" i="11"/>
  <c r="G123" i="11" s="1"/>
  <c r="O123" i="11" s="1"/>
  <c r="H124" i="11"/>
  <c r="G124" i="11" s="1"/>
  <c r="O124" i="11" s="1"/>
  <c r="H125" i="11"/>
  <c r="G125" i="11" s="1"/>
  <c r="O125" i="11" s="1"/>
  <c r="H126" i="11"/>
  <c r="G126" i="11" s="1"/>
  <c r="O126" i="11" s="1"/>
  <c r="H127" i="11"/>
  <c r="G127" i="11" s="1"/>
  <c r="O127" i="11" s="1"/>
  <c r="H128" i="11"/>
  <c r="G128" i="11" s="1"/>
  <c r="O128" i="11" s="1"/>
  <c r="H129" i="11"/>
  <c r="G129" i="11" s="1"/>
  <c r="O129" i="11" s="1"/>
  <c r="H130" i="11"/>
  <c r="G130" i="11" s="1"/>
  <c r="O130" i="11" s="1"/>
  <c r="H131" i="11"/>
  <c r="G131" i="11" s="1"/>
  <c r="O131" i="11" s="1"/>
  <c r="H132" i="11"/>
  <c r="G132" i="11" s="1"/>
  <c r="O132" i="11" s="1"/>
  <c r="H133" i="11"/>
  <c r="G133" i="11" s="1"/>
  <c r="O133" i="11" s="1"/>
  <c r="H134" i="11"/>
  <c r="G134" i="11" s="1"/>
  <c r="O134" i="11" s="1"/>
  <c r="H135" i="11"/>
  <c r="G135" i="11" s="1"/>
  <c r="O135" i="11" s="1"/>
  <c r="H136" i="11"/>
  <c r="G136" i="11" s="1"/>
  <c r="O136" i="11" s="1"/>
  <c r="H137" i="11"/>
  <c r="G137" i="11" s="1"/>
  <c r="O137" i="11" s="1"/>
  <c r="H138" i="11"/>
  <c r="G138" i="11" s="1"/>
  <c r="O138" i="11" s="1"/>
  <c r="H139" i="11"/>
  <c r="G139" i="11" s="1"/>
  <c r="O139" i="11" s="1"/>
  <c r="H140" i="11"/>
  <c r="G140" i="11" s="1"/>
  <c r="O140" i="11" s="1"/>
  <c r="H141" i="11"/>
  <c r="G141" i="11" s="1"/>
  <c r="O141" i="11" s="1"/>
  <c r="H142" i="11"/>
  <c r="G142" i="11" s="1"/>
  <c r="O142" i="11" s="1"/>
  <c r="H143" i="11"/>
  <c r="G143" i="11" s="1"/>
  <c r="O143" i="11" s="1"/>
  <c r="H144" i="11"/>
  <c r="G144" i="11" s="1"/>
  <c r="O144" i="11" s="1"/>
  <c r="H145" i="11"/>
  <c r="G145" i="11" s="1"/>
  <c r="O145" i="11" s="1"/>
  <c r="H146" i="11"/>
  <c r="G146" i="11" s="1"/>
  <c r="O146" i="11" s="1"/>
  <c r="H147" i="11"/>
  <c r="G147" i="11" s="1"/>
  <c r="O147" i="11" s="1"/>
  <c r="H148" i="11"/>
  <c r="G148" i="11" s="1"/>
  <c r="O148" i="11" s="1"/>
  <c r="H149" i="11"/>
  <c r="G149" i="11" s="1"/>
  <c r="O149" i="11" s="1"/>
  <c r="H150" i="11"/>
  <c r="G150" i="11" s="1"/>
  <c r="O150" i="11" s="1"/>
  <c r="H151" i="11"/>
  <c r="G151" i="11" s="1"/>
  <c r="O151" i="11" s="1"/>
  <c r="H152" i="11"/>
  <c r="G152" i="11" s="1"/>
  <c r="O152" i="11" s="1"/>
  <c r="H153" i="11"/>
  <c r="G153" i="11" s="1"/>
  <c r="O153" i="11" s="1"/>
  <c r="H154" i="11"/>
  <c r="G154" i="11" s="1"/>
  <c r="O154" i="11" s="1"/>
  <c r="H155" i="11"/>
  <c r="G155" i="11" s="1"/>
  <c r="O155" i="11" s="1"/>
  <c r="H156" i="11"/>
  <c r="G156" i="11" s="1"/>
  <c r="O156" i="11" s="1"/>
  <c r="H157" i="11"/>
  <c r="G157" i="11" s="1"/>
  <c r="O157" i="11" s="1"/>
  <c r="H158" i="11"/>
  <c r="G158" i="11" s="1"/>
  <c r="O158" i="11" s="1"/>
  <c r="H159" i="11"/>
  <c r="G159" i="11" s="1"/>
  <c r="O159" i="11" s="1"/>
  <c r="H160" i="11"/>
  <c r="G160" i="11" s="1"/>
  <c r="O160" i="11" s="1"/>
  <c r="H161" i="11"/>
  <c r="G161" i="11" s="1"/>
  <c r="O161" i="11" s="1"/>
  <c r="H162" i="11"/>
  <c r="G162" i="11" s="1"/>
  <c r="O162" i="11" s="1"/>
  <c r="H163" i="11"/>
  <c r="G163" i="11" s="1"/>
  <c r="O163" i="11" s="1"/>
  <c r="H164" i="11"/>
  <c r="G164" i="11" s="1"/>
  <c r="O164" i="11" s="1"/>
  <c r="H165" i="11"/>
  <c r="G165" i="11" s="1"/>
  <c r="O165" i="11" s="1"/>
  <c r="H166" i="11"/>
  <c r="G166" i="11" s="1"/>
  <c r="O166" i="11" s="1"/>
  <c r="H167" i="11"/>
  <c r="G167" i="11" s="1"/>
  <c r="O167" i="11" s="1"/>
  <c r="H168" i="11"/>
  <c r="G168" i="11" s="1"/>
  <c r="O168" i="11" s="1"/>
  <c r="H169" i="11"/>
  <c r="G169" i="11" s="1"/>
  <c r="O169" i="11" s="1"/>
  <c r="H170" i="11"/>
  <c r="G170" i="11" s="1"/>
  <c r="O170" i="11" s="1"/>
  <c r="H171" i="11"/>
  <c r="G171" i="11" s="1"/>
  <c r="O171" i="11" s="1"/>
  <c r="H172" i="11"/>
  <c r="G172" i="11" s="1"/>
  <c r="O172" i="11" s="1"/>
  <c r="H173" i="11"/>
  <c r="G173" i="11" s="1"/>
  <c r="O173" i="11" s="1"/>
  <c r="H174" i="11"/>
  <c r="G174" i="11" s="1"/>
  <c r="O174" i="11" s="1"/>
  <c r="H175" i="11"/>
  <c r="G175" i="11" s="1"/>
  <c r="O175" i="11" s="1"/>
  <c r="H176" i="11"/>
  <c r="G176" i="11" s="1"/>
  <c r="O176" i="11" s="1"/>
  <c r="H177" i="11"/>
  <c r="G177" i="11" s="1"/>
  <c r="O177" i="11" s="1"/>
  <c r="H178" i="11"/>
  <c r="G178" i="11" s="1"/>
  <c r="O178" i="11" s="1"/>
  <c r="H179" i="11"/>
  <c r="G179" i="11" s="1"/>
  <c r="O179" i="11" s="1"/>
  <c r="H180" i="11"/>
  <c r="G180" i="11" s="1"/>
  <c r="O180" i="11" s="1"/>
  <c r="H181" i="11"/>
  <c r="G181" i="11" s="1"/>
  <c r="O181" i="11" s="1"/>
  <c r="H182" i="11"/>
  <c r="G182" i="11" s="1"/>
  <c r="O182" i="11" s="1"/>
  <c r="H183" i="11"/>
  <c r="G183" i="11" s="1"/>
  <c r="O183" i="11" s="1"/>
  <c r="H184" i="11"/>
  <c r="G184" i="11" s="1"/>
  <c r="O184" i="11" s="1"/>
  <c r="H185" i="11"/>
  <c r="G185" i="11" s="1"/>
  <c r="O185" i="11" s="1"/>
  <c r="H186" i="11"/>
  <c r="G186" i="11" s="1"/>
  <c r="O186" i="11" s="1"/>
  <c r="H187" i="11"/>
  <c r="G187" i="11" s="1"/>
  <c r="O187" i="11" s="1"/>
  <c r="H188" i="11"/>
  <c r="G188" i="11" s="1"/>
  <c r="O188" i="11" s="1"/>
  <c r="H189" i="11"/>
  <c r="G189" i="11" s="1"/>
  <c r="O189" i="11" s="1"/>
  <c r="H190" i="11"/>
  <c r="G190" i="11" s="1"/>
  <c r="O190" i="11" s="1"/>
  <c r="H191" i="11"/>
  <c r="G191" i="11" s="1"/>
  <c r="O191" i="11" s="1"/>
  <c r="H192" i="11"/>
  <c r="G192" i="11" s="1"/>
  <c r="O192" i="11" s="1"/>
  <c r="H193" i="11"/>
  <c r="G193" i="11" s="1"/>
  <c r="O193" i="11" s="1"/>
  <c r="H194" i="11"/>
  <c r="G194" i="11" s="1"/>
  <c r="O194" i="11" s="1"/>
  <c r="H195" i="11"/>
  <c r="G195" i="11" s="1"/>
  <c r="O195" i="11" s="1"/>
  <c r="H196" i="11"/>
  <c r="G196" i="11" s="1"/>
  <c r="O196" i="11" s="1"/>
  <c r="H197" i="11"/>
  <c r="G197" i="11" s="1"/>
  <c r="O197" i="11" s="1"/>
  <c r="H198" i="11"/>
  <c r="G198" i="11" s="1"/>
  <c r="O198" i="11" s="1"/>
  <c r="H199" i="11"/>
  <c r="G199" i="11" s="1"/>
  <c r="O199" i="11" s="1"/>
  <c r="H200" i="11"/>
  <c r="G200" i="11" s="1"/>
  <c r="O200" i="11" s="1"/>
  <c r="H201" i="11"/>
  <c r="G201" i="11" s="1"/>
  <c r="O201" i="11" s="1"/>
  <c r="H202" i="11"/>
  <c r="G202" i="11" s="1"/>
  <c r="O202" i="11" s="1"/>
  <c r="H203" i="11"/>
  <c r="G203" i="11" s="1"/>
  <c r="O203" i="11" s="1"/>
  <c r="H204" i="11"/>
  <c r="G204" i="11" s="1"/>
  <c r="O204" i="11" s="1"/>
  <c r="H205" i="11"/>
  <c r="G205" i="11" s="1"/>
  <c r="O205" i="11" s="1"/>
  <c r="H206" i="11"/>
  <c r="G206" i="11" s="1"/>
  <c r="O206" i="11" s="1"/>
  <c r="H207" i="11"/>
  <c r="G207" i="11" s="1"/>
  <c r="O207" i="11" s="1"/>
  <c r="H208" i="11"/>
  <c r="G208" i="11" s="1"/>
  <c r="O208" i="11" s="1"/>
  <c r="H209" i="11"/>
  <c r="G209" i="11" s="1"/>
  <c r="O209" i="11" s="1"/>
  <c r="H210" i="11"/>
  <c r="G210" i="11" s="1"/>
  <c r="O210" i="11" s="1"/>
  <c r="H24" i="11"/>
  <c r="G24" i="11" s="1"/>
  <c r="O24" i="11" s="1"/>
  <c r="H25" i="11"/>
  <c r="G25" i="11" s="1"/>
  <c r="O25" i="11" s="1"/>
  <c r="H26" i="11"/>
  <c r="G26" i="11" s="1"/>
  <c r="O26" i="11" s="1"/>
  <c r="H27" i="11"/>
  <c r="G27" i="11" s="1"/>
  <c r="O27" i="11" s="1"/>
  <c r="H28" i="11"/>
  <c r="G28" i="11" s="1"/>
  <c r="O28" i="11" s="1"/>
  <c r="H29" i="11"/>
  <c r="G29" i="11" s="1"/>
  <c r="O29" i="11" s="1"/>
  <c r="H30" i="11"/>
  <c r="G30" i="11" s="1"/>
  <c r="O30" i="11" s="1"/>
  <c r="H31" i="11"/>
  <c r="G31" i="11" s="1"/>
  <c r="O31" i="11" s="1"/>
  <c r="H32" i="11"/>
  <c r="G32" i="11" s="1"/>
  <c r="O32" i="11" s="1"/>
  <c r="H33" i="11"/>
  <c r="G33" i="11" s="1"/>
  <c r="O33" i="11" s="1"/>
  <c r="H34" i="11"/>
  <c r="G34" i="11" s="1"/>
  <c r="O34" i="11" s="1"/>
  <c r="H35" i="11"/>
  <c r="G35" i="11" s="1"/>
  <c r="O35" i="11" s="1"/>
  <c r="H36" i="11"/>
  <c r="G36" i="11" s="1"/>
  <c r="O36" i="11" s="1"/>
  <c r="H37" i="11"/>
  <c r="G37" i="11" s="1"/>
  <c r="O37" i="11" s="1"/>
  <c r="H38" i="11"/>
  <c r="G38" i="11" s="1"/>
  <c r="O38" i="11" s="1"/>
  <c r="H39" i="11"/>
  <c r="G39" i="11" s="1"/>
  <c r="O39" i="11" s="1"/>
  <c r="H40" i="11"/>
  <c r="G40" i="11" s="1"/>
  <c r="O40" i="11" s="1"/>
  <c r="H41" i="11"/>
  <c r="G41" i="11" s="1"/>
  <c r="O41" i="11" s="1"/>
  <c r="H42" i="11"/>
  <c r="G42" i="11" s="1"/>
  <c r="O42" i="11" s="1"/>
  <c r="H43" i="11"/>
  <c r="G43" i="11" s="1"/>
  <c r="O43" i="11" s="1"/>
  <c r="H44" i="11"/>
  <c r="G44" i="11" s="1"/>
  <c r="O44" i="11" s="1"/>
  <c r="H45" i="11"/>
  <c r="G45" i="11" s="1"/>
  <c r="O45" i="11" s="1"/>
  <c r="H46" i="11"/>
  <c r="G46" i="11" s="1"/>
  <c r="O46" i="11" s="1"/>
  <c r="H47" i="11"/>
  <c r="G47" i="11" s="1"/>
  <c r="O47" i="11" s="1"/>
  <c r="H4" i="11"/>
  <c r="G4" i="11" s="1"/>
  <c r="O4" i="11" s="1"/>
  <c r="H5" i="11"/>
  <c r="G5" i="11" s="1"/>
  <c r="O5" i="11" s="1"/>
  <c r="H6" i="11"/>
  <c r="G6" i="11" s="1"/>
  <c r="O6" i="11" s="1"/>
  <c r="H7" i="11"/>
  <c r="G7" i="11" s="1"/>
  <c r="O7" i="11" s="1"/>
  <c r="H8" i="11"/>
  <c r="G8" i="11" s="1"/>
  <c r="O8" i="11" s="1"/>
  <c r="H9" i="11"/>
  <c r="G9" i="11" s="1"/>
  <c r="O9" i="11" s="1"/>
  <c r="H10" i="11"/>
  <c r="G10" i="11" s="1"/>
  <c r="O10" i="11" s="1"/>
  <c r="H11" i="11"/>
  <c r="G11" i="11" s="1"/>
  <c r="O11" i="11" s="1"/>
  <c r="H12" i="11"/>
  <c r="G12" i="11" s="1"/>
  <c r="O12" i="11" s="1"/>
  <c r="H13" i="11"/>
  <c r="G13" i="11" s="1"/>
  <c r="O13" i="11" s="1"/>
  <c r="H14" i="11"/>
  <c r="G14" i="11" s="1"/>
  <c r="O14" i="11" s="1"/>
  <c r="H15" i="11"/>
  <c r="G15" i="11" s="1"/>
  <c r="O15" i="11" s="1"/>
  <c r="H16" i="11"/>
  <c r="G16" i="11" s="1"/>
  <c r="O16" i="11" s="1"/>
  <c r="H17" i="11"/>
  <c r="G17" i="11" s="1"/>
  <c r="O17" i="11" s="1"/>
  <c r="H18" i="11"/>
  <c r="G18" i="11" s="1"/>
  <c r="O18" i="11" s="1"/>
  <c r="H19" i="11"/>
  <c r="G19" i="11" s="1"/>
  <c r="O19" i="11" s="1"/>
  <c r="H20" i="11"/>
  <c r="G20" i="11" s="1"/>
  <c r="O20" i="11" s="1"/>
  <c r="H21" i="11"/>
  <c r="G21" i="11" s="1"/>
  <c r="O21" i="11" s="1"/>
  <c r="H22" i="11"/>
  <c r="G22" i="11" s="1"/>
  <c r="O22" i="11" s="1"/>
  <c r="H23" i="11"/>
  <c r="G23" i="11" s="1"/>
  <c r="O23" i="11" s="1"/>
  <c r="H3" i="11"/>
  <c r="G3" i="11" s="1"/>
  <c r="O3" i="11" s="1"/>
  <c r="P206" i="11" l="1"/>
  <c r="M206" i="11"/>
  <c r="L206" i="11"/>
  <c r="J206" i="11"/>
  <c r="R15" i="11"/>
  <c r="P15" i="11"/>
  <c r="M15" i="11"/>
  <c r="L15" i="11"/>
  <c r="J15" i="11"/>
  <c r="R103" i="11"/>
  <c r="P103" i="11"/>
  <c r="M103" i="11"/>
  <c r="L103" i="11"/>
  <c r="J103" i="11"/>
  <c r="J100" i="11"/>
  <c r="J115" i="11"/>
  <c r="P100" i="11"/>
  <c r="M100" i="11"/>
  <c r="L100" i="11"/>
  <c r="P115" i="11"/>
  <c r="M115" i="11"/>
  <c r="L115" i="11"/>
  <c r="L8" i="11"/>
  <c r="M8" i="11"/>
  <c r="P8" i="11"/>
  <c r="R8" i="11"/>
  <c r="L9" i="11"/>
  <c r="M9" i="11"/>
  <c r="P9" i="11"/>
  <c r="R9" i="11"/>
  <c r="L10" i="11"/>
  <c r="M10" i="11"/>
  <c r="P10" i="11"/>
  <c r="R10" i="11"/>
  <c r="L11" i="11"/>
  <c r="M11" i="11"/>
  <c r="P11" i="11"/>
  <c r="R11" i="11"/>
  <c r="L12" i="11"/>
  <c r="M12" i="11"/>
  <c r="P12" i="11"/>
  <c r="R12" i="11"/>
  <c r="L13" i="11"/>
  <c r="M13" i="11"/>
  <c r="P13" i="11"/>
  <c r="R13" i="11"/>
  <c r="J8" i="11"/>
  <c r="J9" i="11"/>
  <c r="J10" i="11"/>
  <c r="J11" i="11"/>
  <c r="J12" i="11"/>
  <c r="J13" i="11"/>
  <c r="P7" i="11"/>
  <c r="R7" i="11"/>
  <c r="M7" i="11"/>
  <c r="J7" i="11"/>
  <c r="L7" i="11"/>
  <c r="N116" i="11" l="1"/>
  <c r="N117" i="11"/>
  <c r="N118" i="11"/>
  <c r="N119" i="11"/>
  <c r="N104" i="11"/>
  <c r="N101" i="11"/>
  <c r="N102" i="11"/>
  <c r="N103" i="11"/>
  <c r="N107" i="11"/>
  <c r="M5" i="11"/>
  <c r="M6" i="11"/>
  <c r="M14" i="11"/>
  <c r="M16" i="11"/>
  <c r="M17" i="11"/>
  <c r="M18" i="11"/>
  <c r="M19" i="11"/>
  <c r="M20" i="11"/>
  <c r="M21" i="11"/>
  <c r="M22" i="11"/>
  <c r="M23" i="11"/>
  <c r="M24" i="11"/>
  <c r="M25" i="11"/>
  <c r="M26" i="11"/>
  <c r="M27" i="11"/>
  <c r="M28" i="11"/>
  <c r="M29" i="11"/>
  <c r="M31" i="11"/>
  <c r="M32" i="11"/>
  <c r="M168" i="11"/>
  <c r="M33" i="11"/>
  <c r="M34" i="11"/>
  <c r="M35" i="11"/>
  <c r="M36" i="11"/>
  <c r="M37" i="11"/>
  <c r="M38" i="11"/>
  <c r="M39" i="11"/>
  <c r="M169" i="11"/>
  <c r="M40" i="11"/>
  <c r="M41" i="11"/>
  <c r="M42" i="11"/>
  <c r="M43" i="11"/>
  <c r="M44" i="11"/>
  <c r="M45" i="11"/>
  <c r="M46" i="11"/>
  <c r="M48" i="11"/>
  <c r="M49" i="11"/>
  <c r="M50" i="11"/>
  <c r="M51" i="11"/>
  <c r="M52" i="11"/>
  <c r="M53" i="11"/>
  <c r="M54" i="11"/>
  <c r="M55" i="11"/>
  <c r="M56" i="11"/>
  <c r="M57" i="11"/>
  <c r="M58" i="11"/>
  <c r="M59" i="11"/>
  <c r="M60" i="11"/>
  <c r="M62" i="11"/>
  <c r="M63" i="11"/>
  <c r="M61" i="11"/>
  <c r="M64" i="11"/>
  <c r="M65" i="11"/>
  <c r="M66" i="11"/>
  <c r="M67" i="11"/>
  <c r="M68" i="11"/>
  <c r="M69" i="11"/>
  <c r="M70" i="11"/>
  <c r="M71" i="11"/>
  <c r="M72" i="11"/>
  <c r="M73" i="11"/>
  <c r="M74" i="11"/>
  <c r="M75" i="11"/>
  <c r="M76" i="11"/>
  <c r="M78" i="11"/>
  <c r="M79" i="11"/>
  <c r="M77" i="11"/>
  <c r="M80" i="11"/>
  <c r="M81" i="11"/>
  <c r="M82" i="11"/>
  <c r="M83" i="11"/>
  <c r="M84" i="11"/>
  <c r="M85" i="11"/>
  <c r="M86" i="11"/>
  <c r="M87" i="11"/>
  <c r="M88" i="11"/>
  <c r="M89" i="11"/>
  <c r="M90" i="11"/>
  <c r="M91" i="11"/>
  <c r="M93" i="11"/>
  <c r="M94" i="11"/>
  <c r="M92" i="11"/>
  <c r="M95" i="11"/>
  <c r="M96" i="11"/>
  <c r="M97" i="11"/>
  <c r="M98" i="11"/>
  <c r="M99" i="11"/>
  <c r="M126" i="11"/>
  <c r="M117" i="11"/>
  <c r="M118" i="11"/>
  <c r="M119" i="11"/>
  <c r="M116" i="11"/>
  <c r="M101" i="11"/>
  <c r="M107" i="11"/>
  <c r="M108" i="11"/>
  <c r="M109" i="11"/>
  <c r="M110" i="11"/>
  <c r="M111" i="11"/>
  <c r="M113" i="11"/>
  <c r="M114" i="11"/>
  <c r="M112" i="11"/>
  <c r="M102" i="11"/>
  <c r="M104" i="11"/>
  <c r="M105" i="11"/>
  <c r="M106" i="11"/>
  <c r="M121" i="11"/>
  <c r="M122" i="11"/>
  <c r="M123" i="11"/>
  <c r="M124" i="11"/>
  <c r="M125" i="11"/>
  <c r="M128" i="11"/>
  <c r="M129" i="11"/>
  <c r="M130" i="11"/>
  <c r="M131" i="11"/>
  <c r="M132" i="11"/>
  <c r="M133" i="11"/>
  <c r="M134" i="11"/>
  <c r="M135" i="11"/>
  <c r="M136" i="11"/>
  <c r="M137" i="11"/>
  <c r="M138" i="11"/>
  <c r="M139" i="11"/>
  <c r="M140" i="11"/>
  <c r="M141" i="11"/>
  <c r="M142" i="11"/>
  <c r="M143" i="11"/>
  <c r="M144" i="11"/>
  <c r="M145" i="11"/>
  <c r="M146" i="11"/>
  <c r="M147" i="11"/>
  <c r="M148" i="11"/>
  <c r="M150" i="11"/>
  <c r="M151" i="11"/>
  <c r="M152" i="11"/>
  <c r="M153" i="11"/>
  <c r="M154" i="11"/>
  <c r="M155" i="11"/>
  <c r="M156" i="11"/>
  <c r="M157" i="11"/>
  <c r="M158" i="11"/>
  <c r="M159" i="11"/>
  <c r="M160" i="11"/>
  <c r="M161" i="11"/>
  <c r="M162" i="11"/>
  <c r="M164" i="11"/>
  <c r="M163" i="11"/>
  <c r="M127" i="11"/>
  <c r="M167" i="11"/>
  <c r="M174" i="11"/>
  <c r="M180" i="11"/>
  <c r="M185" i="11"/>
  <c r="M186" i="11"/>
  <c r="M187" i="11"/>
  <c r="M188" i="11"/>
  <c r="M189" i="11"/>
  <c r="M190" i="11"/>
  <c r="M191" i="11"/>
  <c r="M192" i="11"/>
  <c r="M193" i="11"/>
  <c r="M194" i="11"/>
  <c r="M195" i="11"/>
  <c r="M196" i="11"/>
  <c r="M197" i="11"/>
  <c r="M199" i="11"/>
  <c r="M200" i="11"/>
  <c r="M201" i="11"/>
  <c r="M202" i="11"/>
  <c r="M165" i="11"/>
  <c r="M203" i="11"/>
  <c r="M204" i="11"/>
  <c r="M166" i="11"/>
  <c r="M170" i="11"/>
  <c r="M171" i="11"/>
  <c r="M172" i="11"/>
  <c r="M205" i="11"/>
  <c r="M149" i="11"/>
  <c r="M207" i="11"/>
  <c r="M173" i="11"/>
  <c r="M175" i="11"/>
  <c r="M176" i="11"/>
  <c r="M177" i="11"/>
  <c r="M178" i="11"/>
  <c r="M179" i="11"/>
  <c r="M181" i="11"/>
  <c r="M182" i="11"/>
  <c r="M183" i="11"/>
  <c r="M184" i="11"/>
  <c r="M198" i="11"/>
  <c r="M208" i="11"/>
  <c r="M209" i="11"/>
  <c r="M210" i="11"/>
  <c r="M4" i="11"/>
  <c r="Q3" i="11"/>
  <c r="Q2" i="11"/>
  <c r="B3" i="5" l="1"/>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2" i="5"/>
  <c r="M213" i="12" l="1"/>
  <c r="M212" i="12"/>
  <c r="M211" i="12"/>
  <c r="M210" i="12"/>
  <c r="M209" i="12"/>
  <c r="M208" i="12"/>
  <c r="M207" i="12"/>
  <c r="M206" i="12"/>
  <c r="M205" i="12"/>
  <c r="M204" i="12"/>
  <c r="M203" i="12"/>
  <c r="M202" i="12"/>
  <c r="M201" i="12"/>
  <c r="M200" i="12"/>
  <c r="M199" i="12"/>
  <c r="M198" i="12"/>
  <c r="M197" i="12"/>
  <c r="M196" i="12"/>
  <c r="M195" i="12"/>
  <c r="M194" i="12"/>
  <c r="M193" i="12"/>
  <c r="M192" i="12"/>
  <c r="M191" i="12"/>
  <c r="M190" i="12"/>
  <c r="M189" i="12"/>
  <c r="M188" i="12"/>
  <c r="M187" i="12"/>
  <c r="M186" i="12"/>
  <c r="M185" i="12"/>
  <c r="M184" i="12"/>
  <c r="M183" i="12"/>
  <c r="M182" i="12"/>
  <c r="M181" i="12"/>
  <c r="M180" i="12"/>
  <c r="M179" i="12"/>
  <c r="M178" i="12"/>
  <c r="M177" i="12"/>
  <c r="M176" i="12"/>
  <c r="M175" i="12"/>
  <c r="M174" i="12"/>
  <c r="M173" i="12"/>
  <c r="M172" i="12"/>
  <c r="M171" i="12"/>
  <c r="M170" i="12"/>
  <c r="M169" i="12"/>
  <c r="M168" i="12"/>
  <c r="M167" i="12"/>
  <c r="M166" i="12"/>
  <c r="M165" i="12"/>
  <c r="M164" i="12"/>
  <c r="M163" i="12"/>
  <c r="M162" i="12"/>
  <c r="M161" i="12"/>
  <c r="M160" i="12"/>
  <c r="M159" i="12"/>
  <c r="M158" i="12"/>
  <c r="M157" i="12"/>
  <c r="M156" i="12"/>
  <c r="M155" i="12"/>
  <c r="M154" i="12"/>
  <c r="M153" i="12"/>
  <c r="M152" i="12"/>
  <c r="M151" i="12"/>
  <c r="M150" i="12"/>
  <c r="M149" i="12"/>
  <c r="M148" i="12"/>
  <c r="M147" i="12"/>
  <c r="M146" i="12"/>
  <c r="M145" i="12"/>
  <c r="M144" i="12"/>
  <c r="M143" i="12"/>
  <c r="M142" i="12"/>
  <c r="M141" i="12"/>
  <c r="M140" i="12"/>
  <c r="M139" i="12"/>
  <c r="M138" i="12"/>
  <c r="M137" i="12"/>
  <c r="M136" i="12"/>
  <c r="M135" i="12"/>
  <c r="M134" i="12"/>
  <c r="M133" i="12"/>
  <c r="M132" i="12"/>
  <c r="M131" i="12"/>
  <c r="M130" i="12"/>
  <c r="M129" i="12"/>
  <c r="M128" i="12"/>
  <c r="M127" i="12"/>
  <c r="M126" i="12"/>
  <c r="M125" i="12"/>
  <c r="M124" i="12"/>
  <c r="M123" i="12"/>
  <c r="M122" i="12"/>
  <c r="M121" i="12"/>
  <c r="M120" i="12"/>
  <c r="M119" i="12"/>
  <c r="M118" i="12"/>
  <c r="M117" i="12"/>
  <c r="M116" i="12"/>
  <c r="M115" i="12"/>
  <c r="M114" i="12"/>
  <c r="M113" i="12"/>
  <c r="M112" i="12"/>
  <c r="M111" i="12"/>
  <c r="M110" i="12"/>
  <c r="M109" i="12"/>
  <c r="M108" i="12"/>
  <c r="M107" i="12"/>
  <c r="M106" i="12"/>
  <c r="M105" i="12"/>
  <c r="M104" i="12"/>
  <c r="M103" i="12"/>
  <c r="M102" i="12"/>
  <c r="M101" i="12"/>
  <c r="M100" i="12"/>
  <c r="M99" i="12"/>
  <c r="M98" i="12"/>
  <c r="M97" i="12"/>
  <c r="M96" i="12"/>
  <c r="M95" i="12"/>
  <c r="M94" i="12"/>
  <c r="M93" i="12"/>
  <c r="M92" i="12"/>
  <c r="M91" i="12"/>
  <c r="M90" i="12"/>
  <c r="M89" i="12"/>
  <c r="M88" i="12"/>
  <c r="M87" i="12"/>
  <c r="M86" i="12"/>
  <c r="M85" i="12"/>
  <c r="M84" i="12"/>
  <c r="M83" i="12"/>
  <c r="M82" i="12"/>
  <c r="M81" i="12"/>
  <c r="M80" i="12"/>
  <c r="M79" i="12"/>
  <c r="M78" i="12"/>
  <c r="M77" i="12"/>
  <c r="M76" i="12"/>
  <c r="M75" i="12"/>
  <c r="M74" i="12"/>
  <c r="M73" i="12"/>
  <c r="M72" i="12"/>
  <c r="M71" i="12"/>
  <c r="M70" i="12"/>
  <c r="M69" i="12"/>
  <c r="M68" i="12"/>
  <c r="M67" i="12"/>
  <c r="M66" i="12"/>
  <c r="M65" i="12"/>
  <c r="M64" i="12"/>
  <c r="M63" i="12"/>
  <c r="M62" i="12"/>
  <c r="M61" i="12"/>
  <c r="M60" i="12"/>
  <c r="M59" i="12"/>
  <c r="M58" i="12"/>
  <c r="M57" i="12"/>
  <c r="M56" i="12"/>
  <c r="M55" i="12"/>
  <c r="M54" i="12"/>
  <c r="M53" i="12"/>
  <c r="M52" i="12"/>
  <c r="M51" i="12"/>
  <c r="M50" i="12"/>
  <c r="M49" i="12"/>
  <c r="M48" i="12"/>
  <c r="M47" i="12"/>
  <c r="M46" i="12"/>
  <c r="M45" i="12"/>
  <c r="M44" i="12"/>
  <c r="M43" i="12"/>
  <c r="M42" i="12"/>
  <c r="M41" i="12"/>
  <c r="M40" i="12"/>
  <c r="M39" i="12"/>
  <c r="M38" i="12"/>
  <c r="M37" i="12"/>
  <c r="M36" i="12"/>
  <c r="M35" i="12"/>
  <c r="M34" i="12"/>
  <c r="M33" i="12"/>
  <c r="M32" i="12"/>
  <c r="M31" i="12"/>
  <c r="M30" i="12"/>
  <c r="G3" i="12" l="1"/>
  <c r="G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G155" i="12"/>
  <c r="G156" i="12"/>
  <c r="G157" i="12"/>
  <c r="G158" i="12"/>
  <c r="G159" i="12"/>
  <c r="G160" i="12"/>
  <c r="G161" i="12"/>
  <c r="G162" i="12"/>
  <c r="G163" i="12"/>
  <c r="G164" i="12"/>
  <c r="G165" i="12"/>
  <c r="G166" i="12"/>
  <c r="G167" i="12"/>
  <c r="G168" i="12"/>
  <c r="G169" i="12"/>
  <c r="G170" i="12"/>
  <c r="G171" i="12"/>
  <c r="G172" i="12"/>
  <c r="G173" i="12"/>
  <c r="G174" i="12"/>
  <c r="G175" i="12"/>
  <c r="G176" i="12"/>
  <c r="G177" i="12"/>
  <c r="G178" i="12"/>
  <c r="G179" i="12"/>
  <c r="G180" i="12"/>
  <c r="G181" i="12"/>
  <c r="G182" i="12"/>
  <c r="G183" i="12"/>
  <c r="G184" i="12"/>
  <c r="G185" i="12"/>
  <c r="G186" i="12"/>
  <c r="G187" i="12"/>
  <c r="G188" i="12"/>
  <c r="G189" i="12"/>
  <c r="G190" i="12"/>
  <c r="G191" i="12"/>
  <c r="G192" i="12"/>
  <c r="G193" i="12"/>
  <c r="G194" i="12"/>
  <c r="G195" i="12"/>
  <c r="G196" i="12"/>
  <c r="G197" i="12"/>
  <c r="G198" i="12"/>
  <c r="G199" i="12"/>
  <c r="G200" i="12"/>
  <c r="G201" i="12"/>
  <c r="G202" i="12"/>
  <c r="G203" i="12"/>
  <c r="G204" i="12"/>
  <c r="G205" i="12"/>
  <c r="G206" i="12"/>
  <c r="G207" i="12"/>
  <c r="G208" i="12"/>
  <c r="G209" i="12"/>
  <c r="G210" i="12"/>
  <c r="G211" i="12"/>
  <c r="G212" i="12"/>
  <c r="G213" i="12"/>
  <c r="G2"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3" i="12"/>
  <c r="B4" i="12"/>
  <c r="B5" i="12"/>
  <c r="B6" i="12"/>
  <c r="B7" i="12"/>
  <c r="B8" i="12"/>
  <c r="B9" i="12"/>
  <c r="B10" i="12"/>
  <c r="B11" i="12"/>
  <c r="B12" i="12"/>
  <c r="B13" i="12"/>
  <c r="B14" i="12"/>
  <c r="B15" i="12"/>
  <c r="B16" i="12"/>
  <c r="B17" i="12"/>
  <c r="B18" i="12"/>
  <c r="B19" i="12"/>
  <c r="B20" i="12"/>
  <c r="B21" i="12"/>
  <c r="B22" i="12"/>
  <c r="B23" i="12"/>
  <c r="B24" i="12"/>
  <c r="B25" i="12"/>
  <c r="B26" i="12"/>
  <c r="B2" i="12"/>
  <c r="F213" i="12"/>
  <c r="F212" i="12"/>
  <c r="F211" i="12"/>
  <c r="F210" i="12"/>
  <c r="F209" i="12"/>
  <c r="F208" i="12"/>
  <c r="F207" i="12"/>
  <c r="F206" i="12"/>
  <c r="F205" i="12"/>
  <c r="F204" i="12"/>
  <c r="F203" i="12"/>
  <c r="F202" i="12"/>
  <c r="F201" i="12"/>
  <c r="F200" i="12"/>
  <c r="F199" i="12"/>
  <c r="F198" i="12"/>
  <c r="F197" i="12"/>
  <c r="F196" i="12"/>
  <c r="F195" i="12"/>
  <c r="F194" i="12"/>
  <c r="F193" i="12"/>
  <c r="F192" i="12"/>
  <c r="F191" i="12"/>
  <c r="F190" i="12"/>
  <c r="F189" i="12"/>
  <c r="F188" i="12"/>
  <c r="F187" i="12"/>
  <c r="F186" i="12"/>
  <c r="F185" i="12"/>
  <c r="F184" i="12"/>
  <c r="F183" i="12"/>
  <c r="F182" i="12"/>
  <c r="F181" i="12"/>
  <c r="F180" i="12"/>
  <c r="F179" i="12"/>
  <c r="F178" i="12"/>
  <c r="F177" i="12"/>
  <c r="F176" i="12"/>
  <c r="F175" i="12"/>
  <c r="F174" i="12"/>
  <c r="F173" i="12"/>
  <c r="F172" i="12"/>
  <c r="F171" i="12"/>
  <c r="F170" i="12"/>
  <c r="F169" i="12"/>
  <c r="F168" i="12"/>
  <c r="F167" i="12"/>
  <c r="F166" i="12"/>
  <c r="F165" i="12"/>
  <c r="F164" i="12"/>
  <c r="F163" i="12"/>
  <c r="F162" i="12"/>
  <c r="F161" i="12"/>
  <c r="F160" i="12"/>
  <c r="F159" i="12"/>
  <c r="F158" i="12"/>
  <c r="F157" i="12"/>
  <c r="F156" i="12"/>
  <c r="F155" i="12"/>
  <c r="F154" i="12"/>
  <c r="F153" i="12"/>
  <c r="F152" i="12"/>
  <c r="F151" i="12"/>
  <c r="F150" i="12"/>
  <c r="F149" i="12"/>
  <c r="F148" i="12"/>
  <c r="F147" i="12"/>
  <c r="F146" i="12"/>
  <c r="F145" i="12"/>
  <c r="F144" i="12"/>
  <c r="F143" i="12"/>
  <c r="F142" i="12"/>
  <c r="F141" i="12"/>
  <c r="F140" i="12"/>
  <c r="F139" i="12"/>
  <c r="F138" i="12"/>
  <c r="F137" i="12"/>
  <c r="F136" i="12"/>
  <c r="F135" i="12"/>
  <c r="F134" i="12"/>
  <c r="F133" i="12"/>
  <c r="F132" i="12"/>
  <c r="F131" i="12"/>
  <c r="F130" i="12"/>
  <c r="F129" i="12"/>
  <c r="F128" i="12"/>
  <c r="F127" i="12"/>
  <c r="F126" i="12"/>
  <c r="F125" i="12"/>
  <c r="F124" i="12"/>
  <c r="F123" i="12"/>
  <c r="F122" i="12"/>
  <c r="F121" i="12"/>
  <c r="F120" i="12"/>
  <c r="F119" i="12"/>
  <c r="F118" i="12"/>
  <c r="F117" i="12"/>
  <c r="F116" i="12"/>
  <c r="F115" i="12"/>
  <c r="F114" i="12"/>
  <c r="F113" i="12"/>
  <c r="F112" i="12"/>
  <c r="F111" i="12"/>
  <c r="F110" i="12"/>
  <c r="F109" i="12"/>
  <c r="F108" i="12"/>
  <c r="F107" i="12"/>
  <c r="F106" i="12"/>
  <c r="F105" i="12"/>
  <c r="F104" i="12"/>
  <c r="F103" i="12"/>
  <c r="F102" i="12"/>
  <c r="F101" i="12"/>
  <c r="F100" i="12"/>
  <c r="F99" i="12"/>
  <c r="F98" i="12"/>
  <c r="F97" i="12"/>
  <c r="F96" i="12"/>
  <c r="F95" i="12"/>
  <c r="F94" i="12"/>
  <c r="F93" i="12"/>
  <c r="F92" i="12"/>
  <c r="F91" i="12"/>
  <c r="F90" i="12"/>
  <c r="F89" i="12"/>
  <c r="F88" i="12"/>
  <c r="F87" i="12"/>
  <c r="F86" i="12"/>
  <c r="F85" i="12"/>
  <c r="F84" i="12"/>
  <c r="F83" i="12"/>
  <c r="F82" i="12"/>
  <c r="F81" i="12"/>
  <c r="F80" i="12"/>
  <c r="F79" i="12"/>
  <c r="F78" i="12"/>
  <c r="F77" i="12"/>
  <c r="F76" i="12"/>
  <c r="F75" i="12"/>
  <c r="F74" i="12"/>
  <c r="F73" i="12"/>
  <c r="F72" i="12"/>
  <c r="F71" i="12"/>
  <c r="F70" i="12"/>
  <c r="F69" i="12"/>
  <c r="F68" i="12"/>
  <c r="F67" i="12"/>
  <c r="F66" i="12"/>
  <c r="F65" i="12"/>
  <c r="F64" i="12"/>
  <c r="F63" i="12"/>
  <c r="F62" i="12"/>
  <c r="F61" i="12"/>
  <c r="F60" i="12"/>
  <c r="F59" i="12"/>
  <c r="F58" i="12"/>
  <c r="F57" i="12"/>
  <c r="F56" i="12"/>
  <c r="F55" i="12"/>
  <c r="F54" i="12"/>
  <c r="F53" i="12"/>
  <c r="F52" i="12"/>
  <c r="F51" i="12"/>
  <c r="F50" i="12"/>
  <c r="F49" i="12"/>
  <c r="F48" i="12"/>
  <c r="F47" i="12"/>
  <c r="F46" i="12"/>
  <c r="F45" i="12"/>
  <c r="F44" i="12"/>
  <c r="F43" i="12"/>
  <c r="F42" i="12"/>
  <c r="F41" i="12"/>
  <c r="F40" i="12"/>
  <c r="F39" i="12"/>
  <c r="F38" i="12"/>
  <c r="F37" i="12"/>
  <c r="F36" i="12"/>
  <c r="F35" i="12"/>
  <c r="F34" i="12"/>
  <c r="F33" i="12"/>
  <c r="F32" i="12"/>
  <c r="F31" i="12"/>
  <c r="F30" i="12"/>
  <c r="F29" i="12"/>
  <c r="F28" i="12"/>
  <c r="F27" i="12"/>
  <c r="F26" i="12"/>
  <c r="F25" i="12"/>
  <c r="F24" i="12"/>
  <c r="F23" i="12"/>
  <c r="F22" i="12"/>
  <c r="F21" i="12"/>
  <c r="F20" i="12"/>
  <c r="F19" i="12"/>
  <c r="F18" i="12"/>
  <c r="F17" i="12"/>
  <c r="F16" i="12"/>
  <c r="F15" i="12"/>
  <c r="F14" i="12"/>
  <c r="F13" i="12"/>
  <c r="F12" i="12"/>
  <c r="F11" i="12"/>
  <c r="F10" i="12"/>
  <c r="F9" i="12"/>
  <c r="F8" i="12"/>
  <c r="F7" i="12"/>
  <c r="F6" i="12"/>
  <c r="F5" i="12"/>
  <c r="F4" i="12"/>
  <c r="F3" i="12"/>
  <c r="F2"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tc={3B10DDB2-49A7-8644-BBBA-A50BC9D826C8}</author>
  </authors>
  <commentList>
    <comment ref="T1" authorId="0" shapeId="0" xr:uid="{3B10DDB2-49A7-8644-BBBA-A50BC9D826C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=IF(ISBLANK(N2),
  "/corG-1/"&amp;J2&amp;"/"&amp;K2&amp;"/"&amp;L2&amp;"/"&amp;M2&amp;"/"&amp;N2,
  IF(ISTEXT(M2),
    "/corG-1/"&amp;J2&amp;"/"&amp;K2&amp;"/"&amp;L2&amp;"/"&amp;M2,
    IF(ISTEXT(L2),
      "/corG-1/"&amp;J2&amp;"/"&amp;K2&amp;"/"&amp;L2,
      IF(ISTEXT(K2),
        "/corG-1/"&amp;J2&amp;"/"&amp;K2,
        IF(ISTEXT(J2),
           "/corG-1/"&amp;J2,
           ""
        )
      )
    )
  )
)</t>
      </text>
    </comment>
  </commentList>
</comments>
</file>

<file path=xl/sharedStrings.xml><?xml version="1.0" encoding="utf-8"?>
<sst xmlns="http://schemas.openxmlformats.org/spreadsheetml/2006/main" count="7586" uniqueCount="4217">
  <si>
    <t>cor</t>
  </si>
  <si>
    <t>accountingEntries</t>
  </si>
  <si>
    <t>Root for XBRL GL. No entry made here.</t>
  </si>
  <si>
    <t>documentInfo</t>
  </si>
  <si>
    <t>Parent for descriptive information about the accountingEntries section in which it is contained.</t>
  </si>
  <si>
    <t>entriesType</t>
  </si>
  <si>
    <t>uniqueID</t>
  </si>
  <si>
    <t>Unique identifier for this file.</t>
  </si>
  <si>
    <t>revisesUniqueID</t>
  </si>
  <si>
    <t>Internal ID Number associated with identifierReference</t>
  </si>
  <si>
    <t>revisesUniqueIDAction</t>
  </si>
  <si>
    <t>Provides guidance on action to take with previous set of data: supersedes - old data should be considered as obsolete/overwritten; supplements - belongs with that data as if it was included with it.</t>
  </si>
  <si>
    <t>language</t>
  </si>
  <si>
    <t>Primary language of the intellectual content. Where practical, the content of this field should coincide with ISO 639-1988 language codes.</t>
  </si>
  <si>
    <t>creationDate</t>
  </si>
  <si>
    <t>Date/time file was created.</t>
  </si>
  <si>
    <t>bus</t>
  </si>
  <si>
    <t>creator</t>
  </si>
  <si>
    <t>Identifies the creator of the XBRL instance.</t>
  </si>
  <si>
    <t>entriesComment</t>
  </si>
  <si>
    <t>Text for entire document.</t>
  </si>
  <si>
    <t>periodCoveredStart</t>
  </si>
  <si>
    <t>Start of date range for contents. Used as basis for many assumptions about data, including the date as of which open balances are open.</t>
  </si>
  <si>
    <t>periodCoveredEnd</t>
  </si>
  <si>
    <t>End of date range for contents. Used as basis for many assumptions about data, including the date as of which open balances are open.</t>
  </si>
  <si>
    <t>periodCount</t>
  </si>
  <si>
    <t>Number of periods or buckets, used by postingCode. Used to interpret posting date. It may be preferable to limit entries by period covered to be by individual reporting period.</t>
  </si>
  <si>
    <t>periodUnit</t>
  </si>
  <si>
    <t>periodUnitDescription</t>
  </si>
  <si>
    <t>Free format description of the period unit</t>
  </si>
  <si>
    <t>sourceApplication</t>
  </si>
  <si>
    <t>Product or service that produced this file. Used by many systems (e.g., VAT). Version number can be included or extended.</t>
  </si>
  <si>
    <t>targetApplication</t>
  </si>
  <si>
    <t>Particular use for which file was generated.</t>
  </si>
  <si>
    <t>muc</t>
  </si>
  <si>
    <t>defaultCurrency</t>
  </si>
  <si>
    <t>The default currency related to the amount can be entered here instead of the XBRL instance specified way, especially important in multi-currency situations. Recommend ISO 4217 coding</t>
  </si>
  <si>
    <t>srcd</t>
  </si>
  <si>
    <t>summaryReportingTaxonomies</t>
  </si>
  <si>
    <t/>
  </si>
  <si>
    <t>Holder for entity information - information about the reporting organization.</t>
  </si>
  <si>
    <t>entityPhoneNumber</t>
  </si>
  <si>
    <t>Primary phone number of the entity.</t>
  </si>
  <si>
    <t>phoneNumberDescription</t>
  </si>
  <si>
    <t>phoneNumber</t>
  </si>
  <si>
    <t>Phone number referred to in 'phoneNumberDescription'</t>
  </si>
  <si>
    <t>entityFaxNumberStructure</t>
  </si>
  <si>
    <t>Tuple for holding company fax information.</t>
  </si>
  <si>
    <t>entityFaxNumberUsage</t>
  </si>
  <si>
    <t>Company fax number usage (e.g. orders, head office, IR)</t>
  </si>
  <si>
    <t>entityFaxNumber</t>
  </si>
  <si>
    <t>Company Fax Number</t>
  </si>
  <si>
    <t>entityEmailAddressStructure</t>
  </si>
  <si>
    <t>Tuple for holding company email information.</t>
  </si>
  <si>
    <t>entityEmailAddressUsage</t>
  </si>
  <si>
    <t>Company email address usage (e.g. orders, head office, IR)</t>
  </si>
  <si>
    <t>entityEmailAddress</t>
  </si>
  <si>
    <t>Company Email Address</t>
  </si>
  <si>
    <t>organizationAccountingMethodPurposeDefault</t>
  </si>
  <si>
    <t>If not stated explicitly at the line level, the default reporting purpose - from book, tax, management, statutory, other</t>
  </si>
  <si>
    <t>organizationAccountingMethodPurposeDefaultDescription</t>
  </si>
  <si>
    <t>Free format description of the default accounting method purpose</t>
  </si>
  <si>
    <t>Section which contains various identifiers for the company.</t>
  </si>
  <si>
    <t>organizationIdentifier</t>
  </si>
  <si>
    <t>Code representing the company or organization whose data this file represents: used for situations where one user (e.g., a CPA) needs to keep track of multiple organizations' files (e.g., multiple clients). Can be EIN#, client #, internal/external identifier, SIC code. Codes which identifies the entity. Includes the code identifier of the authority issuing the code, a colon, and the code itself. For example, CIK:01234567 for the CIK number issued by SEC EDGAR.</t>
  </si>
  <si>
    <t>organizationDescription</t>
  </si>
  <si>
    <t>Text for organization identified by organizationIdentifier. Any descriptive information about the code.</t>
  </si>
  <si>
    <t>organizationAddress</t>
  </si>
  <si>
    <t>Address structure for the reporting entity</t>
  </si>
  <si>
    <t>organizationAddressName</t>
  </si>
  <si>
    <t>Name of organization used at this address</t>
  </si>
  <si>
    <t>organizationAddressDescription</t>
  </si>
  <si>
    <t>Description of the address, such as Mailing, Physical, Investor Relations, etc.</t>
  </si>
  <si>
    <t>organizationAddressPurpose</t>
  </si>
  <si>
    <t>organizationAddressLocationIdentifier</t>
  </si>
  <si>
    <t>A code used to identify the location and to associate it with contacts and transactions</t>
  </si>
  <si>
    <t>organizationBuildingNumber</t>
  </si>
  <si>
    <t>Building Number</t>
  </si>
  <si>
    <t>organizationAddressStreet</t>
  </si>
  <si>
    <t>Street address</t>
  </si>
  <si>
    <t>organizationAddressStreet2</t>
  </si>
  <si>
    <t>Address Detail</t>
  </si>
  <si>
    <t>organizationAddressCity</t>
  </si>
  <si>
    <t>City or town of the address.</t>
  </si>
  <si>
    <t>organizationAddressStateOrProvince</t>
  </si>
  <si>
    <t>State, province or region of the address.</t>
  </si>
  <si>
    <t>organizationAddressZipOrPostalCode</t>
  </si>
  <si>
    <t>Zip or other postal code of the address.</t>
  </si>
  <si>
    <t>organizationAddressCountry</t>
  </si>
  <si>
    <t>Country of the address.</t>
  </si>
  <si>
    <t>organizationAddressActive</t>
  </si>
  <si>
    <t>Boolean to indicate whether the address is active (="true") or inactive (="false")</t>
  </si>
  <si>
    <t>entityWebSite</t>
  </si>
  <si>
    <t>Primary web site of the entity.</t>
  </si>
  <si>
    <t>webSiteDescription</t>
  </si>
  <si>
    <t>Description of the web site.</t>
  </si>
  <si>
    <t>webSiteURL</t>
  </si>
  <si>
    <t>Valid URL of the web site. Should be full URL.</t>
  </si>
  <si>
    <t>contactInformation</t>
  </si>
  <si>
    <t>Information about contacts.</t>
  </si>
  <si>
    <t>contactPrefix</t>
  </si>
  <si>
    <t>Prefix (e.g. Dr., Mr., Mrs.)</t>
  </si>
  <si>
    <t>contactLastName</t>
  </si>
  <si>
    <t>Last or family name</t>
  </si>
  <si>
    <t>contactFirstName</t>
  </si>
  <si>
    <t>First or given name</t>
  </si>
  <si>
    <t>contactSuffix</t>
  </si>
  <si>
    <t>Suffix (e.g. MD, CPA, Jr.)</t>
  </si>
  <si>
    <t>contactAttentionLine</t>
  </si>
  <si>
    <t>Attention Line</t>
  </si>
  <si>
    <t>contactPositionRole</t>
  </si>
  <si>
    <t>Position or role</t>
  </si>
  <si>
    <t>contactPhone</t>
  </si>
  <si>
    <t>Contact Phone Number</t>
  </si>
  <si>
    <t>contactPhoneNumberDescription</t>
  </si>
  <si>
    <t>contactPhoneNumber</t>
  </si>
  <si>
    <t>Contact phone number referred to in the description.</t>
  </si>
  <si>
    <t>contactFax</t>
  </si>
  <si>
    <t>Contact Fax Number Structure</t>
  </si>
  <si>
    <t>contactFaxNumberUsage</t>
  </si>
  <si>
    <t>Contact Fax Number Usage (e.g. orders, head office, IR)</t>
  </si>
  <si>
    <t>contactFaxNumber</t>
  </si>
  <si>
    <t>Contact Fax Number</t>
  </si>
  <si>
    <t>contactEMail</t>
  </si>
  <si>
    <t>Contact E-mail address structure</t>
  </si>
  <si>
    <t>contactEmailAddressUsage</t>
  </si>
  <si>
    <t>Contact email address usage (e.g. orders, head office, IR)</t>
  </si>
  <si>
    <t>contactEmailAddress</t>
  </si>
  <si>
    <t>Contact email address</t>
  </si>
  <si>
    <t>contactType</t>
  </si>
  <si>
    <t>Role of contact. Examples include: Source Service, Sender, Recipient, Invoicer, Auditor, Accountant</t>
  </si>
  <si>
    <t>contactLocationIdentifierCrossReference</t>
  </si>
  <si>
    <t>This code is used to associate the contact with a specific location for the Entity. Its value should be the same as that of the organizationAddressLocationIdentifier</t>
  </si>
  <si>
    <t>contactActive</t>
  </si>
  <si>
    <t>Boolean to indicate whether the contact is active (="true") or inactive (="false")</t>
  </si>
  <si>
    <t>businessDescription</t>
  </si>
  <si>
    <t>Description of the nature of the business of the entity.</t>
  </si>
  <si>
    <t>fiscalYearStart</t>
  </si>
  <si>
    <t>Start of fiscal year. Where appropriate, corporate year period representation permits non-365 or 366 day years (more appropriate for internal sharing than data from external sources), In Europe, some jurisdictions allow 2 year minus 1 day fiscal years.</t>
  </si>
  <si>
    <t>fiscalYearEnd</t>
  </si>
  <si>
    <t>End of fiscal year. Where appropriate, corporate year period representation permits non-365 or 366 day years (more appropriate for internal sharing than data from external sources), In Europe, some jurisdictions allow 2 year minus 1 day fiscal years.</t>
  </si>
  <si>
    <t>organizationAccountingMethodStructure</t>
  </si>
  <si>
    <t>Section for identifying the methods of accounting used by the entity for different reporting purposes</t>
  </si>
  <si>
    <t>organizationAccountingMethod</t>
  </si>
  <si>
    <t>For this entity, the method of accounting represented - from: accrual, cash, modified cash, modified accrual, encumbrance, special methods, hybrid methods, other</t>
  </si>
  <si>
    <t>organizationAccountingMethodDescription</t>
  </si>
  <si>
    <t>Free format description of the accounting method</t>
  </si>
  <si>
    <t>organizationAccountingMethodPurpose</t>
  </si>
  <si>
    <t>For this entity, the reporting purpose represented - from book, tax, management, statutory, other</t>
  </si>
  <si>
    <t>organizationAccountingMethodPurposeDescription</t>
  </si>
  <si>
    <t>Free format description of the accounting method purpose</t>
  </si>
  <si>
    <t>organizationAccountingMethodStartDate</t>
  </si>
  <si>
    <t>Accounting Method Start Date</t>
  </si>
  <si>
    <t>organizationAccountingMethodEndDate</t>
  </si>
  <si>
    <t>Accounting Method End Date</t>
  </si>
  <si>
    <t>Information about the relevant external accountant</t>
  </si>
  <si>
    <t>accountantName</t>
  </si>
  <si>
    <t>Name of the accountant</t>
  </si>
  <si>
    <t>accountantAddress</t>
  </si>
  <si>
    <t>Section which contains accountant address information.</t>
  </si>
  <si>
    <t>accountantAddressName</t>
  </si>
  <si>
    <t>Address Name for Accountant</t>
  </si>
  <si>
    <t>accountantAddressDescription</t>
  </si>
  <si>
    <t>Address Description for Accountant</t>
  </si>
  <si>
    <t>accountantAddressPurpose</t>
  </si>
  <si>
    <t>Address Purpose</t>
  </si>
  <si>
    <t>accountantAddressLocationIdentifier</t>
  </si>
  <si>
    <t>A code used to identify the accountant location and to associate it with contacts and transactions</t>
  </si>
  <si>
    <t>accountantBuildingNumber</t>
  </si>
  <si>
    <t>Building Number for Accountant</t>
  </si>
  <si>
    <t>accountantStreet</t>
  </si>
  <si>
    <t>Street address of the accountant</t>
  </si>
  <si>
    <t>accountantAddressStreet2</t>
  </si>
  <si>
    <t>Address Detail for Accountant</t>
  </si>
  <si>
    <t>accountantCity</t>
  </si>
  <si>
    <t>City of the accountant</t>
  </si>
  <si>
    <t>accountantStateOrProvince</t>
  </si>
  <si>
    <t>State, province or region of the accountant</t>
  </si>
  <si>
    <t>accountantCountry</t>
  </si>
  <si>
    <t>Country of accountant</t>
  </si>
  <si>
    <t>accountantZipOrPostalCode</t>
  </si>
  <si>
    <t>Zip or other postal code of the accountant</t>
  </si>
  <si>
    <t>accountantAddressActive</t>
  </si>
  <si>
    <t>accountantEngagementType</t>
  </si>
  <si>
    <t>accountantEngagementTypeDescription</t>
  </si>
  <si>
    <t>Free format description of the type of engagement</t>
  </si>
  <si>
    <t>accountantContactInformation</t>
  </si>
  <si>
    <t>Accountant Contact Information Structure</t>
  </si>
  <si>
    <t>accountantContactPrefix</t>
  </si>
  <si>
    <t>Prefix (e.g. Dr., Mr., Mrs., etc.) for Accountant Contact</t>
  </si>
  <si>
    <t>accountantContactLastName</t>
  </si>
  <si>
    <t>Family Name for Accountant Contact</t>
  </si>
  <si>
    <t>accountantContactFirstName</t>
  </si>
  <si>
    <t>First or Given Name for Accountant Contact</t>
  </si>
  <si>
    <t>accountantContactSuffix</t>
  </si>
  <si>
    <t>Suffix (e.g. MD, CPA, Jr., etc.)</t>
  </si>
  <si>
    <t>accountantContactAttentionLine</t>
  </si>
  <si>
    <t>Attention Line for Accountant Contact</t>
  </si>
  <si>
    <t>accountantContactPositionRole</t>
  </si>
  <si>
    <t>Position or Role for Accountant Contact</t>
  </si>
  <si>
    <t>accountantContactPhone</t>
  </si>
  <si>
    <t>Phone Number for Accountant Contact</t>
  </si>
  <si>
    <t>accountantContactPhoneNumberDescription</t>
  </si>
  <si>
    <t>accountantContactPhoneNumber</t>
  </si>
  <si>
    <t>Accountant Contact phone number referred to in the description.</t>
  </si>
  <si>
    <t>accountantContactFax</t>
  </si>
  <si>
    <t>Accountant Contact Fax Number Structure</t>
  </si>
  <si>
    <t>accountantContactFaxNumber</t>
  </si>
  <si>
    <t>Accountant Contact Fax Number</t>
  </si>
  <si>
    <t>accountantContactFaxNumberUsage</t>
  </si>
  <si>
    <t>Accountant Contact Fax Number Usage (e.g. orders, head office, IR)</t>
  </si>
  <si>
    <t>accountantContactEmail</t>
  </si>
  <si>
    <t>Accountant contact E-mail address structure</t>
  </si>
  <si>
    <t>accountantContactEmailAddressUsage</t>
  </si>
  <si>
    <t>Accountant Contact email address usage (e.g. orders, head office, IR)</t>
  </si>
  <si>
    <t>accountantContactEmailAddress</t>
  </si>
  <si>
    <t>Accountant Contact email address</t>
  </si>
  <si>
    <t>accountantContactType</t>
  </si>
  <si>
    <t>Contact Type for Accountant Contact</t>
  </si>
  <si>
    <t>accountantLocationIdentifierCrossReference</t>
  </si>
  <si>
    <t>This code is used to associate the contact with a specific location for the Accountant. Its value should be the same as that of the accountantAddressLocationIdentifier</t>
  </si>
  <si>
    <t>accountantContactActive</t>
  </si>
  <si>
    <t>reportingCalendar</t>
  </si>
  <si>
    <t>A tool to collect the periods used to summarise results from transactions.</t>
  </si>
  <si>
    <t>reportingCalendarCode</t>
  </si>
  <si>
    <t>The code used to identify this specific reporting calendar, unique across periods</t>
  </si>
  <si>
    <t>reportingCalendarDescription</t>
  </si>
  <si>
    <t>A description of the reporting calendar (associated with the reportingCalendarCode given)</t>
  </si>
  <si>
    <t>reportingCalendarTitle</t>
  </si>
  <si>
    <t>A description of the reporting period. The actual beginning and ending dates are found within the 'reportingCalendarPeriod' structure</t>
  </si>
  <si>
    <t>A tool to collect a specific set of periods used to summarize results from transactions.</t>
  </si>
  <si>
    <t>reportingCalendarPeriodTypeDescription</t>
  </si>
  <si>
    <t>A description of the type of period involved.</t>
  </si>
  <si>
    <t>reportingCalendarOpenClosedStatus</t>
  </si>
  <si>
    <t>An identifier on whether the reporting calendar is still open for activity. enumerated, "open", "closed", "pending"</t>
  </si>
  <si>
    <t>reportingPurpose</t>
  </si>
  <si>
    <t>A description of the accounting set of books involved. Uses enumeration from accounting method purpose.</t>
  </si>
  <si>
    <t>reportingPurposeDescription</t>
  </si>
  <si>
    <t>Free format description of the reporting purpose</t>
  </si>
  <si>
    <t>A code for the type of period involved. Enumerated as: monthly, quarterly, semi-annually, 4-5-4, ad-hoc, other.</t>
  </si>
  <si>
    <t>periodIdentifier</t>
  </si>
  <si>
    <t>An identifier for this period in this calendar</t>
  </si>
  <si>
    <t>periodDescription</t>
  </si>
  <si>
    <t>A description of this specific reporting period in this calendar.</t>
  </si>
  <si>
    <t>periodStart</t>
  </si>
  <si>
    <t>The beginning date/time of a period</t>
  </si>
  <si>
    <t>periodEnd</t>
  </si>
  <si>
    <t>The ending date/time of a period</t>
  </si>
  <si>
    <t>periodClosedDate</t>
  </si>
  <si>
    <t>The date/time a period has been closed for activity. If this is present with a nill value (xsi:nill="true") then the period is not closed.</t>
  </si>
  <si>
    <t>entryHeader</t>
  </si>
  <si>
    <t>Parent for entry headers/journal entry headers.</t>
  </si>
  <si>
    <t>postedDate</t>
  </si>
  <si>
    <t>Date this entry was posted (validated) to the general ledger. May not represent the date of accounting significance which is represented by 'postingDate'.</t>
  </si>
  <si>
    <t>enteredBy</t>
  </si>
  <si>
    <t>Initials/name of operator originally entering.</t>
  </si>
  <si>
    <t>enteredByModified</t>
  </si>
  <si>
    <t>Identification for the last person modifying this entry before posting.</t>
  </si>
  <si>
    <t>enteredDate</t>
  </si>
  <si>
    <t>entryResponsiblePerson</t>
  </si>
  <si>
    <t>Identifier of person who created or originated or is otherwise responsible for the entry.</t>
  </si>
  <si>
    <t>sourceJournalID</t>
  </si>
  <si>
    <t>sourceJournalDescription</t>
  </si>
  <si>
    <t>Source journal (full description of general journal, payroll journal, accountant entries). A more easily readable journal indication. The most common journals are: Purchases, Sales, Cash, and General Journal.</t>
  </si>
  <si>
    <t>entryType</t>
  </si>
  <si>
    <t>One of the following enumerated list: adjusting, budget, comparative, external-accountant, standard, passed-adjusting, eliminating, proposed, recurring, reclassifying, simulated, tax, other</t>
  </si>
  <si>
    <t>entryOrigin</t>
  </si>
  <si>
    <t>Origin of entry: accrual, manual entry, imported entry, exchange gain or loss</t>
  </si>
  <si>
    <t>entryNumber</t>
  </si>
  <si>
    <t>Identifier within source journal</t>
  </si>
  <si>
    <t>entryComment</t>
  </si>
  <si>
    <t>Description of entry described by this entry header (e.g. Opening Balance)</t>
  </si>
  <si>
    <t>qualifierEntry</t>
  </si>
  <si>
    <t>Entry Qualifier - An enumerated field that qualifies the type of entry, specifically useful for general ledger and trial balance environments when it is important to state the values represented are summarized as of the reporting date - opening or closing balances. In accounting systems, this is often known as BBF (balance brought forward.) Permitted values are: standard, balance-brought-forward and other.</t>
  </si>
  <si>
    <t>qualifierEntryDescription</t>
  </si>
  <si>
    <t>Free format description of the entry qualifier</t>
  </si>
  <si>
    <t>postingCode</t>
  </si>
  <si>
    <t>Code for posting to period, e.g., period 1-13, based on codes in an accounting period file. We do not recommend that software vendors export here, but suggest providing period end numbers for the buckets. Possibilities W1 through W53, M1 through M13, Q1-Q4. Developers and others creating output files are encouraged to supply an actual end date.</t>
  </si>
  <si>
    <t>batchID</t>
  </si>
  <si>
    <t>ID for a batch for this group of entries</t>
  </si>
  <si>
    <t>batchDescription</t>
  </si>
  <si>
    <t>Description of this batch</t>
  </si>
  <si>
    <t>numberOfEntries</t>
  </si>
  <si>
    <t>The total number of entries.</t>
  </si>
  <si>
    <t>totalDebit</t>
  </si>
  <si>
    <t>The total of all debit amounts.</t>
  </si>
  <si>
    <t>totalCredit</t>
  </si>
  <si>
    <t>The total of all credit amounts.</t>
  </si>
  <si>
    <t>bookTaxDifference</t>
  </si>
  <si>
    <t>Enumerated field with possible values of permanent, temporary or none indicating the type of difference between book and tax accounting methods. Omission of this field is equivalent to "none"</t>
  </si>
  <si>
    <t>eliminationCode</t>
  </si>
  <si>
    <t>Informs destination ledger this is an intracompany entry which eliminates in consolidation</t>
  </si>
  <si>
    <t>budgetScenarioPeriodStart</t>
  </si>
  <si>
    <t>Start of period covered by associated budgetScenario</t>
  </si>
  <si>
    <t>budgetScenarioPeriodEnd</t>
  </si>
  <si>
    <t>End of period covered by associated budgetScenario</t>
  </si>
  <si>
    <t>budgetScenarioText</t>
  </si>
  <si>
    <t>Text related to budgetScenario</t>
  </si>
  <si>
    <t>budgetScenario</t>
  </si>
  <si>
    <t>Code for a budget scenario identifier (such as PB for 'preliminary budget', or RB for 'revised budget', or other identifier for entryType)</t>
  </si>
  <si>
    <t>budgetAllocationCode</t>
  </si>
  <si>
    <t>Code associated with the calculation formula: e.g. (D)ivide by number of periods, (T)otal for period given</t>
  </si>
  <si>
    <t>usk</t>
  </si>
  <si>
    <t>reversingStdId</t>
  </si>
  <si>
    <t>For standard, reversing, master, cancelling or other entries an ID associated with those entries.</t>
  </si>
  <si>
    <t>recurringStdDescription</t>
  </si>
  <si>
    <t>Description to accompany standard or recurring ID</t>
  </si>
  <si>
    <t>frequencyInterval</t>
  </si>
  <si>
    <t>frequencyUnit</t>
  </si>
  <si>
    <t>repetitionsRemaining</t>
  </si>
  <si>
    <t>Number of times that the recurring entry will repeat</t>
  </si>
  <si>
    <t>nextDateRepeat</t>
  </si>
  <si>
    <t>Date next repeated or standard posted</t>
  </si>
  <si>
    <t>lastDateRepeat</t>
  </si>
  <si>
    <t>Date last repeated or standard posted</t>
  </si>
  <si>
    <t>endDateRepeatingEntry</t>
  </si>
  <si>
    <t>For standard or recurring journals, stop date/time for repetitive entry.</t>
  </si>
  <si>
    <t>reverse</t>
  </si>
  <si>
    <t>Should entry be reversed?</t>
  </si>
  <si>
    <t>reversingDate</t>
  </si>
  <si>
    <t>entryNumberCounter</t>
  </si>
  <si>
    <t>Unique reference for the entry - a numeric counter</t>
  </si>
  <si>
    <t>entryDetail</t>
  </si>
  <si>
    <t>Parent for entry detail</t>
  </si>
  <si>
    <t>lineNumber</t>
  </si>
  <si>
    <t>lineNumberCounter</t>
  </si>
  <si>
    <t>Unique reference for the line - a numeric counter</t>
  </si>
  <si>
    <t>account</t>
  </si>
  <si>
    <t>accountMainID</t>
  </si>
  <si>
    <t>Main account - the code used to identify the accounting bucket the entry has been assigned to. Examples might be 1000 for Cash, 567GAAZ for Sales Expense or Z for tax payments. Identifiers such as department, branch, division, manager, or other modifiers are noted in the Subaccount area. Before needing to post, account is not necessary. Posting to the general ledger almost always requires an entry here.</t>
  </si>
  <si>
    <t>accountMainDescription</t>
  </si>
  <si>
    <t>Description of accountMainID - the human readable describer that accompanies the code used in accountMainID</t>
  </si>
  <si>
    <t>mainAccountType</t>
  </si>
  <si>
    <t>mainAccountTypeDescription</t>
  </si>
  <si>
    <t>Free format description of the account classification</t>
  </si>
  <si>
    <t>parentAccountMainID</t>
  </si>
  <si>
    <t>Roll up item from child natural account to parent natural account.</t>
  </si>
  <si>
    <t>accountPurposeCode</t>
  </si>
  <si>
    <t>Code related to usage for account aggregate - Consolidating, European, IFRS, Offsetting, Primary, Tax, USGAAP, Japanese, Other. Japanese companies will use this for the tax required offsetting entry. If left blank, assumes default accounting method for company.</t>
  </si>
  <si>
    <t>accountPurposeDescription</t>
  </si>
  <si>
    <t>Description of usage for aggregate account</t>
  </si>
  <si>
    <t>accountType</t>
  </si>
  <si>
    <t>accountTypeDescription</t>
  </si>
  <si>
    <t>Free format description of the account type</t>
  </si>
  <si>
    <t>entryAccountingMethod</t>
  </si>
  <si>
    <t>For this entry, the method of accounting represented - from: accrual, cash, modified cash, modified accrual, encumbrance, special methods, hybrid methods, other</t>
  </si>
  <si>
    <t>entryAccountingMethodDescription</t>
  </si>
  <si>
    <t>Free format description of the entry accounting method</t>
  </si>
  <si>
    <t>entryAccountingMethodPurpose</t>
  </si>
  <si>
    <t>For this entry, the reporting purpose represented - from book, tax, management, statutory, other</t>
  </si>
  <si>
    <t>entryAccountingMethodPurposeDescription</t>
  </si>
  <si>
    <t>Free format description of the entry accounting method purpose</t>
  </si>
  <si>
    <t>accountSub</t>
  </si>
  <si>
    <t>Tuple to hold multiple accountSubIDs and Descriptions</t>
  </si>
  <si>
    <t>accountSubDescription</t>
  </si>
  <si>
    <t>The description that accompanies accountSubID belongs here.</t>
  </si>
  <si>
    <t>accountSubID</t>
  </si>
  <si>
    <t>Where the primary account was placed in accountMainID, the code used for each profit center, division, business unit, fund, program, branch, project, class, su-class or other modifier is placed here.</t>
  </si>
  <si>
    <t>accountSubType</t>
  </si>
  <si>
    <t>Type of sub-account - profit center, division, business unit, fund, program, branch, project, class, su-class or other modifier is placed here. For example:: Accountability center: Business unit: Class:Department: Project: Fund: Program:Job: Profit center: Branch: Setup class: Division: Unit</t>
  </si>
  <si>
    <t>segmentParentTuple</t>
  </si>
  <si>
    <t>Tuple for showing the detail necessary to roll up from one segment (type of subaccount) to another.)</t>
  </si>
  <si>
    <t>parentSubaccountCode</t>
  </si>
  <si>
    <t>Subaccount NUMBER this subaccount rolls up to - see also subaccount type it rolls up to.</t>
  </si>
  <si>
    <t>parentSubaccountType</t>
  </si>
  <si>
    <t>The describer of the segment this subaccount rolls up to.</t>
  </si>
  <si>
    <t>reportingTreeIdentifier</t>
  </si>
  <si>
    <t>Used for representing descriptions of reporting trees.</t>
  </si>
  <si>
    <t>parentSubaccountProportion</t>
  </si>
  <si>
    <t>For partial allocations of amounts to different parents, the percentage of a child that will be allocated to a parent.</t>
  </si>
  <si>
    <t>accountActive</t>
  </si>
  <si>
    <t>Boolean to indicate whether the account is active (="true") or inactive (="false")</t>
  </si>
  <si>
    <t>amount</t>
  </si>
  <si>
    <t>amountCurrency</t>
  </si>
  <si>
    <t>amountOriginalAmount</t>
  </si>
  <si>
    <t>amountOriginalCurrency</t>
  </si>
  <si>
    <t>The currency used to track original, as opposed to home, amounts. Recommended ISO 4217 coding.</t>
  </si>
  <si>
    <t>amountOriginalExchangeRate</t>
  </si>
  <si>
    <t>Exchange rate at time of original transaction (expressed as national currency divided by original currency)</t>
  </si>
  <si>
    <t>amountOriginalExchangeRateDate</t>
  </si>
  <si>
    <t>Date of exchange rate used to record the original transaction.</t>
  </si>
  <si>
    <t>amountOriginalExchangeRateSource</t>
  </si>
  <si>
    <t>Source of Exchange Rate - for example, Reuters, Bloomberg</t>
  </si>
  <si>
    <t>amountOriginalExchangeRateComment</t>
  </si>
  <si>
    <t>Comment about exchange rate used for recording original transaction.</t>
  </si>
  <si>
    <t>amountOriginalTriangulationAmount</t>
  </si>
  <si>
    <t>If triangulation is used, amount in triangulation currency, for multi-currency tracking. Debit is entered as positive, credit as negative.</t>
  </si>
  <si>
    <t>amountOriginalTriangulationCurrency</t>
  </si>
  <si>
    <t>The currency used for triangulation, if used. May often be EUR or USD. Recommended ISO 4217 coding.</t>
  </si>
  <si>
    <t>amountOriginalTriangulationExchangeRate</t>
  </si>
  <si>
    <t>Exchange rate between national currency and triangulation currency at time of original transaction (expressed as national currency divided by triangulation currency)</t>
  </si>
  <si>
    <t>amountOriginalTriangulationExchangeRateSource</t>
  </si>
  <si>
    <t>Source of Exchange Rate for triangulation amount at time of original transaction - for example, Reuters, Bloomberg</t>
  </si>
  <si>
    <t>amountOriginalTriangulationExchangeRateType</t>
  </si>
  <si>
    <t>Type of Exchange Rate for triangulation amount at time of original transaction - for example, spot rate, forward contract etc.</t>
  </si>
  <si>
    <t>originalTriangulationExchangeRate</t>
  </si>
  <si>
    <t>Exchange rate between original currency and triangulation currency at time of original transaction (expressed as original currency divided by triangulation currency)</t>
  </si>
  <si>
    <t>originalExchangeRateTriangulationSource</t>
  </si>
  <si>
    <t>Source of Exchange Rate for triangulation from original currency to triangulation currency at time of original transaction - for example, Reuters, Bloomberg</t>
  </si>
  <si>
    <t>originalExchangeRateTriangulationType</t>
  </si>
  <si>
    <t>Type of Exchange Rate for triangulation from original currency to triangulation currency at time of original transaction - for example, spot rate, forward contract etc.</t>
  </si>
  <si>
    <t>signOfAmount</t>
  </si>
  <si>
    <t>Sign of amount; provides 4 possible fields only when used in conjunction with debitCreditCode; primarily used for correcting entries so total debits and credits after an entry error are not inflated. D + increase DebitsD - decrease debitsC + decreases creditC - increases credit</t>
  </si>
  <si>
    <t>debitCreditCode</t>
  </si>
  <si>
    <t>Optional identifier of whether the amount is a (D)ebit, a (C)redit or Undefined</t>
  </si>
  <si>
    <t>postingDate</t>
  </si>
  <si>
    <t>At the detail level, this represents the accounting significance date. No matter what date the document is received, entered, or posted, this signifies the accounting date of the entry. If you want to see the financial results for March 5, 2002 and this entry is given that date, the entry will be part of the results for March 5, 2002. This is different from the postedDate found at the entryHeader level. If you want the accounting significance to be a particular date, it goes here. A single entry could represent multiple dates, but would only be posted on one date.</t>
  </si>
  <si>
    <t>amountMemo</t>
  </si>
  <si>
    <t>A boolean like entry that indicates whether an entryDetail line has been provided solely to provide additional details and that tools should not consider the amount in postings.</t>
  </si>
  <si>
    <t>allocationCode</t>
  </si>
  <si>
    <t>multicurrencyDetail</t>
  </si>
  <si>
    <t>Section to provide additional information related to home currencies that differ from original currencies and related exchange rates - typically this will be used to record exchange rates and amounts in currencies and/or on dates other than those of the original transaction. This structure allows recording of exchange rates using a third currency as a triangulation currency. This is often EUR but is not restricted to being so. This structure may be repeated as many times as necessary to record amounts in foreign currencies on the same or different dates.</t>
  </si>
  <si>
    <t>multicurrencyDetailExchangeRateDate</t>
  </si>
  <si>
    <t>Date of exchange rate (other than original transaction date) on which amount is expressed as amountRestatedAmount or amountTriangulationAmount</t>
  </si>
  <si>
    <t>amountRestatedAmount</t>
  </si>
  <si>
    <t>The amount in the foreign currency identified by amountRestatedCurrency as of multicurrencyDetailExchangeRateDate.</t>
  </si>
  <si>
    <t>amountRestatedCurrency</t>
  </si>
  <si>
    <t>The currency in which amountRestatedAmount is expressed. Recommended ISO 4217 coding.</t>
  </si>
  <si>
    <t>amountRestatedExchangeRate</t>
  </si>
  <si>
    <t>Exchange rate used to convert amountRestatedAmount as of multicurrencyDetailExchangeRateDate (expressed as national currency divided by foreign currency)</t>
  </si>
  <si>
    <t>amountRestatedExchangeRateSource</t>
  </si>
  <si>
    <t>Source of Exchange Rate for restated amount - for example, Reuters, Bloomberg</t>
  </si>
  <si>
    <t>amountRestatedExchangeRateType</t>
  </si>
  <si>
    <t>Type of Exchange Rate for restated amount - for example, spot rate, forward contract etc.</t>
  </si>
  <si>
    <t>amountTriangulationAmount</t>
  </si>
  <si>
    <t>The amount in the triangulation currency identified by amountTriangulationCurrency as of multicurrencyDetailExchangeRateDate.</t>
  </si>
  <si>
    <t>amountTriangulationCurrency</t>
  </si>
  <si>
    <t>The currency used for tringulation between amountRestatedCurrency and the home currency. Recommended ISO 4217 coding.</t>
  </si>
  <si>
    <t>amountTriangulationExchangeRate</t>
  </si>
  <si>
    <t>Exchange rate used to convert amountTriangulationAmount as of multicurrencyDetailExchangeRateDate (expressed as national currency divided by triangulation currency)</t>
  </si>
  <si>
    <t>amountTriangulationExchangeRateSource</t>
  </si>
  <si>
    <t>Source of Exchange Rate for triangulation amount - for example, Reuters, Bloomberg</t>
  </si>
  <si>
    <t>amountTriangulationExchangeRateType</t>
  </si>
  <si>
    <t>Type of Exchange Rate for triangulation amount - for example, spot rate, forward contract etc.</t>
  </si>
  <si>
    <t>restatedTriangulationExchangeRate</t>
  </si>
  <si>
    <t>Exchange rate used to convert from amountRestatedAmount to amountTriangulationAmount as of multicurrencyDetailExchangeRateDate (expressed as foreign currency divided by triangulation currency)</t>
  </si>
  <si>
    <t>restatedExchangeRateTriangulationSource</t>
  </si>
  <si>
    <t>Source of Exchange Rate for converting between foreign currency and triangulation currency - for example, Reuters, Bloomberg</t>
  </si>
  <si>
    <t>restatedExchangeRateTriangulationType</t>
  </si>
  <si>
    <t>Type of Exchange Rate for converting between foreign currency and triangulation currency - for example, spot rate, forward contract etc.</t>
  </si>
  <si>
    <t>multicurrencyDetailComment</t>
  </si>
  <si>
    <t>Comment describing the enclosing multicurrencyDetail tuple's contents. May include reason for recording additional exchange rates other than that used at the time of the original transaction.</t>
  </si>
  <si>
    <t>identifierReference</t>
  </si>
  <si>
    <t>Identification for customer, vendor, or employee.</t>
  </si>
  <si>
    <t>identifierCode</t>
  </si>
  <si>
    <t>identifierExternalReference</t>
  </si>
  <si>
    <t>Structure containing references to an external authority associated with identifier</t>
  </si>
  <si>
    <t>identifierAuthorityCode</t>
  </si>
  <si>
    <t>External Authority (e,g, Tax Authority) ID Number associated with identifierReference</t>
  </si>
  <si>
    <t>identifierAuthority</t>
  </si>
  <si>
    <t>Name of External Authority (e.g. Tax Authority)</t>
  </si>
  <si>
    <t>Date on which the External Authority last performed a verification</t>
  </si>
  <si>
    <t>identifierOrganizationType</t>
  </si>
  <si>
    <t>identifierOrganizationTypeDescription</t>
  </si>
  <si>
    <t>Free format description of the identifier organization type</t>
  </si>
  <si>
    <t>identifierDescription</t>
  </si>
  <si>
    <t>Textual description of identifierReference.</t>
  </si>
  <si>
    <t>identifierType</t>
  </si>
  <si>
    <t>identifierCategory</t>
  </si>
  <si>
    <t>For use as Customer, Vendor or Employee Class (such as Residential/Commercial/Institutional/Government or Retail/Wholesale or other classifications used by business).</t>
  </si>
  <si>
    <t>identifierEMail</t>
  </si>
  <si>
    <t>Email address for Identifier.</t>
  </si>
  <si>
    <t>identifierEmailAddressUsage</t>
  </si>
  <si>
    <t>Identifer Email Address Usage (e.g. Orders, Head Office, IR)</t>
  </si>
  <si>
    <t>identifierEmailAddress</t>
  </si>
  <si>
    <t>Identifer Email Address</t>
  </si>
  <si>
    <t>identifierPhoneNumber</t>
  </si>
  <si>
    <t>Phone number related to Identifier.</t>
  </si>
  <si>
    <t>identifierPhoneNumberDescription</t>
  </si>
  <si>
    <t>identifierPhone</t>
  </si>
  <si>
    <t>Identifier Phone Number</t>
  </si>
  <si>
    <t>identifierFaxNumber</t>
  </si>
  <si>
    <t>Fax number structure related to identifier.</t>
  </si>
  <si>
    <t>identifierFaxNumberUsage</t>
  </si>
  <si>
    <t>Identifer Fax Number Usage (e.g. Orders, Head Office, IR)</t>
  </si>
  <si>
    <t>identifierFax</t>
  </si>
  <si>
    <t>Identifer Fax Number</t>
  </si>
  <si>
    <t>identifierPurpose</t>
  </si>
  <si>
    <t>Freeform for codes like purchasing, billing, manufacturing at identifier level.</t>
  </si>
  <si>
    <t>identifierAddress</t>
  </si>
  <si>
    <t>Address (block) of customer, vendor, employee for integration purposes, VAT.</t>
  </si>
  <si>
    <t>identifierAddressDescription</t>
  </si>
  <si>
    <t>For use when the addressee identifier for this address is different than the primary description of the identified party.</t>
  </si>
  <si>
    <t>identifierAddressPurpose</t>
  </si>
  <si>
    <t>Freeform for codes like shipping, billing, mailing at address level.  Allows identification of multiple purpose addresses for each identifier.</t>
  </si>
  <si>
    <t>identifierBuildingNumber</t>
  </si>
  <si>
    <t>Building Number for Identifier Address</t>
  </si>
  <si>
    <t>identifierStreet</t>
  </si>
  <si>
    <t>Street address.</t>
  </si>
  <si>
    <t>identifierAddressStreet2</t>
  </si>
  <si>
    <t>Address Detail for Identifier Address</t>
  </si>
  <si>
    <t>identifierCity</t>
  </si>
  <si>
    <t>City</t>
  </si>
  <si>
    <t>identifierStateOrProvince</t>
  </si>
  <si>
    <t>State or province</t>
  </si>
  <si>
    <t>identifierCountry</t>
  </si>
  <si>
    <t>Country</t>
  </si>
  <si>
    <t>identifierZipOrPostalCode</t>
  </si>
  <si>
    <t>Zip or other postal code</t>
  </si>
  <si>
    <t>identifierAddressLocationIdentifier</t>
  </si>
  <si>
    <t>identifierContactInformationStructure</t>
  </si>
  <si>
    <t>Identifier Contact Information Structure</t>
  </si>
  <si>
    <t>identifierContactPrefix</t>
  </si>
  <si>
    <t>identifierContactLastName</t>
  </si>
  <si>
    <t>Identifier Contact Last or Family Name</t>
  </si>
  <si>
    <t>identifierContactFirstName</t>
  </si>
  <si>
    <t>identifierContactSuffix</t>
  </si>
  <si>
    <t>identifierContactAttentionLine</t>
  </si>
  <si>
    <t>identifierContactPositionRole</t>
  </si>
  <si>
    <t>Position or Role</t>
  </si>
  <si>
    <t>identifierContactPhone</t>
  </si>
  <si>
    <t>Phone Number</t>
  </si>
  <si>
    <t>identifierContactPhoneNumberDescription</t>
  </si>
  <si>
    <t>identifierContactPhoneNumber</t>
  </si>
  <si>
    <t>Identifier Contact Phone Number</t>
  </si>
  <si>
    <t>identifierContactFax</t>
  </si>
  <si>
    <t>Fax Number</t>
  </si>
  <si>
    <t>identifierContactFaxNumberUsage</t>
  </si>
  <si>
    <t>Identifer Contact Fax Number Usage (e.g. Orders, Head Office, IR)</t>
  </si>
  <si>
    <t>identifierContactFaxNumber</t>
  </si>
  <si>
    <t>Identifer Contact Fax Number</t>
  </si>
  <si>
    <t>identifierContactEmail</t>
  </si>
  <si>
    <t>Email Address</t>
  </si>
  <si>
    <t>identifierContactEmailAddressUsage</t>
  </si>
  <si>
    <t>Identifer Contact Email Address Usage (e.g. Orders, Head Office, IR)</t>
  </si>
  <si>
    <t>identifierContactEmailAddress</t>
  </si>
  <si>
    <t>Identifer Contact Email Address</t>
  </si>
  <si>
    <t>identifierContactType</t>
  </si>
  <si>
    <t>Identifier Contact Type</t>
  </si>
  <si>
    <t>identifierLocationIdentifierCrossReference</t>
  </si>
  <si>
    <t>identifierActive</t>
  </si>
  <si>
    <t>Boolean to indicate whether the identifier is active (="true") or inactive (="false")</t>
  </si>
  <si>
    <t>documentType</t>
  </si>
  <si>
    <t>documentTypeDescription</t>
  </si>
  <si>
    <t>Free format description of the document type</t>
  </si>
  <si>
    <t>invoiceType</t>
  </si>
  <si>
    <t>Invoice Type  (self-billed, ePoS enumerated values)</t>
  </si>
  <si>
    <t>documentNumber</t>
  </si>
  <si>
    <t>Invoice, check, voucher, or other source document identifier</t>
  </si>
  <si>
    <t>documentApplyToNumber</t>
  </si>
  <si>
    <t>Document number of primary invoice number, used to offset payments, debits and credits; for an invoice, usually the same as the documentNumber. When calculating open balance on an invoice, or open amount on payments in advance or not fully applied, this permits calculation of the open item.</t>
  </si>
  <si>
    <t>documentReference</t>
  </si>
  <si>
    <t>Internal reference for the document above; number assigned internally to track the document</t>
  </si>
  <si>
    <t>documentDate</t>
  </si>
  <si>
    <t>Date (and less likely in the paper world but possible in the e-world, time) on actual document (invoice, voucher, check date). Other dates control posting information.</t>
  </si>
  <si>
    <t>documentReceivedDate</t>
  </si>
  <si>
    <t>Date/time document was noted as received (if necessary). Represents actual date received. Posting dates are maintained separately.</t>
  </si>
  <si>
    <t>documentChargeReimb</t>
  </si>
  <si>
    <t>Is this entry chargeable to client, reimbursable? Used by some systems to indicate that account on posting/validation should be posted to a customer or vendor's account.</t>
  </si>
  <si>
    <t>documentLocation</t>
  </si>
  <si>
    <t>Document location as URI, file name or other reference. Alternatively, text of document can be placed here.</t>
  </si>
  <si>
    <t>paymentMethod</t>
  </si>
  <si>
    <t>Method used or to be used to make the payment</t>
  </si>
  <si>
    <t>postingStatus</t>
  </si>
  <si>
    <t>postingStatusDescription</t>
  </si>
  <si>
    <t>Free format description of the posting status</t>
  </si>
  <si>
    <t>xbrlInfo</t>
  </si>
  <si>
    <t>This will roll up to XBRL reporting information - this is a parent - repeatable so that the same item can be reported through many taxonomies. Care should be taken to consider what happens if people post to the same account but different XBRL elements.</t>
  </si>
  <si>
    <t>xbrlInclude</t>
  </si>
  <si>
    <t>Indicates that the information being given is beginning_balance, ending_balance, period_change.</t>
  </si>
  <si>
    <t>summaryReportingElement</t>
  </si>
  <si>
    <t>Associated XBRL element or XML element within an XML taxonomy - mapping to an XBRL concept.</t>
  </si>
  <si>
    <t>detailMatchingElement</t>
  </si>
  <si>
    <t>Associated XBRL element in XBRL-GL instance.</t>
  </si>
  <si>
    <t>reportingDateSelector</t>
  </si>
  <si>
    <t>summaryPrecisionDecimals</t>
  </si>
  <si>
    <t>summaryContext</t>
  </si>
  <si>
    <t>summaryEntity</t>
  </si>
  <si>
    <t>summarySegment</t>
  </si>
  <si>
    <t>summaryPeriod</t>
  </si>
  <si>
    <t>summaryInstant</t>
  </si>
  <si>
    <t>summaryStartDate</t>
  </si>
  <si>
    <t>summaryEndDate</t>
  </si>
  <si>
    <t>summaryScenario</t>
  </si>
  <si>
    <t>summaryUnit</t>
  </si>
  <si>
    <t>summaryReportingTaxonomyIDRef</t>
  </si>
  <si>
    <t>detailComment</t>
  </si>
  <si>
    <t>Description of this line of detail only</t>
  </si>
  <si>
    <t>dateAcknowledged</t>
  </si>
  <si>
    <t>Date of acknowledgement of goods/services shipped/received.</t>
  </si>
  <si>
    <t>confirmedDate</t>
  </si>
  <si>
    <t>Date of confirmation of shipment/receipt.</t>
  </si>
  <si>
    <t>shipFrom</t>
  </si>
  <si>
    <t>References organizationAddressLocationIdentifier where used. Otherwise freeform.</t>
  </si>
  <si>
    <t>shipReceivedDate</t>
  </si>
  <si>
    <t>Date goods/services are shipped/received.</t>
  </si>
  <si>
    <t>maturityDate</t>
  </si>
  <si>
    <t>Due date or other maturity date.</t>
  </si>
  <si>
    <t>terms</t>
  </si>
  <si>
    <t>Discount/payment terms.</t>
  </si>
  <si>
    <t>measurable</t>
  </si>
  <si>
    <t>Parent for information regarding measurable items associated with the enclosing entryDetail line. Primary area used for holding performance measures. Based on needs for tracking inventory transactional detail, but suitable for anything assigned to an "account", "reporting bucket" or "code". Can be used to track any movements.</t>
  </si>
  <si>
    <t>measurableCode</t>
  </si>
  <si>
    <t>Code for measurable item including BP - Business process, FA - Fixed asset/Capitalized item, IN - Inventory, KPI - Metric, NT - Intangible, SP - Supplies, SV-P - Service by employee, vendor or contractor, SV-M - Service by equipment/machinery, OT - Other</t>
  </si>
  <si>
    <t>measurableCodeDescription</t>
  </si>
  <si>
    <t>Free format description of the measurable code</t>
  </si>
  <si>
    <t>measurableCategory</t>
  </si>
  <si>
    <t>Category of the measurable</t>
  </si>
  <si>
    <t>measurableID</t>
  </si>
  <si>
    <t>Internal inventory part or SKU number or other code identifier for the measurable.</t>
  </si>
  <si>
    <t>measurableIDSchema</t>
  </si>
  <si>
    <t>URI or other identifier for schema with which measurable ID can be validated</t>
  </si>
  <si>
    <t>measurableIDOther</t>
  </si>
  <si>
    <t>Second identifier (such as vendor's item number)</t>
  </si>
  <si>
    <t>measurableIDOtherSchema</t>
  </si>
  <si>
    <t>URI or other identifier for schema with which measurable ID Other can be validated</t>
  </si>
  <si>
    <t>measurableDescription</t>
  </si>
  <si>
    <t>Text description of measurable (e.g. inventory item or other identifier)</t>
  </si>
  <si>
    <t>measurableQuantity</t>
  </si>
  <si>
    <t>Number of units in this transaction; for non-monetary calculations; can be square footage, number of people, etc.</t>
  </si>
  <si>
    <t>measurableQualifier</t>
  </si>
  <si>
    <t>Field that can represent grading, inspection codes, ratings and other qualifiers to properly capture PKI/Balanced Scorecard information</t>
  </si>
  <si>
    <t>measurableUnitOfMeasure</t>
  </si>
  <si>
    <t>Description of unit: e.g. each, case, dozen, etc. ISO standard coding recommended.</t>
  </si>
  <si>
    <t>measurableCostPerUnit</t>
  </si>
  <si>
    <t>Per unit price of the measurable. Although one might expect that measurableQuantity * measurableCostPerUnit = amount, this is not mandated except by external rules sets.</t>
  </si>
  <si>
    <t>measurableStartDateTime</t>
  </si>
  <si>
    <t>Start time of the duration being measured</t>
  </si>
  <si>
    <t>measurableEndDateTime</t>
  </si>
  <si>
    <t>End time of the duration being measured</t>
  </si>
  <si>
    <t>measurableActive</t>
  </si>
  <si>
    <t>Boolean to indicate whether the measurable is active (="true") or inactive (="false")</t>
  </si>
  <si>
    <t>jobInfo</t>
  </si>
  <si>
    <t>Tuple for holding job related information, separate from jobs represented in account identifier. Would probably only have one jobinfo tuple for each entry line, but there may be a need to express more than one.</t>
  </si>
  <si>
    <t>jobCode</t>
  </si>
  <si>
    <t>Associated job number or code. This could be built into the account, but many systems maintain a separate job coding system. Use primarily if job identification is a separate system, and not considered part of the chart of accounts.</t>
  </si>
  <si>
    <t>jobDescription</t>
  </si>
  <si>
    <t>Description of job</t>
  </si>
  <si>
    <t>jobPhaseCode</t>
  </si>
  <si>
    <t>Job code, phase, activity. Allows greater granularity than a simple job number. Although the core only reaches down from job to phases, this can be customized to extend down to cost codes.</t>
  </si>
  <si>
    <t>jobPhaseDescription</t>
  </si>
  <si>
    <t>Description of Job code, phase, activity</t>
  </si>
  <si>
    <t>jobActive</t>
  </si>
  <si>
    <t>Boolean to indicate whether the job is active (="true") or inactive (="false")</t>
  </si>
  <si>
    <t>Parent for information related to depreciation, mortgages, etc.</t>
  </si>
  <si>
    <t>dmJurisdiction</t>
  </si>
  <si>
    <t>dmMethodType</t>
  </si>
  <si>
    <t>Type of depreciation method: used for information about the loan percentage for loan or the depreciation method. This is used for informational purposes only. Examples of entries are "20%", "5 year DDB" (Double Declining Balance).</t>
  </si>
  <si>
    <t>dmLifeLength</t>
  </si>
  <si>
    <t>Length of life in number of periods.</t>
  </si>
  <si>
    <t>dmComment</t>
  </si>
  <si>
    <t>Description of each item related to depreciation, mortgage, loan, credit facility, etc.</t>
  </si>
  <si>
    <t>dmStartDate</t>
  </si>
  <si>
    <t>Start of the applicable period of each item related to depreciation, mortgage, loan, credit facility, etc.</t>
  </si>
  <si>
    <t>dmEndDate</t>
  </si>
  <si>
    <t>End of the applicable period of each item related to depreciation, mortgage, loan, credit facility, etc.</t>
  </si>
  <si>
    <t>dmAmount</t>
  </si>
  <si>
    <t>Amount of a cost or fee charged for a mortgage, loan, credit facility, etc.</t>
  </si>
  <si>
    <t>measurableClassID</t>
  </si>
  <si>
    <t>ehm</t>
  </si>
  <si>
    <t>An enumerated code to identify the inventory, fixed asset or other measurable class. Enumerated as: raw material, work-in-process, finished goods, assemblies, supplies, land, building, machinery, furniture, vehicles, other.</t>
  </si>
  <si>
    <t>measurableClassDescription</t>
  </si>
  <si>
    <t>Free format description associated with gl-ehm:measurableClassID to provide specialization or clarification for the enumerated value of other.</t>
  </si>
  <si>
    <t>costingMethodCode</t>
  </si>
  <si>
    <t>An enumerated code for the inventory (or other measurable) costing method. Enumerated as: LIFO, FIFO, average, weighted-average, standard-cost, tax-basis, book-basis, other.</t>
  </si>
  <si>
    <t>costingMethodDescription</t>
  </si>
  <si>
    <t>Free format description associated with gl-ehm:costingMethodCode to provide specialization of clarification for the enumerated value of other.</t>
  </si>
  <si>
    <t>geospatialCoordinate</t>
  </si>
  <si>
    <t>serialLot</t>
  </si>
  <si>
    <t>Tuple for holding information about serial numbers or lots (batches). As a tuple, this permits multiple serial numbers or multiple lot number batches within a single gl-cor:measurable structure.</t>
  </si>
  <si>
    <t>serialLotCode</t>
  </si>
  <si>
    <t>Is this item tracked by serial numbers or lot numbers? A serial number is usually a unique number assigned to a single; a lot or batch number is provided when a batch of items is fungible but must be differentiated from similar items from other batches. Enumerated indicator for serial or lot items. Enumeration are: serial, lot, other, neither. If not included within the tuple, neither is assumed.</t>
  </si>
  <si>
    <t>serialLotDescription</t>
  </si>
  <si>
    <t>Free format description associated with gl-ehm:serialLotCode to provide specialization and especially to provide clarification for the enumerated value of other in serialLotCode. Examples might be “batch” or “group”.</t>
  </si>
  <si>
    <t>serialLotNumber</t>
  </si>
  <si>
    <t>The holder for that actual serial number or lot (batch) number/code assigned to an item or a batch of items.</t>
  </si>
  <si>
    <t>nextSerialLotNumber</t>
  </si>
  <si>
    <t>A field for holding the next expected serial or lot number to be given to future assignments, or for chaining between already assigned items.</t>
  </si>
  <si>
    <t>serialLotQuantity</t>
  </si>
  <si>
    <t>The quantity of units in this particular batch. Unit of measure is the gl-bus:measurableUnitofMeasure.</t>
  </si>
  <si>
    <t>serialLotOriginalQuantity</t>
  </si>
  <si>
    <t>The quantity of units in this batch on inception.</t>
  </si>
  <si>
    <t>serialLotRemainingQuantity</t>
  </si>
  <si>
    <t>The remaining quantity of units from the original batch; may be the same as the quantity in this batch or include other batches from the same original batch.</t>
  </si>
  <si>
    <t>serialLotOrigination</t>
  </si>
  <si>
    <t>Date of manufacture or creation.</t>
  </si>
  <si>
    <t>serialLotExpiration</t>
  </si>
  <si>
    <t>Expiration date of the batch.</t>
  </si>
  <si>
    <t>serialLotManufacturer</t>
  </si>
  <si>
    <t>Manufacturer of the item (serial) or items (lot/batch).</t>
  </si>
  <si>
    <t>serialLotBatchDescription</t>
  </si>
  <si>
    <t>A name or description of the items in the lot or batch.</t>
  </si>
  <si>
    <t>serialLotWarrantyStartDate</t>
  </si>
  <si>
    <t>If the items are covered by warranty, when that warranty covered will begin or has begun.</t>
  </si>
  <si>
    <t>serialLotWarrantyEndDate</t>
  </si>
  <si>
    <t>If the items are covered by warranty, when that warranty covered will end or ended.</t>
  </si>
  <si>
    <t>serialLotWarrantyPeriod</t>
  </si>
  <si>
    <t>Warranty period – numeric portion; for a 30 day warranty period, the 30 would go here, and the day would go in gl-ehm:serialLotWarrantyPeriodUnit.</t>
  </si>
  <si>
    <t>serialLotWarrantyPeriodUnit</t>
  </si>
  <si>
    <t>Warrant period – time or cycle unit portion. Values from the XBRL Unit Registry (www.xbrl.org/utr/utr.xml) are suggested where possible. Examples might include: H (hours), D (days), M (months), Y (years), machine cycles, km (kilometers).</t>
  </si>
  <si>
    <t>serialLotWarrantyVendor</t>
  </si>
  <si>
    <t>The vendor providing warranty; this may differ from the manufacturer.</t>
  </si>
  <si>
    <t>serialLotWarrantyContract</t>
  </si>
  <si>
    <t>Contract or document information related to the warranty, such as a contract number and date or a URL with more information.</t>
  </si>
  <si>
    <t>serialLotComment</t>
  </si>
  <si>
    <t>Free format text related to the serial number or lot.</t>
  </si>
  <si>
    <t>taxes</t>
  </si>
  <si>
    <t>Tuple for holding tax related information</t>
  </si>
  <si>
    <t>taxAuthority</t>
  </si>
  <si>
    <t>Name of the relevant tax authority</t>
  </si>
  <si>
    <t>taxTableCode</t>
  </si>
  <si>
    <t>Tax table code used by the relevant tax authority</t>
  </si>
  <si>
    <t>taxDescription</t>
  </si>
  <si>
    <t>Description of tax authority</t>
  </si>
  <si>
    <t>taxAmount</t>
  </si>
  <si>
    <t>Amount of taxes</t>
  </si>
  <si>
    <t>taxBasis</t>
  </si>
  <si>
    <t>Basis for taxation</t>
  </si>
  <si>
    <t>taxExchangeRate</t>
  </si>
  <si>
    <t>taxPercentageRate</t>
  </si>
  <si>
    <t>Percent rate for VAT or other taxes normally a number between 0 and 1.0 - e.g. 50% is represented as 0.5</t>
  </si>
  <si>
    <t>taxCode</t>
  </si>
  <si>
    <t>A class or category of taxes</t>
  </si>
  <si>
    <t>taxCommentExemption</t>
  </si>
  <si>
    <t>Additional text/code for exemption reasons or other comments.</t>
  </si>
  <si>
    <t>taxAmountForeignCurrency</t>
  </si>
  <si>
    <t>If the tax is in a foreign currency, the amount of tax in that currency</t>
  </si>
  <si>
    <t>taxCurrency</t>
  </si>
  <si>
    <t>If the tax is in a foreign currency, that currency</t>
  </si>
  <si>
    <t>taxExchangeRateDate</t>
  </si>
  <si>
    <t>If the tax is in a foreign currency, the date or date and time of the exchange rate used</t>
  </si>
  <si>
    <t>If the tax is in a foreign currency, the exchange rate used expressed as national currency divided by foreign currency</t>
  </si>
  <si>
    <t>taxExchangeRateSource</t>
  </si>
  <si>
    <t>If the tax is in a foreign currency, source of exchange rate - for example, Reuters, Bloomberg</t>
  </si>
  <si>
    <t>taxExchangeRateType</t>
  </si>
  <si>
    <t>If the tax is in a foreign currency, type of exchange rate - for example, spot rate, forward contract etc.</t>
  </si>
  <si>
    <t>taxExchangeRateComment</t>
  </si>
  <si>
    <t>taxAmountTriangulationCurrency</t>
  </si>
  <si>
    <t>If the tax is in a foreign currency and triangulation is used, the amount of that tax in the triangulation currency</t>
  </si>
  <si>
    <t>taxTriangulationCurrency</t>
  </si>
  <si>
    <t>If the tax is in a foreign currency and triangulation is used, the triangulation currency</t>
  </si>
  <si>
    <t>taxTriangulationExchangeRate</t>
  </si>
  <si>
    <t>If the tax is in a foreign currency and triangulation is used, the exchange rate used expressed as national currency divided by triangulation currency</t>
  </si>
  <si>
    <t>taxTriangulationExchangeRateSource</t>
  </si>
  <si>
    <t>If the tax is in a foreign currency and triangulation is used, source of exchange rate - for example, Reuters, Bloomberg</t>
  </si>
  <si>
    <t>taxTriangulationExchangeRateType</t>
  </si>
  <si>
    <t>If the tax is in a foreign currency and triangulation is used, type of exchange rate - for example, spot rate, forward contract etc.</t>
  </si>
  <si>
    <t>taxForeignTriangulationExchangeRate</t>
  </si>
  <si>
    <t>If the tax is in a foreign currency and triangulation is used,  the exchange rate used expressed as foreign currency divided by triangulation currency</t>
  </si>
  <si>
    <t>taxForeignTriangulationExchangeRateSource</t>
  </si>
  <si>
    <t>taxForeignTriangulationExchangeRateType</t>
  </si>
  <si>
    <t>taf</t>
  </si>
  <si>
    <t>tickingField</t>
  </si>
  <si>
    <t>documentRemainingBalance</t>
  </si>
  <si>
    <t>Balance remaining on the document</t>
  </si>
  <si>
    <t>uniqueConsignmentReference</t>
  </si>
  <si>
    <t>Unique Consignment Reference or UCR. An "origin to destination" reference code for international consignments, developed in cooperation with the World Customs Organization and EAN International (EAN). (http://www.wcoomd.org/ie/EN/press/UCR_new_e.pdf)</t>
  </si>
  <si>
    <t>originatingDocumentStructure</t>
  </si>
  <si>
    <t>A tool to capture the flow of related documents in the business process. Some needs of end users require a greater history of the documents that are associated with a transaction, especially in the VAT audit area. Contains a repetitive structure of related documents.</t>
  </si>
  <si>
    <t>originatingDocumentType</t>
  </si>
  <si>
    <t>originatingDocumentNumber</t>
  </si>
  <si>
    <t>Originating document number</t>
  </si>
  <si>
    <t>originatingDocumentDate</t>
  </si>
  <si>
    <t>Originating document date</t>
  </si>
  <si>
    <t>originatingDocumentIdentifierType</t>
  </si>
  <si>
    <t>originatingDocumentIdentifierCode</t>
  </si>
  <si>
    <t>Originating document identifier code</t>
  </si>
  <si>
    <t>originatingDocumentIdentifierTaxCode</t>
  </si>
  <si>
    <t>Originating document identifier tax code</t>
  </si>
  <si>
    <t>richTextComment</t>
  </si>
  <si>
    <t>corG-1</t>
  </si>
  <si>
    <t>corG-2</t>
  </si>
  <si>
    <t>corG-3</t>
  </si>
  <si>
    <t>busG-1</t>
  </si>
  <si>
    <t>busG-2</t>
  </si>
  <si>
    <t>busG-3</t>
  </si>
  <si>
    <t>busG-4</t>
  </si>
  <si>
    <t>busG-5</t>
  </si>
  <si>
    <t>busG-6</t>
  </si>
  <si>
    <t>busG-7</t>
  </si>
  <si>
    <t>busG-8</t>
  </si>
  <si>
    <t>busG-9</t>
  </si>
  <si>
    <t>busG-10</t>
  </si>
  <si>
    <t>busG-11</t>
  </si>
  <si>
    <t>busG-12</t>
  </si>
  <si>
    <t>busG-13</t>
  </si>
  <si>
    <t>busG-14</t>
  </si>
  <si>
    <t>busG-15</t>
  </si>
  <si>
    <t>busG-16</t>
  </si>
  <si>
    <t>busG-17</t>
  </si>
  <si>
    <t>busG-18</t>
  </si>
  <si>
    <t>busG-19</t>
  </si>
  <si>
    <t>corG-4</t>
  </si>
  <si>
    <t>corG-5</t>
  </si>
  <si>
    <t>corG-6</t>
  </si>
  <si>
    <t>corG-7</t>
  </si>
  <si>
    <t>corG-8</t>
  </si>
  <si>
    <t>mucG-1</t>
  </si>
  <si>
    <t>corG-9</t>
  </si>
  <si>
    <t>corG-11</t>
  </si>
  <si>
    <t>corG-12</t>
  </si>
  <si>
    <t>corG-13</t>
  </si>
  <si>
    <t>busG-20</t>
  </si>
  <si>
    <t>corG-14</t>
  </si>
  <si>
    <t>corG-15</t>
  </si>
  <si>
    <t>corG-16</t>
  </si>
  <si>
    <t>corG-17</t>
  </si>
  <si>
    <t>corG-18</t>
  </si>
  <si>
    <t>busG-21</t>
  </si>
  <si>
    <t>busG-22</t>
  </si>
  <si>
    <t>busG-23</t>
  </si>
  <si>
    <t>ehmG-1</t>
  </si>
  <si>
    <t>corG-19</t>
  </si>
  <si>
    <t>tafG-1</t>
  </si>
  <si>
    <t>srcdG-1</t>
  </si>
  <si>
    <t>srcdG-2</t>
  </si>
  <si>
    <t>srcdG-3</t>
  </si>
  <si>
    <t>accountMainDescriptionItemType</t>
  </si>
  <si>
    <t>accountMainIDItemType</t>
  </si>
  <si>
    <t>gl-gen:accountPurposeCodeItemType</t>
  </si>
  <si>
    <t>accountPurposeDescriptionItemType</t>
  </si>
  <si>
    <t>gl-gen:activeItemType</t>
  </si>
  <si>
    <t>accountSubDescriptionItemType</t>
  </si>
  <si>
    <t>accountSubIDItemType</t>
  </si>
  <si>
    <t>accountSubTypeItemType</t>
  </si>
  <si>
    <t>gl-gen:accountTypeItemType</t>
  </si>
  <si>
    <t>gl-gen:amountItemType</t>
  </si>
  <si>
    <t>gl-gen:bookTaxDifferenceItemType</t>
  </si>
  <si>
    <t>confirmedDateItemType</t>
  </si>
  <si>
    <t>creationDateItemType</t>
  </si>
  <si>
    <t>dateAcknowledgedItemType</t>
  </si>
  <si>
    <t>gl-gen:debitCreditCodeItemType</t>
  </si>
  <si>
    <t>detailCommentItemType</t>
  </si>
  <si>
    <t>documentApplyToNumberItemType</t>
  </si>
  <si>
    <t>documentDateItemType</t>
  </si>
  <si>
    <t>documentNumberItemType</t>
  </si>
  <si>
    <t>gl-gen:invoiceTypeItemType</t>
  </si>
  <si>
    <t>documentReferenceItemType</t>
  </si>
  <si>
    <t>gl-gen:documentTypeItemType</t>
  </si>
  <si>
    <t>enteredByItemType</t>
  </si>
  <si>
    <t>enteredDateItemType</t>
  </si>
  <si>
    <t>entriesCommentItemType</t>
  </si>
  <si>
    <t>gl-gen:entriesTypeItemType</t>
  </si>
  <si>
    <t>entryCommentItemType</t>
  </si>
  <si>
    <t>counterItemType</t>
  </si>
  <si>
    <t>entryNumberItemType</t>
  </si>
  <si>
    <t>gl-gen:entryTypeItemType</t>
  </si>
  <si>
    <t>identifierCategoryItemType</t>
  </si>
  <si>
    <t>identifierCodeItemType</t>
  </si>
  <si>
    <t>identifierDescriptionItemType</t>
  </si>
  <si>
    <t>gl-gen:emailAddressItemType</t>
  </si>
  <si>
    <t>gl-gen:emailAddressUsageItemType</t>
  </si>
  <si>
    <t>gl-gen:phoneNumberItemType</t>
  </si>
  <si>
    <t>gl-gen:phoneNumberDescriptionItemType</t>
  </si>
  <si>
    <t>gl-gen:faxNumberItemType</t>
  </si>
  <si>
    <t>gl-gen:faxNumberUsageItemType</t>
  </si>
  <si>
    <t>identifierAuthorityCodeItemType</t>
  </si>
  <si>
    <t>identifierAuthorityItemType</t>
  </si>
  <si>
    <t>identifierAuthorityVerificationDateItemType</t>
  </si>
  <si>
    <t>gl-gen:identifierTypeItemType</t>
  </si>
  <si>
    <t>languageItemType</t>
  </si>
  <si>
    <t>lineNumberItemType</t>
  </si>
  <si>
    <t>gl-gen:mainAccountTypeItemType</t>
  </si>
  <si>
    <t>maturityDateItemType</t>
  </si>
  <si>
    <t>parentAccountMainIDItemType</t>
  </si>
  <si>
    <t>parentSubaccountCodeItemType</t>
  </si>
  <si>
    <t>parentSubaccountProportionItemType</t>
  </si>
  <si>
    <t>parentSubaccountTypeItemType</t>
  </si>
  <si>
    <t>periodCoveredStartItemType</t>
  </si>
  <si>
    <t>periodCoveredEndItemType</t>
  </si>
  <si>
    <t>postedDateItemType</t>
  </si>
  <si>
    <t>postingDateItemType</t>
  </si>
  <si>
    <t>gl-gen:postingStatusItemType</t>
  </si>
  <si>
    <t>gl-gen:qualifierEntryItemType</t>
  </si>
  <si>
    <t>reportingTreeIdentifierItemType</t>
  </si>
  <si>
    <t>revisesUniqueIDItemType</t>
  </si>
  <si>
    <t>gl-gen:revisesUniqueIDActionItemType</t>
  </si>
  <si>
    <t>shipReceivedDateItemType</t>
  </si>
  <si>
    <t>gl-gen:signOfAmountItemType</t>
  </si>
  <si>
    <t>taxAuthorityItemType</t>
  </si>
  <si>
    <t>taxTableCodeItemType</t>
  </si>
  <si>
    <t>taxAmountItemType</t>
  </si>
  <si>
    <t>taxBasisItemType</t>
  </si>
  <si>
    <t>taxCodeItemType</t>
  </si>
  <si>
    <t>taxCommentExemptionItemType</t>
  </si>
  <si>
    <t>taxDescriptionItemType</t>
  </si>
  <si>
    <t>gl-gen:sourceJournalIDItemType</t>
  </si>
  <si>
    <t>taxExchangeRateItemType</t>
  </si>
  <si>
    <t>taxPercentageRateItemType</t>
  </si>
  <si>
    <t>uniqueIDItemType</t>
  </si>
  <si>
    <t>gl-gen:xbrlIncludeItemType</t>
  </si>
  <si>
    <t>summaryReportingElementItemType</t>
  </si>
  <si>
    <t>detailMatchingElementItemType</t>
  </si>
  <si>
    <t>termsItemType</t>
  </si>
  <si>
    <t>shipFromItemType</t>
  </si>
  <si>
    <t>gl-gen:identifierOrganizationTypeItemType</t>
  </si>
  <si>
    <t>documentTypeDescriptionItemType</t>
  </si>
  <si>
    <t>mainAccountTypeDescriptionItemType</t>
  </si>
  <si>
    <t>postingStatusDescriptionItemType</t>
  </si>
  <si>
    <t>qualifierEntryDescriptionItemType</t>
  </si>
  <si>
    <t>accountTypeDescriptionItemType</t>
  </si>
  <si>
    <t>identifierOrganizationTypeDescriptionItemType</t>
  </si>
  <si>
    <t>accountantEngagementTypeItemType</t>
  </si>
  <si>
    <t>accountantNameItemType</t>
  </si>
  <si>
    <t>allocationCodeItemType</t>
  </si>
  <si>
    <t>amountMemoItemType</t>
  </si>
  <si>
    <t>batchDescriptionItemType</t>
  </si>
  <si>
    <t>batchIDItemType</t>
  </si>
  <si>
    <t>budgetAllocationCodeItemType</t>
  </si>
  <si>
    <t>budgetScenarioItemType</t>
  </si>
  <si>
    <t>budgetScenarioPeriodStartItemType</t>
  </si>
  <si>
    <t>budgetScenarioPeriodEndItemType</t>
  </si>
  <si>
    <t>budgetScenarioTextItemType</t>
  </si>
  <si>
    <t>businessDescriptionItemType</t>
  </si>
  <si>
    <t>creatorItemType</t>
  </si>
  <si>
    <t>dmJurisdictionTypeItemType</t>
  </si>
  <si>
    <t>dmLifeLengthItemType</t>
  </si>
  <si>
    <t>dmMethodTypeItemType</t>
  </si>
  <si>
    <t>dmCommentItemType</t>
  </si>
  <si>
    <t>dmDateItemType</t>
  </si>
  <si>
    <t>dmAmountItemType</t>
  </si>
  <si>
    <t>documentChargeReimbItemType</t>
  </si>
  <si>
    <t>documentLocationItemType</t>
  </si>
  <si>
    <t>documentReceivedDateItemType</t>
  </si>
  <si>
    <t>eliminationCodeItemType</t>
  </si>
  <si>
    <t>enteredByModifiedItemType</t>
  </si>
  <si>
    <t>entryOriginItemType</t>
  </si>
  <si>
    <t>entryResponsiblePersonItemType</t>
  </si>
  <si>
    <t>fiscalYearStartItemType</t>
  </si>
  <si>
    <t>fiscalYearEndItemType</t>
  </si>
  <si>
    <t>identifierPurposeItemType</t>
  </si>
  <si>
    <t>measurableCodeItemType</t>
  </si>
  <si>
    <t>measurableCategoryItemType</t>
  </si>
  <si>
    <t>measurableCostPerUnitItemType</t>
  </si>
  <si>
    <t>measurableDescriptionItemType</t>
  </si>
  <si>
    <t>measurableIDItemType</t>
  </si>
  <si>
    <t>measurableIDOtherItemType</t>
  </si>
  <si>
    <t>measurableIDOtherSchemaItemType</t>
  </si>
  <si>
    <t>measurableIDSchemaItemType</t>
  </si>
  <si>
    <t>measurableQualifierItemType</t>
  </si>
  <si>
    <t>measurableQuantityItemType</t>
  </si>
  <si>
    <t>measurableStartDateTimeItemType</t>
  </si>
  <si>
    <t>measurableEndDateTimeItemType</t>
  </si>
  <si>
    <t>measurableUnitOfMeasureItemType</t>
  </si>
  <si>
    <t>organizationDescriptionItemType</t>
  </si>
  <si>
    <t>organizationIdentifierItemType</t>
  </si>
  <si>
    <t>paymentMethodItemType</t>
  </si>
  <si>
    <t>periodCountItemType</t>
  </si>
  <si>
    <t>periodUnitTypeItemType</t>
  </si>
  <si>
    <t>postingCodeItemType</t>
  </si>
  <si>
    <t>reportingCalendarCodeItemType</t>
  </si>
  <si>
    <t>reportingCalendarDescriptionItemType</t>
  </si>
  <si>
    <t>reportingCalendarTitleItemType</t>
  </si>
  <si>
    <t>reportingCalendarPeriodTypeItemType</t>
  </si>
  <si>
    <t>reportingCalendarPeriodTypeDescriptionItemType</t>
  </si>
  <si>
    <t>reportingCalendarOpenClosedStatusItemType</t>
  </si>
  <si>
    <t>periodIdentifierItemType</t>
  </si>
  <si>
    <t>periodDescriptionItemType</t>
  </si>
  <si>
    <t>periodStartItemType</t>
  </si>
  <si>
    <t>periodEndItemType</t>
  </si>
  <si>
    <t>periodClosedDateItemType</t>
  </si>
  <si>
    <t>sourceApplicationItemType</t>
  </si>
  <si>
    <t>sourceJournalDescriptionItemType</t>
  </si>
  <si>
    <t>targetApplicationItemType</t>
  </si>
  <si>
    <t>webSiteDescriptionItemType</t>
  </si>
  <si>
    <t>webSiteURLItemType</t>
  </si>
  <si>
    <t>numberOfEntriesItemType</t>
  </si>
  <si>
    <t>totalDebitItemType</t>
  </si>
  <si>
    <t>totalCreditItemType</t>
  </si>
  <si>
    <t>periodUnitDescriptionItemType</t>
  </si>
  <si>
    <t>accountantEngagementTypeDescriptionItemType</t>
  </si>
  <si>
    <t>measurableCodeDescriptionItemType</t>
  </si>
  <si>
    <t>reportingPurposeDescriptionItemType</t>
  </si>
  <si>
    <t>measurableClassIDItemType</t>
  </si>
  <si>
    <t>measurableClassDescriptionItemType</t>
  </si>
  <si>
    <t>costingMethodCodeItemType</t>
  </si>
  <si>
    <t>costingMethodDescriptionItemType</t>
  </si>
  <si>
    <t>geospatialCoordinateItemType</t>
  </si>
  <si>
    <t>serialLotCodeItemType</t>
  </si>
  <si>
    <t>serialLotDescriptionItemType</t>
  </si>
  <si>
    <t>serialLotNumberItemType</t>
  </si>
  <si>
    <t>nextSerialLotNumberItemType</t>
  </si>
  <si>
    <t>serialLotQuantityItemType</t>
  </si>
  <si>
    <t>serialLotOriginalQuantityItemType</t>
  </si>
  <si>
    <t>serialLotRemainingQuantityItemType</t>
  </si>
  <si>
    <t>serialLotOriginationItemType</t>
  </si>
  <si>
    <t>serialLotExpirationItemType</t>
  </si>
  <si>
    <t>serialLotManufacturerItemType</t>
  </si>
  <si>
    <t>serialLotBatchDescriptionItemType</t>
  </si>
  <si>
    <t>serialLotWarrantyStartDateItemType</t>
  </si>
  <si>
    <t>serialLotWarrantyEndDateItemType</t>
  </si>
  <si>
    <t>serialLotWarrantyPeriodItemType</t>
  </si>
  <si>
    <t>serialLotWarrantyPeriodUnitItemType</t>
  </si>
  <si>
    <t>serialLotWarrantyVendorItemType</t>
  </si>
  <si>
    <t>serialLotWarrantyContractItemType</t>
  </si>
  <si>
    <t>serialLotCommentItemType</t>
  </si>
  <si>
    <t>currencyItemType</t>
  </si>
  <si>
    <t>exchangeRateItemType</t>
  </si>
  <si>
    <t>exchangeRateDateItemType</t>
  </si>
  <si>
    <t>commentItemType</t>
  </si>
  <si>
    <t>exchangeRateSourceItemType</t>
  </si>
  <si>
    <t>exchangeRateTypeItemType</t>
  </si>
  <si>
    <t>uniqueConsignmentReferenceItemType</t>
  </si>
  <si>
    <t>originatingDocumentNumberItemType</t>
  </si>
  <si>
    <t>originatingDocumentDateItemType</t>
  </si>
  <si>
    <t>originatingDocumentIdentifierCodeItemType</t>
  </si>
  <si>
    <t>originatingDocumentIdentifierTaxCodeItemType</t>
  </si>
  <si>
    <t>tickingFieldItemType</t>
  </si>
  <si>
    <t>documentRemainingBalanceItemType</t>
  </si>
  <si>
    <t>frequencyIntervalItemType</t>
  </si>
  <si>
    <t>frequencyUnitItemType</t>
  </si>
  <si>
    <t>jobCodeItemType</t>
  </si>
  <si>
    <t>jobDescriptionItemType</t>
  </si>
  <si>
    <t>jobPhaseCodeItemType</t>
  </si>
  <si>
    <t>jobPhaseDescriptionItemType</t>
  </si>
  <si>
    <t>lastDateRepeatItemType</t>
  </si>
  <si>
    <t>nextDateRepeatItemType</t>
  </si>
  <si>
    <t>recurringStdDescriptionItemType</t>
  </si>
  <si>
    <t>repetitionsRemainingItemType</t>
  </si>
  <si>
    <t>reverseTypeItemType</t>
  </si>
  <si>
    <t>reversingDateItemType</t>
  </si>
  <si>
    <t>reversingStdIdItemType</t>
  </si>
  <si>
    <t>endDateRepeatingEntryItemType</t>
  </si>
  <si>
    <t>detailedContentFilterItemType</t>
  </si>
  <si>
    <t>reportingDateSelectorItemType</t>
  </si>
  <si>
    <t>richTextCommentContent</t>
  </si>
  <si>
    <t>richTextCommentDescription</t>
  </si>
  <si>
    <t>richTextCommentLocator</t>
  </si>
  <si>
    <t>summaryEndDateItemType</t>
  </si>
  <si>
    <t>summaryIdentifierItemType</t>
  </si>
  <si>
    <t>summaryInstantItemType</t>
  </si>
  <si>
    <t>summaryReportingTaxonomyIDRefItemType</t>
  </si>
  <si>
    <t>summarySchemeItemType</t>
  </si>
  <si>
    <t>summaryStartDateItemType</t>
  </si>
  <si>
    <t>summaryTuplePathItemType</t>
  </si>
  <si>
    <t>bus-88</t>
  </si>
  <si>
    <t>cor-1</t>
  </si>
  <si>
    <t>cor-2</t>
  </si>
  <si>
    <t>cor-3</t>
  </si>
  <si>
    <t>cor-4</t>
  </si>
  <si>
    <t>cor-5</t>
  </si>
  <si>
    <t>cor-6</t>
  </si>
  <si>
    <t>bus-1</t>
  </si>
  <si>
    <t>cor-7</t>
  </si>
  <si>
    <t>cor-8</t>
  </si>
  <si>
    <t>cor-9</t>
  </si>
  <si>
    <t>bus-2</t>
  </si>
  <si>
    <t>bus-3</t>
  </si>
  <si>
    <t>bus-4</t>
  </si>
  <si>
    <t>bus-5</t>
  </si>
  <si>
    <t>bus-6</t>
  </si>
  <si>
    <t>muc-1</t>
  </si>
  <si>
    <t>srcd-1</t>
  </si>
  <si>
    <t>bus-7</t>
  </si>
  <si>
    <t>bus-8</t>
  </si>
  <si>
    <t>bus-9</t>
  </si>
  <si>
    <t>bus-10</t>
  </si>
  <si>
    <t>bus-11</t>
  </si>
  <si>
    <t>bus-12</t>
  </si>
  <si>
    <t>bus-13</t>
  </si>
  <si>
    <t>bus-14</t>
  </si>
  <si>
    <t>bus-15</t>
  </si>
  <si>
    <t>bus-16</t>
  </si>
  <si>
    <t>bus-17</t>
  </si>
  <si>
    <t>bus-18</t>
  </si>
  <si>
    <t>bus-19</t>
  </si>
  <si>
    <t>bus-20</t>
  </si>
  <si>
    <t>bus-21</t>
  </si>
  <si>
    <t>bus-22</t>
  </si>
  <si>
    <t>bus-23</t>
  </si>
  <si>
    <t>bus-24</t>
  </si>
  <si>
    <t>bus-25</t>
  </si>
  <si>
    <t>bus-26</t>
  </si>
  <si>
    <t>bus-27</t>
  </si>
  <si>
    <t>bus-28</t>
  </si>
  <si>
    <t>bus-29</t>
  </si>
  <si>
    <t>bus-30</t>
  </si>
  <si>
    <t>bus-31</t>
  </si>
  <si>
    <t>bus-32</t>
  </si>
  <si>
    <t>bus-33</t>
  </si>
  <si>
    <t>bus-34</t>
  </si>
  <si>
    <t>bus-35</t>
  </si>
  <si>
    <t>bus-36</t>
  </si>
  <si>
    <t>bus-37</t>
  </si>
  <si>
    <t>bus-38</t>
  </si>
  <si>
    <t>bus-39</t>
  </si>
  <si>
    <t>bus-40</t>
  </si>
  <si>
    <t>bus-41</t>
  </si>
  <si>
    <t>bus-42</t>
  </si>
  <si>
    <t>bus-43</t>
  </si>
  <si>
    <t>bus-44</t>
  </si>
  <si>
    <t>bus-45</t>
  </si>
  <si>
    <t>bus-46</t>
  </si>
  <si>
    <t>bus-47</t>
  </si>
  <si>
    <t>bus-48</t>
  </si>
  <si>
    <t>bus-49</t>
  </si>
  <si>
    <t>bus-50</t>
  </si>
  <si>
    <t>bus-51</t>
  </si>
  <si>
    <t>bus-52</t>
  </si>
  <si>
    <t>bus-53</t>
  </si>
  <si>
    <t>bus-54</t>
  </si>
  <si>
    <t>bus-55</t>
  </si>
  <si>
    <t>bus-56</t>
  </si>
  <si>
    <t>bus-57</t>
  </si>
  <si>
    <t>bus-58</t>
  </si>
  <si>
    <t>bus-59</t>
  </si>
  <si>
    <t>bus-60</t>
  </si>
  <si>
    <t>bus-61</t>
  </si>
  <si>
    <t>bus-62</t>
  </si>
  <si>
    <t>bus-63</t>
  </si>
  <si>
    <t>bus-64</t>
  </si>
  <si>
    <t>bus-65</t>
  </si>
  <si>
    <t>bus-66</t>
  </si>
  <si>
    <t>bus-67</t>
  </si>
  <si>
    <t>bus-68</t>
  </si>
  <si>
    <t>bus-69</t>
  </si>
  <si>
    <t>bus-70</t>
  </si>
  <si>
    <t>bus-71</t>
  </si>
  <si>
    <t>bus-72</t>
  </si>
  <si>
    <t>bus-73</t>
  </si>
  <si>
    <t>bus-74</t>
  </si>
  <si>
    <t>bus-75</t>
  </si>
  <si>
    <t>bus-76</t>
  </si>
  <si>
    <t>bus-77</t>
  </si>
  <si>
    <t>bus-78</t>
  </si>
  <si>
    <t>bus-79</t>
  </si>
  <si>
    <t>bus-80</t>
  </si>
  <si>
    <t>bus-81</t>
  </si>
  <si>
    <t>bus-82</t>
  </si>
  <si>
    <t>bus-83</t>
  </si>
  <si>
    <t>bus-84</t>
  </si>
  <si>
    <t>bus-85</t>
  </si>
  <si>
    <t>bus-86</t>
  </si>
  <si>
    <t>bus-87</t>
  </si>
  <si>
    <t>bus-89</t>
  </si>
  <si>
    <t>bus-90</t>
  </si>
  <si>
    <t>bus-91</t>
  </si>
  <si>
    <t>bus-92</t>
  </si>
  <si>
    <t>bus-93</t>
  </si>
  <si>
    <t>bus-94</t>
  </si>
  <si>
    <t>bus-95</t>
  </si>
  <si>
    <t>bus-96</t>
  </si>
  <si>
    <t>bus-97</t>
  </si>
  <si>
    <t>cor-10</t>
  </si>
  <si>
    <t>cor-11</t>
  </si>
  <si>
    <t>bus-98</t>
  </si>
  <si>
    <t>cor-12</t>
  </si>
  <si>
    <t>bus-99</t>
  </si>
  <si>
    <t>cor-13</t>
  </si>
  <si>
    <t>bus-100</t>
  </si>
  <si>
    <t>cor-14</t>
  </si>
  <si>
    <t>bus-101</t>
  </si>
  <si>
    <t>cor-15</t>
  </si>
  <si>
    <t>cor-16</t>
  </si>
  <si>
    <t>cor-17</t>
  </si>
  <si>
    <t>cor-18</t>
  </si>
  <si>
    <t>bus-102</t>
  </si>
  <si>
    <t>bus-103</t>
  </si>
  <si>
    <t>bus-104</t>
  </si>
  <si>
    <t>bus-105</t>
  </si>
  <si>
    <t>bus-106</t>
  </si>
  <si>
    <t>bus-107</t>
  </si>
  <si>
    <t>cor-19</t>
  </si>
  <si>
    <t>bus-108</t>
  </si>
  <si>
    <t>bus-109</t>
  </si>
  <si>
    <t>bus-110</t>
  </si>
  <si>
    <t>bus-111</t>
  </si>
  <si>
    <t>bus-112</t>
  </si>
  <si>
    <t>bus-113</t>
  </si>
  <si>
    <t>usk-1</t>
  </si>
  <si>
    <t>usk-2</t>
  </si>
  <si>
    <t>usk-3</t>
  </si>
  <si>
    <t>usk-4</t>
  </si>
  <si>
    <t>usk-5</t>
  </si>
  <si>
    <t>usk-6</t>
  </si>
  <si>
    <t>usk-7</t>
  </si>
  <si>
    <t>usk-8</t>
  </si>
  <si>
    <t>usk-9</t>
  </si>
  <si>
    <t>usk-10</t>
  </si>
  <si>
    <t>cor-20</t>
  </si>
  <si>
    <t>cor-21</t>
  </si>
  <si>
    <t>cor-22</t>
  </si>
  <si>
    <t>cor-23</t>
  </si>
  <si>
    <t>cor-24</t>
  </si>
  <si>
    <t>cor-25</t>
  </si>
  <si>
    <t>cor-26</t>
  </si>
  <si>
    <t>cor-27</t>
  </si>
  <si>
    <t>cor-28</t>
  </si>
  <si>
    <t>cor-29</t>
  </si>
  <si>
    <t>cor-30</t>
  </si>
  <si>
    <t>cor-31</t>
  </si>
  <si>
    <t>bus-114</t>
  </si>
  <si>
    <t>bus-115</t>
  </si>
  <si>
    <t>bus-116</t>
  </si>
  <si>
    <t>bus-117</t>
  </si>
  <si>
    <t>cor-32</t>
  </si>
  <si>
    <t>cor-33</t>
  </si>
  <si>
    <t>cor-34</t>
  </si>
  <si>
    <t>cor-35</t>
  </si>
  <si>
    <t>cor-36</t>
  </si>
  <si>
    <t>cor-37</t>
  </si>
  <si>
    <t>cor-38</t>
  </si>
  <si>
    <t>cor-39</t>
  </si>
  <si>
    <t>cor-40</t>
  </si>
  <si>
    <t>muc-2</t>
  </si>
  <si>
    <t>muc-3</t>
  </si>
  <si>
    <t>muc-4</t>
  </si>
  <si>
    <t>muc-5</t>
  </si>
  <si>
    <t>muc-6</t>
  </si>
  <si>
    <t>muc-7</t>
  </si>
  <si>
    <t>muc-8</t>
  </si>
  <si>
    <t>muc-9</t>
  </si>
  <si>
    <t>muc-10</t>
  </si>
  <si>
    <t>muc-11</t>
  </si>
  <si>
    <t>muc-12</t>
  </si>
  <si>
    <t>muc-13</t>
  </si>
  <si>
    <t>muc-14</t>
  </si>
  <si>
    <t>muc-15</t>
  </si>
  <si>
    <t>muc-16</t>
  </si>
  <si>
    <t>cor-41</t>
  </si>
  <si>
    <t>cor-42</t>
  </si>
  <si>
    <t>cor-43</t>
  </si>
  <si>
    <t>bus-118</t>
  </si>
  <si>
    <t>bus-119</t>
  </si>
  <si>
    <t>muc-17</t>
  </si>
  <si>
    <t>muc-18</t>
  </si>
  <si>
    <t>muc-19</t>
  </si>
  <si>
    <t>muc-20</t>
  </si>
  <si>
    <t>muc-21</t>
  </si>
  <si>
    <t>muc-22</t>
  </si>
  <si>
    <t>muc-23</t>
  </si>
  <si>
    <t>muc-24</t>
  </si>
  <si>
    <t>muc-25</t>
  </si>
  <si>
    <t>muc-26</t>
  </si>
  <si>
    <t>muc-27</t>
  </si>
  <si>
    <t>muc-28</t>
  </si>
  <si>
    <t>muc-29</t>
  </si>
  <si>
    <t>muc-30</t>
  </si>
  <si>
    <t>muc-31</t>
  </si>
  <si>
    <t>cor-44</t>
  </si>
  <si>
    <t>cor-45</t>
  </si>
  <si>
    <t>cor-46</t>
  </si>
  <si>
    <t>cor-47</t>
  </si>
  <si>
    <t>cor-48</t>
  </si>
  <si>
    <t>cor-49</t>
  </si>
  <si>
    <t>cor-50</t>
  </si>
  <si>
    <t>cor-51</t>
  </si>
  <si>
    <t>cor-52</t>
  </si>
  <si>
    <t>cor-53</t>
  </si>
  <si>
    <t>cor-54</t>
  </si>
  <si>
    <t>cor-55</t>
  </si>
  <si>
    <t>cor-56</t>
  </si>
  <si>
    <t>cor-57</t>
  </si>
  <si>
    <t>cor-58</t>
  </si>
  <si>
    <t>bus-120</t>
  </si>
  <si>
    <t>bus-121</t>
  </si>
  <si>
    <t>bus-122</t>
  </si>
  <si>
    <t>bus-123</t>
  </si>
  <si>
    <t>bus-124</t>
  </si>
  <si>
    <t>bus-125</t>
  </si>
  <si>
    <t>bus-126</t>
  </si>
  <si>
    <t>bus-127</t>
  </si>
  <si>
    <t>bus-128</t>
  </si>
  <si>
    <t>bus-129</t>
  </si>
  <si>
    <t>bus-130</t>
  </si>
  <si>
    <t>cor-59</t>
  </si>
  <si>
    <t>cor-60</t>
  </si>
  <si>
    <t>cor-61</t>
  </si>
  <si>
    <t>cor-62</t>
  </si>
  <si>
    <t>cor-63</t>
  </si>
  <si>
    <t>cor-64</t>
  </si>
  <si>
    <t>cor-65</t>
  </si>
  <si>
    <t>cor-66</t>
  </si>
  <si>
    <t>cor-67</t>
  </si>
  <si>
    <t>cor-68</t>
  </si>
  <si>
    <t>cor-69</t>
  </si>
  <si>
    <t>cor-70</t>
  </si>
  <si>
    <t>cor-71</t>
  </si>
  <si>
    <t>bus-131</t>
  </si>
  <si>
    <t>cor-72</t>
  </si>
  <si>
    <t>cor-73</t>
  </si>
  <si>
    <t>cor-74</t>
  </si>
  <si>
    <t>cor-75</t>
  </si>
  <si>
    <t>cor-76</t>
  </si>
  <si>
    <t>cor-77</t>
  </si>
  <si>
    <t>cor-78</t>
  </si>
  <si>
    <t>cor-79</t>
  </si>
  <si>
    <t>bus-132</t>
  </si>
  <si>
    <t>bus-133</t>
  </si>
  <si>
    <t>bus-134</t>
  </si>
  <si>
    <t>bus-135</t>
  </si>
  <si>
    <t>cor-80</t>
  </si>
  <si>
    <t>cor-81</t>
  </si>
  <si>
    <t>cor-82</t>
  </si>
  <si>
    <t>cor-83</t>
  </si>
  <si>
    <t>cor-84</t>
  </si>
  <si>
    <t>srcd-2</t>
  </si>
  <si>
    <t>srcd-3</t>
  </si>
  <si>
    <t>srcd-4</t>
  </si>
  <si>
    <t>srcd-5</t>
  </si>
  <si>
    <t>srcd-6</t>
  </si>
  <si>
    <t>srcd-7</t>
  </si>
  <si>
    <t>srcd-8</t>
  </si>
  <si>
    <t>srcd-9</t>
  </si>
  <si>
    <t>srcd-10</t>
  </si>
  <si>
    <t>srcd-11</t>
  </si>
  <si>
    <t>srcd-12</t>
  </si>
  <si>
    <t>srcd-13</t>
  </si>
  <si>
    <t>srcd-14</t>
  </si>
  <si>
    <t>srcd-15</t>
  </si>
  <si>
    <t>cor-85</t>
  </si>
  <si>
    <t>cor-86</t>
  </si>
  <si>
    <t>cor-87</t>
  </si>
  <si>
    <t>cor-88</t>
  </si>
  <si>
    <t>cor-89</t>
  </si>
  <si>
    <t>cor-90</t>
  </si>
  <si>
    <t>cor-91</t>
  </si>
  <si>
    <t>bus-136</t>
  </si>
  <si>
    <t>bus-137</t>
  </si>
  <si>
    <t>bus-138</t>
  </si>
  <si>
    <t>bus-139</t>
  </si>
  <si>
    <t>bus-140</t>
  </si>
  <si>
    <t>bus-141</t>
  </si>
  <si>
    <t>bus-142</t>
  </si>
  <si>
    <t>bus-143</t>
  </si>
  <si>
    <t>bus-144</t>
  </si>
  <si>
    <t>bus-145</t>
  </si>
  <si>
    <t>bus-146</t>
  </si>
  <si>
    <t>bus-147</t>
  </si>
  <si>
    <t>bus-148</t>
  </si>
  <si>
    <t>bus-149</t>
  </si>
  <si>
    <t>bus-150</t>
  </si>
  <si>
    <t>usk-11</t>
  </si>
  <si>
    <t>usk-12</t>
  </si>
  <si>
    <t>usk-13</t>
  </si>
  <si>
    <t>usk-14</t>
  </si>
  <si>
    <t>usk-15</t>
  </si>
  <si>
    <t>bus-151</t>
  </si>
  <si>
    <t>bus-152</t>
  </si>
  <si>
    <t>bus-153</t>
  </si>
  <si>
    <t>bus-154</t>
  </si>
  <si>
    <t>bus-155</t>
  </si>
  <si>
    <t>bus-156</t>
  </si>
  <si>
    <t>bus-157</t>
  </si>
  <si>
    <t>ehm-1</t>
  </si>
  <si>
    <t>ehm-2</t>
  </si>
  <si>
    <t>ehm-3</t>
  </si>
  <si>
    <t>ehm-4</t>
  </si>
  <si>
    <t>ehm-5</t>
  </si>
  <si>
    <t>ehm-6</t>
  </si>
  <si>
    <t>ehm-7</t>
  </si>
  <si>
    <t>ehm-8</t>
  </si>
  <si>
    <t>ehm-9</t>
  </si>
  <si>
    <t>ehm-10</t>
  </si>
  <si>
    <t>ehm-11</t>
  </si>
  <si>
    <t>ehm-12</t>
  </si>
  <si>
    <t>ehm-13</t>
  </si>
  <si>
    <t>ehm-14</t>
  </si>
  <si>
    <t>ehm-15</t>
  </si>
  <si>
    <t>ehm-16</t>
  </si>
  <si>
    <t>ehm-17</t>
  </si>
  <si>
    <t>ehm-18</t>
  </si>
  <si>
    <t>ehm-19</t>
  </si>
  <si>
    <t>ehm-20</t>
  </si>
  <si>
    <t>ehm-21</t>
  </si>
  <si>
    <t>ehm-22</t>
  </si>
  <si>
    <t>ehm-23</t>
  </si>
  <si>
    <t>cor-92</t>
  </si>
  <si>
    <t>cor-93</t>
  </si>
  <si>
    <t>cor-94</t>
  </si>
  <si>
    <t>cor-95</t>
  </si>
  <si>
    <t>cor-96</t>
  </si>
  <si>
    <t>cor-97</t>
  </si>
  <si>
    <t>cor-98</t>
  </si>
  <si>
    <t>cor-99</t>
  </si>
  <si>
    <t>cor-100</t>
  </si>
  <si>
    <t>muc-32</t>
  </si>
  <si>
    <t>muc-33</t>
  </si>
  <si>
    <t>muc-34</t>
  </si>
  <si>
    <t>muc-36</t>
  </si>
  <si>
    <t>muc-37</t>
  </si>
  <si>
    <t>muc-38</t>
  </si>
  <si>
    <t>muc-39</t>
  </si>
  <si>
    <t>muc-40</t>
  </si>
  <si>
    <t>muc-41</t>
  </si>
  <si>
    <t>muc-42</t>
  </si>
  <si>
    <t>muc-43</t>
  </si>
  <si>
    <t>muc-44</t>
  </si>
  <si>
    <t>muc-45</t>
  </si>
  <si>
    <t>muc-46</t>
  </si>
  <si>
    <t>taf-1</t>
  </si>
  <si>
    <t>taf-2</t>
  </si>
  <si>
    <t>taf-3</t>
  </si>
  <si>
    <t>taf-4</t>
  </si>
  <si>
    <t>taf-5</t>
  </si>
  <si>
    <t>taf-6</t>
  </si>
  <si>
    <t>taf-7</t>
  </si>
  <si>
    <t>taf-8</t>
  </si>
  <si>
    <t>taf-9</t>
  </si>
  <si>
    <t>Accounting Entries</t>
  </si>
  <si>
    <t>Language</t>
  </si>
  <si>
    <t>Creation Date</t>
  </si>
  <si>
    <t>Creator</t>
  </si>
  <si>
    <t>Period Covered Start</t>
  </si>
  <si>
    <t>Period Covered End</t>
  </si>
  <si>
    <t>Period Count</t>
  </si>
  <si>
    <t>Period Unit</t>
  </si>
  <si>
    <t>Period Unit Description</t>
  </si>
  <si>
    <t>Source Application</t>
  </si>
  <si>
    <t>Target Application</t>
  </si>
  <si>
    <t>Default Currency</t>
  </si>
  <si>
    <t>Summary Reporting Taxonomies</t>
  </si>
  <si>
    <t>Entity Phone Number</t>
  </si>
  <si>
    <t>Entity Fax Number Structure</t>
  </si>
  <si>
    <t>Entity Fax Number Usage</t>
  </si>
  <si>
    <t>Entity Fax Number</t>
  </si>
  <si>
    <t>Entity Email Address Structure</t>
  </si>
  <si>
    <t>Entity Email Address Usage</t>
  </si>
  <si>
    <t>Entity Email Address</t>
  </si>
  <si>
    <t>Organization Identifier</t>
  </si>
  <si>
    <t>Organization Description</t>
  </si>
  <si>
    <t>Entity Web Site</t>
  </si>
  <si>
    <t>Web Site Description</t>
  </si>
  <si>
    <t>Web Site URL</t>
  </si>
  <si>
    <t>Contact Information</t>
  </si>
  <si>
    <t>Contact Phone</t>
  </si>
  <si>
    <t>Contact Phone Number Description</t>
  </si>
  <si>
    <t>Contact Fax Number Usage</t>
  </si>
  <si>
    <t>Contact Email Address Usage</t>
  </si>
  <si>
    <t>Contact Email Address</t>
  </si>
  <si>
    <t>Contact Active</t>
  </si>
  <si>
    <t>Business Description</t>
  </si>
  <si>
    <t>Fiscal Year Start</t>
  </si>
  <si>
    <t>Fiscal Year End</t>
  </si>
  <si>
    <t>Accountant Information</t>
  </si>
  <si>
    <t>Accountant Name</t>
  </si>
  <si>
    <t>Accountant Address</t>
  </si>
  <si>
    <t>Accountant Address Active</t>
  </si>
  <si>
    <t>Accountant Contact Information</t>
  </si>
  <si>
    <t>Accountant Contact Phone Number Description</t>
  </si>
  <si>
    <t>Accountant Contact Phone Number</t>
  </si>
  <si>
    <t>Accountant Contact Fax Number Usage</t>
  </si>
  <si>
    <t>Accountant Contact Email Address Usage</t>
  </si>
  <si>
    <t>Accountant Contact Email Address</t>
  </si>
  <si>
    <t>Accountant Contact Type</t>
  </si>
  <si>
    <t>Accountant Contact Active</t>
  </si>
  <si>
    <t>Reporting Calendar</t>
  </si>
  <si>
    <t>Reporting Calendar Code</t>
  </si>
  <si>
    <t>Reporting Calendar Description</t>
  </si>
  <si>
    <t>Reporting Calendar Title</t>
  </si>
  <si>
    <t>Reporting Purpose</t>
  </si>
  <si>
    <t>Reporting Purpose Description</t>
  </si>
  <si>
    <t>Reporting Calendar Period</t>
  </si>
  <si>
    <t>Period Description</t>
  </si>
  <si>
    <t>Period Closed Date</t>
  </si>
  <si>
    <t>Entry Origin</t>
  </si>
  <si>
    <t>Posting Code</t>
  </si>
  <si>
    <t>Batch Description</t>
  </si>
  <si>
    <t>Elimination Code</t>
  </si>
  <si>
    <t>Budget Scenario Period Start</t>
  </si>
  <si>
    <t>Budget Scenario Period End</t>
  </si>
  <si>
    <t>Budget Allocation Code</t>
  </si>
  <si>
    <t>Frequency Interval</t>
  </si>
  <si>
    <t>Frequency Unit</t>
  </si>
  <si>
    <t>Repetitions Remaining</t>
  </si>
  <si>
    <t>Next Date Repeat</t>
  </si>
  <si>
    <t>Last Date Repeat</t>
  </si>
  <si>
    <t>Reverse</t>
  </si>
  <si>
    <t>Reversing Date</t>
  </si>
  <si>
    <t>Entry Number Counter</t>
  </si>
  <si>
    <t>Entry Detail</t>
  </si>
  <si>
    <t>Line Number</t>
  </si>
  <si>
    <t>Line Number Counter</t>
  </si>
  <si>
    <t>Account Type</t>
  </si>
  <si>
    <t>Account Type Description</t>
  </si>
  <si>
    <t>Entry Accounting Method</t>
  </si>
  <si>
    <t>Entry Accounting Method Description</t>
  </si>
  <si>
    <t>Entry Accounting Method Purpose</t>
  </si>
  <si>
    <t>Entry Accounting Method Purpose Description</t>
  </si>
  <si>
    <t>Parent Subaccount Code</t>
  </si>
  <si>
    <t>Parent Subaccount Type</t>
  </si>
  <si>
    <t>Reporting Tree Identifier</t>
  </si>
  <si>
    <t>Account Active</t>
  </si>
  <si>
    <t>Amount</t>
  </si>
  <si>
    <t>Posting Date</t>
  </si>
  <si>
    <t>Allocation Code</t>
  </si>
  <si>
    <t>Multicurrency Detail</t>
  </si>
  <si>
    <t>Restated Triangulation Exchange Rate</t>
  </si>
  <si>
    <t>Multicurrency Detail Comment</t>
  </si>
  <si>
    <t>Identifier Reference</t>
  </si>
  <si>
    <t>Identifier Organization Type</t>
  </si>
  <si>
    <t>Identifier Organization Type Description</t>
  </si>
  <si>
    <t>Identifier Description</t>
  </si>
  <si>
    <t>Identifier Type</t>
  </si>
  <si>
    <t>Identifier Category</t>
  </si>
  <si>
    <t>Identifier Purpose</t>
  </si>
  <si>
    <t>Identifier Address Description</t>
  </si>
  <si>
    <t>Identifier Address Purpose</t>
  </si>
  <si>
    <t>Identifier Contact Prefix</t>
  </si>
  <si>
    <t>Identifier Contact Last Name</t>
  </si>
  <si>
    <t>Identifier Contact First Name</t>
  </si>
  <si>
    <t>Identifier Contact Suffix</t>
  </si>
  <si>
    <t>Identifier Contact Attention Line</t>
  </si>
  <si>
    <t>Identifier Contact Phone</t>
  </si>
  <si>
    <t>Identifier Contact Fax Number</t>
  </si>
  <si>
    <t>Identifier Contact Email Address</t>
  </si>
  <si>
    <t>Identifier Active</t>
  </si>
  <si>
    <t>Document Type</t>
  </si>
  <si>
    <t>Document Type Description</t>
  </si>
  <si>
    <t>Invoice Type</t>
  </si>
  <si>
    <t>Document Number</t>
  </si>
  <si>
    <t>Document Reference</t>
  </si>
  <si>
    <t>Document Date</t>
  </si>
  <si>
    <t>Document Location</t>
  </si>
  <si>
    <t>Payment Method</t>
  </si>
  <si>
    <t>Posting Status</t>
  </si>
  <si>
    <t>Posting Status Description</t>
  </si>
  <si>
    <t>Summary Reporting Element</t>
  </si>
  <si>
    <t>Detail Matching Element</t>
  </si>
  <si>
    <t>Summary Tuple Path</t>
  </si>
  <si>
    <t>Detailed Content Filter</t>
  </si>
  <si>
    <t>Reporting Date Selector</t>
  </si>
  <si>
    <t>Summary Precision Decimals</t>
  </si>
  <si>
    <t>Summary Context</t>
  </si>
  <si>
    <t>Summary Entity</t>
  </si>
  <si>
    <t>Summary Period</t>
  </si>
  <si>
    <t>Summary Scenario</t>
  </si>
  <si>
    <t>Summary Unit</t>
  </si>
  <si>
    <t>Ship From</t>
  </si>
  <si>
    <t>Measurable</t>
  </si>
  <si>
    <t>Measurable Code</t>
  </si>
  <si>
    <t>Measurable Code Description</t>
  </si>
  <si>
    <t>Measurable Category</t>
  </si>
  <si>
    <t>Measurable Description</t>
  </si>
  <si>
    <t>Measurable Active</t>
  </si>
  <si>
    <t>Job Description</t>
  </si>
  <si>
    <t>Job Phase Description</t>
  </si>
  <si>
    <t>Job Active</t>
  </si>
  <si>
    <t>Depreciation Mortgage</t>
  </si>
  <si>
    <t>Measurable Class ID</t>
  </si>
  <si>
    <t>Measurable Class Description</t>
  </si>
  <si>
    <t>Costing Method Code</t>
  </si>
  <si>
    <t>Costing Method Description</t>
  </si>
  <si>
    <t>Geospatial Coordinate</t>
  </si>
  <si>
    <t>Serial Lot</t>
  </si>
  <si>
    <t>Serial Lot Code</t>
  </si>
  <si>
    <t>Serial Lot Description</t>
  </si>
  <si>
    <t>Serial Lot Number</t>
  </si>
  <si>
    <t>Next Serial Lot Number</t>
  </si>
  <si>
    <t>Serial Lot Quantity</t>
  </si>
  <si>
    <t>Serial Lot Original Quantity</t>
  </si>
  <si>
    <t>Serial Lot Remaining Quantity</t>
  </si>
  <si>
    <t>Serial Lot Origination</t>
  </si>
  <si>
    <t>Serial Lot Expiration</t>
  </si>
  <si>
    <t>Serial Lot Manufacturer</t>
  </si>
  <si>
    <t>Serial Lot Batch Description</t>
  </si>
  <si>
    <t>Serial Lot Warranty Start Date</t>
  </si>
  <si>
    <t>Serial Lot Warranty End Date</t>
  </si>
  <si>
    <t>Serial Lot Warranty Period</t>
  </si>
  <si>
    <t>Serial Lot Warranty Period Unit</t>
  </si>
  <si>
    <t>Serial Lot Warranty Vendor</t>
  </si>
  <si>
    <t>Serial Lot Warranty Contract</t>
  </si>
  <si>
    <t>Serial Lot Comment</t>
  </si>
  <si>
    <t>Tax Authority</t>
  </si>
  <si>
    <t>Tax Table Code</t>
  </si>
  <si>
    <t>Tax Description</t>
  </si>
  <si>
    <t>Tax Percentage Rate</t>
  </si>
  <si>
    <t>Tax Exchange Rate Date</t>
  </si>
  <si>
    <t>Tax Exchange Rate Source</t>
  </si>
  <si>
    <t>Tax Exchange Rate Type</t>
  </si>
  <si>
    <t>Tax Exchange Rate Comment</t>
  </si>
  <si>
    <t>Tax Triangulation Currency</t>
  </si>
  <si>
    <t>Ticking Field</t>
  </si>
  <si>
    <t>Document Remaining Balance</t>
  </si>
  <si>
    <t>Originating Document Type</t>
  </si>
  <si>
    <t>Originating Document Number</t>
  </si>
  <si>
    <t>Originating Document Date</t>
  </si>
  <si>
    <t>Originating Document Identifier Type</t>
  </si>
  <si>
    <t>Originating Document Identifier Code</t>
  </si>
  <si>
    <t>Originating Document Identifier Tax Code</t>
  </si>
  <si>
    <t>Rich Text Comment</t>
  </si>
  <si>
    <t>ID</t>
  </si>
  <si>
    <t>BT-1</t>
  </si>
  <si>
    <t>1..1</t>
  </si>
  <si>
    <t>Identifier</t>
  </si>
  <si>
    <t>Invoice number</t>
  </si>
  <si>
    <t>BT-2</t>
  </si>
  <si>
    <t>Date</t>
  </si>
  <si>
    <t>Invoice issue date</t>
  </si>
  <si>
    <t>BT-3</t>
  </si>
  <si>
    <t>Code</t>
  </si>
  <si>
    <t>Invoice type code</t>
  </si>
  <si>
    <t>BT-5</t>
  </si>
  <si>
    <t>Invoice currency code</t>
  </si>
  <si>
    <t>BT-6</t>
  </si>
  <si>
    <t>0..1</t>
  </si>
  <si>
    <t>VAT accounting currency code</t>
  </si>
  <si>
    <t>BT-7</t>
  </si>
  <si>
    <t>Value added tax point date</t>
  </si>
  <si>
    <t>BT-8</t>
  </si>
  <si>
    <t>Value added tax point date code</t>
  </si>
  <si>
    <t>BT-9</t>
  </si>
  <si>
    <t>Payment due date</t>
  </si>
  <si>
    <t>BT-10</t>
  </si>
  <si>
    <t>Text</t>
  </si>
  <si>
    <t>Buyer reference</t>
  </si>
  <si>
    <t>BT-11</t>
  </si>
  <si>
    <t>DocumentReference</t>
  </si>
  <si>
    <t>Project reference</t>
  </si>
  <si>
    <t>BT-13</t>
  </si>
  <si>
    <t xml:space="preserve">Purchase order reference </t>
  </si>
  <si>
    <t>BT-15</t>
  </si>
  <si>
    <t>Receiving advice reference</t>
  </si>
  <si>
    <t>BT-17</t>
  </si>
  <si>
    <t>Tender or lot reference</t>
  </si>
  <si>
    <t>BT-18</t>
  </si>
  <si>
    <t>Invoiced object identifier</t>
  </si>
  <si>
    <t>BT-19</t>
  </si>
  <si>
    <t>Buyer accounting reference</t>
  </si>
  <si>
    <t>BT-20</t>
  </si>
  <si>
    <t>Payment terms</t>
  </si>
  <si>
    <t>BG-1</t>
  </si>
  <si>
    <t>0..n</t>
  </si>
  <si>
    <t>INVOICE NOTE</t>
  </si>
  <si>
    <t>BT-21</t>
  </si>
  <si>
    <t>Invoice note subject code</t>
  </si>
  <si>
    <t>BT-22</t>
  </si>
  <si>
    <t>Invoice note</t>
  </si>
  <si>
    <t>BG-2</t>
  </si>
  <si>
    <t>PROCESS CONTROL</t>
  </si>
  <si>
    <t>BT-23</t>
  </si>
  <si>
    <t>Business process type</t>
  </si>
  <si>
    <t>BT-24</t>
  </si>
  <si>
    <t>Specification identifier</t>
  </si>
  <si>
    <t>BG-3</t>
  </si>
  <si>
    <t>PRECEDING INVOICE REFERENCE</t>
  </si>
  <si>
    <t>BT-25</t>
  </si>
  <si>
    <t>Preceding Invoice reference</t>
  </si>
  <si>
    <t>BT-26</t>
  </si>
  <si>
    <t>Preceding Invoice issue date</t>
  </si>
  <si>
    <t>BG-4</t>
  </si>
  <si>
    <t>SELLER</t>
  </si>
  <si>
    <t>BT-27</t>
  </si>
  <si>
    <t>Seller name</t>
  </si>
  <si>
    <t>BT-28</t>
  </si>
  <si>
    <t>Seller trading name</t>
  </si>
  <si>
    <t>BT-29</t>
  </si>
  <si>
    <t>Seller identifier</t>
  </si>
  <si>
    <t>BT-30</t>
  </si>
  <si>
    <t>Seller legal registration identifier</t>
  </si>
  <si>
    <t>BT-31</t>
  </si>
  <si>
    <t>Seller VAT identifier</t>
  </si>
  <si>
    <t>BT-32</t>
  </si>
  <si>
    <t>Seller tax registration identifier</t>
  </si>
  <si>
    <t>BT-33</t>
  </si>
  <si>
    <t>Seller additional legal information</t>
  </si>
  <si>
    <t>BT-34</t>
  </si>
  <si>
    <t>BG-5</t>
  </si>
  <si>
    <t>SELLER POSTAL ADDRESS</t>
  </si>
  <si>
    <t>BT-35</t>
  </si>
  <si>
    <t>Seller address line 1</t>
  </si>
  <si>
    <t>BT-36</t>
  </si>
  <si>
    <t>Seller address line 2</t>
  </si>
  <si>
    <t>Seller address line 3</t>
  </si>
  <si>
    <t>BT-37</t>
  </si>
  <si>
    <t>Seller city</t>
  </si>
  <si>
    <t>BT-38</t>
  </si>
  <si>
    <t>Seller post code</t>
  </si>
  <si>
    <t>BT-39</t>
  </si>
  <si>
    <t>Seller country subdivision</t>
  </si>
  <si>
    <t>BT-40</t>
  </si>
  <si>
    <t>Seller country code</t>
  </si>
  <si>
    <t>BG-6</t>
  </si>
  <si>
    <t>SELLER CONTACT</t>
  </si>
  <si>
    <t>BT-41</t>
  </si>
  <si>
    <t>Seller contact point</t>
  </si>
  <si>
    <t>BT-42</t>
  </si>
  <si>
    <t>Seller contact telephone number</t>
  </si>
  <si>
    <t>BT-43</t>
  </si>
  <si>
    <t>Seller contact email address</t>
  </si>
  <si>
    <t>BG-7</t>
  </si>
  <si>
    <t>BUYER</t>
  </si>
  <si>
    <t>BT-44</t>
  </si>
  <si>
    <t>Buyer name</t>
  </si>
  <si>
    <t>Buyer trading name</t>
  </si>
  <si>
    <t>BT-46</t>
  </si>
  <si>
    <t>Buyer identifier</t>
  </si>
  <si>
    <t>BT-47</t>
  </si>
  <si>
    <t>Buyer legal registration identifier</t>
  </si>
  <si>
    <t>BT-47A</t>
  </si>
  <si>
    <t>BT-48</t>
  </si>
  <si>
    <t>Buyer VAT identifier</t>
  </si>
  <si>
    <t>BT-49</t>
  </si>
  <si>
    <t>Buyer electronic address</t>
  </si>
  <si>
    <t>BG-8</t>
  </si>
  <si>
    <t>BUYER POSTAL ADDRESS</t>
  </si>
  <si>
    <t>BT-50</t>
  </si>
  <si>
    <t>Buyer address line 1</t>
  </si>
  <si>
    <t>BT-51</t>
  </si>
  <si>
    <t>Buyer address line 2</t>
  </si>
  <si>
    <t>BT-163</t>
  </si>
  <si>
    <t>Buyer address line 3</t>
  </si>
  <si>
    <t>BT-52</t>
  </si>
  <si>
    <t>Buyer city</t>
  </si>
  <si>
    <t>BT-53</t>
  </si>
  <si>
    <t>Buyer post code</t>
  </si>
  <si>
    <t>BT-54</t>
  </si>
  <si>
    <t>Buyer country subdivision</t>
  </si>
  <si>
    <t>BT-55</t>
  </si>
  <si>
    <t>Buyer country code</t>
  </si>
  <si>
    <t>BG-9</t>
  </si>
  <si>
    <t xml:space="preserve">BUYER CONTACT </t>
  </si>
  <si>
    <t>BT-56</t>
  </si>
  <si>
    <t>Buyer contact point</t>
  </si>
  <si>
    <t>BT-57</t>
  </si>
  <si>
    <t>Buyer contact telephone number</t>
  </si>
  <si>
    <t>BT-58</t>
  </si>
  <si>
    <t>Buyer contact email address</t>
  </si>
  <si>
    <t>BG-10</t>
  </si>
  <si>
    <t>BT-59</t>
  </si>
  <si>
    <t>Payee name</t>
  </si>
  <si>
    <t>BT-60</t>
  </si>
  <si>
    <t>Payee identifier</t>
  </si>
  <si>
    <t>BT-61</t>
  </si>
  <si>
    <t>Payee legal registration identifier</t>
  </si>
  <si>
    <t>BT-61A</t>
  </si>
  <si>
    <t>BG-11</t>
  </si>
  <si>
    <t>SELLER TAX REPRESENTATIVE PARTY</t>
  </si>
  <si>
    <t>BT-62</t>
  </si>
  <si>
    <t>Seller tax representative name</t>
  </si>
  <si>
    <t>BT-63</t>
  </si>
  <si>
    <t>Seller tax representative VAT identifier</t>
  </si>
  <si>
    <t>BG-12</t>
  </si>
  <si>
    <t>SELLER TAX REPRESENTATIVE POSTAL ADDRESS</t>
  </si>
  <si>
    <t>BT-64</t>
  </si>
  <si>
    <t>Tax representative address line 1</t>
  </si>
  <si>
    <t>BT-65</t>
  </si>
  <si>
    <t>Tax representative address line 2</t>
  </si>
  <si>
    <t>BT-164</t>
  </si>
  <si>
    <t>Tax representative address line 3</t>
  </si>
  <si>
    <t>BT-66</t>
  </si>
  <si>
    <t>Tax representative city</t>
  </si>
  <si>
    <t>BT-67</t>
  </si>
  <si>
    <t>Tax representative post code</t>
  </si>
  <si>
    <t>BT-68</t>
  </si>
  <si>
    <t>Tax representative country subdivision</t>
  </si>
  <si>
    <t>BT-69</t>
  </si>
  <si>
    <t>Tax representative country code</t>
  </si>
  <si>
    <t>BG-13</t>
  </si>
  <si>
    <t>BT-70</t>
  </si>
  <si>
    <t>Deliver to party name</t>
  </si>
  <si>
    <t>BT-71</t>
  </si>
  <si>
    <t>Deliver to location identifier</t>
  </si>
  <si>
    <t>BT-72</t>
  </si>
  <si>
    <t>Actual delivery date</t>
  </si>
  <si>
    <t>BG-14</t>
  </si>
  <si>
    <t>INVOICING PERIOD</t>
  </si>
  <si>
    <t>BT-73</t>
  </si>
  <si>
    <t>Invoicing period start date</t>
  </si>
  <si>
    <t>BT-74</t>
  </si>
  <si>
    <t>Invoicing period end date</t>
  </si>
  <si>
    <t>BG-15</t>
  </si>
  <si>
    <t>DELIVER TO ADDRESS</t>
  </si>
  <si>
    <t>BT-75</t>
  </si>
  <si>
    <t>Deliver to address line 1</t>
  </si>
  <si>
    <t>BT-76</t>
  </si>
  <si>
    <t>Deliver to address line 2</t>
  </si>
  <si>
    <t>BT-165</t>
  </si>
  <si>
    <t>Deliver to address line 3</t>
  </si>
  <si>
    <t>BT-77</t>
  </si>
  <si>
    <t>Deliver to city</t>
  </si>
  <si>
    <t>BT-78</t>
  </si>
  <si>
    <t>Deliver to post code</t>
  </si>
  <si>
    <t>BT-79</t>
  </si>
  <si>
    <t>Deliver to country subdivision</t>
  </si>
  <si>
    <t>BT-80</t>
  </si>
  <si>
    <t>Deliver to country code</t>
  </si>
  <si>
    <t>BG-16</t>
  </si>
  <si>
    <t>PAYMENT INSTRUCTIONS</t>
  </si>
  <si>
    <t>BT-81</t>
  </si>
  <si>
    <t>Payment means type code</t>
  </si>
  <si>
    <t>BT-82</t>
  </si>
  <si>
    <t>Payment means text</t>
  </si>
  <si>
    <t>BT-83</t>
  </si>
  <si>
    <t>Remittance information</t>
  </si>
  <si>
    <t>BG-17</t>
  </si>
  <si>
    <t>CREDIT TRANSFER</t>
  </si>
  <si>
    <t>BT-84</t>
  </si>
  <si>
    <t>Payment account identifier</t>
  </si>
  <si>
    <t>BT-85</t>
  </si>
  <si>
    <t>Payment account name</t>
  </si>
  <si>
    <t>BT-86</t>
  </si>
  <si>
    <t>Payment service provider identifier</t>
  </si>
  <si>
    <t>BG-18</t>
  </si>
  <si>
    <t>PAYMENT CARD INFORMATION</t>
  </si>
  <si>
    <t>BT-87</t>
  </si>
  <si>
    <t>Payment card primary account number</t>
  </si>
  <si>
    <t>BT-88</t>
  </si>
  <si>
    <t>Payment card holder name</t>
  </si>
  <si>
    <t>BG-19</t>
  </si>
  <si>
    <t>DIRECT DEBIT</t>
  </si>
  <si>
    <t>BT-89</t>
  </si>
  <si>
    <t>Mandate reference identifier</t>
  </si>
  <si>
    <t>BT-90</t>
  </si>
  <si>
    <t>Bank assigned creditor identifier</t>
  </si>
  <si>
    <t>BT-91</t>
  </si>
  <si>
    <t>Debited account identifier</t>
  </si>
  <si>
    <t>BG-20</t>
  </si>
  <si>
    <t>DOCUMENT LEVEL ALLOWANCES</t>
  </si>
  <si>
    <t>BT-92</t>
  </si>
  <si>
    <t>Document level allowance amount</t>
  </si>
  <si>
    <t>Document level allowance base amount</t>
  </si>
  <si>
    <t>BT-94</t>
  </si>
  <si>
    <t>Percentage</t>
  </si>
  <si>
    <t>Document level allowance percentage</t>
  </si>
  <si>
    <t>BT-95</t>
  </si>
  <si>
    <t>Document level allowance VAT category code</t>
  </si>
  <si>
    <t>BT-96</t>
  </si>
  <si>
    <t>Document level allowance VAT rate</t>
  </si>
  <si>
    <t>BT-97</t>
  </si>
  <si>
    <t>Document level allowance reason</t>
  </si>
  <si>
    <t>BT-98</t>
  </si>
  <si>
    <t>Document level allowance reason code</t>
  </si>
  <si>
    <t>BG-21</t>
  </si>
  <si>
    <t>DOCUMENT LEVEL CHARGES</t>
  </si>
  <si>
    <t>BT-99</t>
  </si>
  <si>
    <t>Document level charge amount</t>
  </si>
  <si>
    <t>BT-100</t>
  </si>
  <si>
    <t>Document level charge base amount</t>
  </si>
  <si>
    <t>BT-101</t>
  </si>
  <si>
    <t>Document level charge percentage</t>
  </si>
  <si>
    <t>BT-102</t>
  </si>
  <si>
    <t>Document level charge VAT category code</t>
  </si>
  <si>
    <t>BT-103</t>
  </si>
  <si>
    <t>Document level charge VAT rate</t>
  </si>
  <si>
    <t>BT-104</t>
  </si>
  <si>
    <t>Document level charge reason</t>
  </si>
  <si>
    <t>BT-105</t>
  </si>
  <si>
    <t>Document level charge reason code</t>
  </si>
  <si>
    <t>BG-22</t>
  </si>
  <si>
    <t>DOCUMENT TOTALS</t>
  </si>
  <si>
    <t>BT-106</t>
  </si>
  <si>
    <t>Sum of Invoice line net amount</t>
  </si>
  <si>
    <t>BT-107</t>
  </si>
  <si>
    <t>Sum of allowances on document level</t>
  </si>
  <si>
    <t>BT-108</t>
  </si>
  <si>
    <t>Sum of charges on document level</t>
  </si>
  <si>
    <t>BT-109</t>
  </si>
  <si>
    <t>Invoice total amount without VAT</t>
  </si>
  <si>
    <t>BT-110</t>
  </si>
  <si>
    <t>Invoice total VAT amount</t>
  </si>
  <si>
    <t>Invoice total VAT amount in accounting currency</t>
  </si>
  <si>
    <t>BT-112</t>
  </si>
  <si>
    <t>Invoice total amount with VAT</t>
  </si>
  <si>
    <t>BT-113</t>
  </si>
  <si>
    <t>Paid amount</t>
  </si>
  <si>
    <t>BT-114</t>
  </si>
  <si>
    <t>Rounding amount</t>
  </si>
  <si>
    <t>BT-115</t>
  </si>
  <si>
    <t>Amount due for payment</t>
  </si>
  <si>
    <t>BG-23</t>
  </si>
  <si>
    <t>1..n</t>
  </si>
  <si>
    <t>VAT BREAKDOWN</t>
  </si>
  <si>
    <t>BT-116</t>
  </si>
  <si>
    <t>VAT category taxable amount</t>
  </si>
  <si>
    <t>BT-117</t>
  </si>
  <si>
    <t>VAT category tax amount</t>
  </si>
  <si>
    <t>BT-118</t>
  </si>
  <si>
    <t xml:space="preserve">VAT category code </t>
  </si>
  <si>
    <t>BT-119</t>
  </si>
  <si>
    <t>VAT category rate</t>
  </si>
  <si>
    <t>BT-120</t>
  </si>
  <si>
    <t>VAT exemption reason text</t>
  </si>
  <si>
    <t>BT-121</t>
  </si>
  <si>
    <t>VAT exemption reason code</t>
  </si>
  <si>
    <t>BG-24</t>
  </si>
  <si>
    <t>ADDITIONAL SUPPORTING DOCUMENTS</t>
  </si>
  <si>
    <t>BT-122</t>
  </si>
  <si>
    <t>Supporting document reference</t>
  </si>
  <si>
    <t>BT-123</t>
  </si>
  <si>
    <t>Supporting document description</t>
  </si>
  <si>
    <t>BT-124</t>
  </si>
  <si>
    <t>External document location</t>
  </si>
  <si>
    <t>BT-125</t>
  </si>
  <si>
    <t>Binaryobject</t>
  </si>
  <si>
    <t>Attached document</t>
  </si>
  <si>
    <t>BT-125A</t>
  </si>
  <si>
    <t>Attached document Mime code</t>
  </si>
  <si>
    <t>BT-125B</t>
  </si>
  <si>
    <t>Attached document Filename</t>
  </si>
  <si>
    <t>BG-25</t>
  </si>
  <si>
    <t>INVOICE LINE</t>
  </si>
  <si>
    <t>BT-126</t>
  </si>
  <si>
    <t>Invoice line identifier</t>
  </si>
  <si>
    <t>BT-127</t>
  </si>
  <si>
    <t>Invoice line note</t>
  </si>
  <si>
    <t>BT-128</t>
  </si>
  <si>
    <t>Invoice line object identifier</t>
  </si>
  <si>
    <t>BT-129</t>
  </si>
  <si>
    <t>Quantity</t>
  </si>
  <si>
    <t>Invoiced quantity</t>
  </si>
  <si>
    <t>BT-130</t>
  </si>
  <si>
    <t>Invoiced quantity unit of measure code</t>
  </si>
  <si>
    <t>BT-131</t>
  </si>
  <si>
    <t>Invoice line net amount</t>
  </si>
  <si>
    <t>BT-132</t>
  </si>
  <si>
    <t>Referenced purchase order line reference</t>
  </si>
  <si>
    <t>BT-133</t>
  </si>
  <si>
    <t>Invoice line Buyer accounting reference</t>
  </si>
  <si>
    <t>BG-26</t>
  </si>
  <si>
    <t>INVOICE LINE PERIOD</t>
  </si>
  <si>
    <t>BT-134</t>
  </si>
  <si>
    <t>Invoice line period start date</t>
  </si>
  <si>
    <t>BT-135</t>
  </si>
  <si>
    <t>Invoice line period end date</t>
  </si>
  <si>
    <t>BG-27</t>
  </si>
  <si>
    <t>INVOICE LINE ALLOWANCES</t>
  </si>
  <si>
    <t>BT-136</t>
  </si>
  <si>
    <t>Invoice line allowance amount</t>
  </si>
  <si>
    <t>BT-137</t>
  </si>
  <si>
    <t>Invoice line allowance base amount</t>
  </si>
  <si>
    <t>BT-138</t>
  </si>
  <si>
    <t>Invoice line allowance percentage</t>
  </si>
  <si>
    <t>BT-139</t>
  </si>
  <si>
    <t>Invoice line allowance reason</t>
  </si>
  <si>
    <t>BT-140</t>
  </si>
  <si>
    <t>Invoice line allowance reason code</t>
  </si>
  <si>
    <t>BG-28</t>
  </si>
  <si>
    <t>INVOICE LINE CHARGES</t>
  </si>
  <si>
    <t>BT-141</t>
  </si>
  <si>
    <t>Invoice line charge amount</t>
  </si>
  <si>
    <t>BT-142</t>
  </si>
  <si>
    <t>Invoice line charge base amount</t>
  </si>
  <si>
    <t>BT-143</t>
  </si>
  <si>
    <t>Invoice line charge percentage</t>
  </si>
  <si>
    <t>BT-144</t>
  </si>
  <si>
    <t>Invoice line charge reason</t>
  </si>
  <si>
    <t>BT-145</t>
  </si>
  <si>
    <t>Invoice line charge reason code</t>
  </si>
  <si>
    <t>BG-29</t>
  </si>
  <si>
    <t>PRICE DETAILS</t>
  </si>
  <si>
    <t>BT-146</t>
  </si>
  <si>
    <t>UnitPriceAmount</t>
  </si>
  <si>
    <t>Item net price</t>
  </si>
  <si>
    <t>BT-147</t>
  </si>
  <si>
    <t>Item price discount</t>
  </si>
  <si>
    <t>BT-148</t>
  </si>
  <si>
    <t>Item gross price</t>
  </si>
  <si>
    <t>BT-149</t>
  </si>
  <si>
    <t>Item price base quantity</t>
  </si>
  <si>
    <t>BT-150</t>
  </si>
  <si>
    <t>Item price base quantity unit of measure code</t>
  </si>
  <si>
    <t>BG-30</t>
  </si>
  <si>
    <t>LINE VAT INFORMATION</t>
  </si>
  <si>
    <t>BT-151</t>
  </si>
  <si>
    <t>BT-152</t>
  </si>
  <si>
    <t>Percent</t>
  </si>
  <si>
    <t>Invoiced item VAT rate</t>
  </si>
  <si>
    <t>BG-31</t>
  </si>
  <si>
    <t>ITEM INFORMATION</t>
  </si>
  <si>
    <t>BT-153</t>
  </si>
  <si>
    <t>Item name</t>
  </si>
  <si>
    <t>BT-154</t>
  </si>
  <si>
    <t>Item description</t>
  </si>
  <si>
    <t>BT-155</t>
  </si>
  <si>
    <t>Item Seller's identifier</t>
  </si>
  <si>
    <t>BT-156</t>
  </si>
  <si>
    <t>Item Buyer's identifier</t>
  </si>
  <si>
    <t>BT-157</t>
  </si>
  <si>
    <t>Item standard identifier</t>
  </si>
  <si>
    <t>BT-157A</t>
  </si>
  <si>
    <t>BT-158</t>
  </si>
  <si>
    <t>Item classification identifier</t>
  </si>
  <si>
    <t>BT-159</t>
  </si>
  <si>
    <t>Item country of origin</t>
  </si>
  <si>
    <t>BG-32</t>
  </si>
  <si>
    <t>ITEM ATTRIBUTES</t>
  </si>
  <si>
    <t>BT-160</t>
  </si>
  <si>
    <t>Item attribute name</t>
  </si>
  <si>
    <t>BT-161</t>
  </si>
  <si>
    <t>Item attribute value</t>
  </si>
  <si>
    <t>Code</t>
    <phoneticPr fontId="3"/>
  </si>
  <si>
    <t>Label</t>
    <phoneticPr fontId="3"/>
  </si>
  <si>
    <t>srcd-17</t>
  </si>
  <si>
    <t>srcd-18</t>
  </si>
  <si>
    <t>srcd-19</t>
  </si>
  <si>
    <t>type</t>
    <phoneticPr fontId="3"/>
  </si>
  <si>
    <t>module</t>
    <phoneticPr fontId="3"/>
  </si>
  <si>
    <t>label</t>
    <phoneticPr fontId="3"/>
  </si>
  <si>
    <t>Description</t>
  </si>
  <si>
    <t>【会計仕訳】</t>
  </si>
  <si>
    <t>Document Information</t>
  </si>
  <si>
    <t>【文書情報】</t>
  </si>
  <si>
    <t>文書種別</t>
  </si>
  <si>
    <t>Audit Number</t>
  </si>
  <si>
    <t>監査番号</t>
  </si>
  <si>
    <t>改訂前監査番号</t>
  </si>
  <si>
    <t>Action to Take with Previous Data</t>
  </si>
  <si>
    <t>改訂前データ処置</t>
  </si>
  <si>
    <t>言語</t>
  </si>
  <si>
    <t>作成日付</t>
  </si>
  <si>
    <t>作成者</t>
  </si>
  <si>
    <t>Document Comment</t>
  </si>
  <si>
    <t>文書コメント</t>
  </si>
  <si>
    <t>対象期間開始日付</t>
  </si>
  <si>
    <t>対象期間終了日付</t>
  </si>
  <si>
    <t>期間数</t>
  </si>
  <si>
    <t>Type of periods covered by periodCount</t>
  </si>
  <si>
    <t>期間単位</t>
  </si>
  <si>
    <t>期間単位説明</t>
  </si>
  <si>
    <t>作成元アプリケーション</t>
  </si>
  <si>
    <t>対象アプリケーション</t>
  </si>
  <si>
    <t>既定通貨</t>
  </si>
  <si>
    <t>Identifies and provides information about one or more target reporting taxonomies to which the data represented in the document rolls up to.</t>
  </si>
  <si>
    <t>【集約報告タクソノミ】</t>
  </si>
  <si>
    <t>summaryReportingTaxonomyIDItemType</t>
  </si>
  <si>
    <t>summaryReportingTaxonomyID</t>
  </si>
  <si>
    <t>Summary Reporting Taxonomy ID</t>
  </si>
  <si>
    <t>Identifies a target reporting taxonomy so that, for example, it can be referenced in the [summaryReportingTaxonomyIDRef] data field at [xbrlInfo] level.</t>
  </si>
  <si>
    <t>集約報告タクソノミ識別子</t>
  </si>
  <si>
    <t>summaryReportingTaxonomySchemaRefHrefItemType</t>
  </si>
  <si>
    <t>summaryReportingTaxonomySchemaRefHref</t>
  </si>
  <si>
    <t>Summary Reporting Taxonomy Schema Reference Href Attribute</t>
  </si>
  <si>
    <t>Value of the href attribute of schemaRef in the target reporting taxonomy.</t>
  </si>
  <si>
    <t>集約報告タクソノミスキーマ参照情報</t>
  </si>
  <si>
    <t>summaryReportingTaxonomyHeaderItemType</t>
  </si>
  <si>
    <t>summaryReportingTaxonomyHeader</t>
  </si>
  <si>
    <t>Summary Reporting Taxonomy Header</t>
  </si>
  <si>
    <t>An all-purpose data field where all the information necessary when it is too complex to be defined otherwise.</t>
  </si>
  <si>
    <t>集約報告タクソノミヘッダ</t>
  </si>
  <si>
    <t>summaryReportingTaxonomyDescriptionItemType</t>
  </si>
  <si>
    <t>summaryReportingTaxonomyDescription</t>
  </si>
  <si>
    <t>Summary Reporting Taxonomy Description</t>
  </si>
  <si>
    <t>A description of the taxonomy for human use.</t>
  </si>
  <si>
    <t>集約報告タクソノミ説明</t>
  </si>
  <si>
    <t>Entity Information section</t>
  </si>
  <si>
    <t>【事業体情報】</t>
  </si>
  <si>
    <t>事業体情報（報告組織に関する情報）の入れ物。</t>
  </si>
  <si>
    <t>【事業体電話番号】</t>
  </si>
  <si>
    <t>Entity Phone Number Description</t>
  </si>
  <si>
    <t>Entity Phone Number Description such as Main, Investor relations.</t>
  </si>
  <si>
    <t>事業体電話番号説明</t>
  </si>
  <si>
    <t>事業体電話番号</t>
  </si>
  <si>
    <t>【事業体FAX番号】</t>
  </si>
  <si>
    <t>事業体FAX番号用途</t>
  </si>
  <si>
    <t>事業体FAX番号</t>
  </si>
  <si>
    <t>【事業体Eメールアドレス】</t>
  </si>
  <si>
    <t>事業体Eメールアドレス用途</t>
  </si>
  <si>
    <t>事業体Eメールアドレス</t>
  </si>
  <si>
    <t>Default Accounting Method Purpose</t>
  </si>
  <si>
    <t>既定会計処理方法目的</t>
  </si>
  <si>
    <t>Default Accounting Method Purpose Description</t>
  </si>
  <si>
    <t>既定会計処理方法目的説明</t>
  </si>
  <si>
    <t>Identifiers</t>
  </si>
  <si>
    <t>【識別子】</t>
  </si>
  <si>
    <t>事業体識別子</t>
  </si>
  <si>
    <t>事業体説明</t>
  </si>
  <si>
    <t>Address</t>
  </si>
  <si>
    <t>【住所】</t>
  </si>
  <si>
    <t>Address Name</t>
  </si>
  <si>
    <t>住所名</t>
  </si>
  <si>
    <t>Address Description</t>
  </si>
  <si>
    <t>住所説明</t>
  </si>
  <si>
    <t>住所目的</t>
  </si>
  <si>
    <t>Location Identifier</t>
  </si>
  <si>
    <t>所在地識別子</t>
  </si>
  <si>
    <t>建物番号</t>
  </si>
  <si>
    <t>Street</t>
  </si>
  <si>
    <t>通り</t>
  </si>
  <si>
    <t>住所詳細</t>
  </si>
  <si>
    <t>都市</t>
  </si>
  <si>
    <t>State or Province</t>
  </si>
  <si>
    <t>州</t>
  </si>
  <si>
    <t>Zip or Postal Code</t>
  </si>
  <si>
    <t>郵便番号</t>
  </si>
  <si>
    <t>国</t>
  </si>
  <si>
    <t>Address Active</t>
  </si>
  <si>
    <t>住所有効性</t>
  </si>
  <si>
    <t>【事業体Webサイト】</t>
  </si>
  <si>
    <t>Webサイト説明</t>
  </si>
  <si>
    <t>WebサイトURL</t>
  </si>
  <si>
    <t>【担当者情報】</t>
  </si>
  <si>
    <t>Prefix</t>
  </si>
  <si>
    <t>敬称</t>
  </si>
  <si>
    <t>Last Name</t>
  </si>
  <si>
    <t>姓</t>
  </si>
  <si>
    <t>First Name</t>
  </si>
  <si>
    <t>名</t>
  </si>
  <si>
    <t>Suffix</t>
  </si>
  <si>
    <t>付加名称</t>
  </si>
  <si>
    <t>Position/Role</t>
  </si>
  <si>
    <t>地位/役職</t>
  </si>
  <si>
    <t>【担当者電話番号】</t>
  </si>
  <si>
    <t>Contact Phone Number Description such as Main, Investor relations, etc.</t>
  </si>
  <si>
    <t>担当者電話番号説明</t>
  </si>
  <si>
    <t>担当者電話番号</t>
  </si>
  <si>
    <t>【担当者FAX番号】</t>
  </si>
  <si>
    <t>担当者FAX番号用途</t>
  </si>
  <si>
    <t>担当者FAX番号</t>
  </si>
  <si>
    <t>Contact Email Address Structure</t>
  </si>
  <si>
    <t>【担当者Eメールアドレス】</t>
  </si>
  <si>
    <t>担当者Eメールアドレス用途</t>
  </si>
  <si>
    <t>担当者Eメールアドレス</t>
  </si>
  <si>
    <t>Role of Contact</t>
  </si>
  <si>
    <t>担当者役割</t>
  </si>
  <si>
    <t>Location ID cross reference</t>
  </si>
  <si>
    <t>所在地相互参照情報</t>
  </si>
  <si>
    <t>担当者有効性</t>
  </si>
  <si>
    <t>業種説明</t>
  </si>
  <si>
    <t>会計年度開始日付</t>
  </si>
  <si>
    <t>会計年度終了日付</t>
  </si>
  <si>
    <t>Accounting Method Structure</t>
  </si>
  <si>
    <t>【会計処理方法】</t>
  </si>
  <si>
    <t>Accounting Method</t>
  </si>
  <si>
    <t>会計処理方法</t>
  </si>
  <si>
    <t>Accounting Method Description</t>
  </si>
  <si>
    <t>会計処理方法説明</t>
  </si>
  <si>
    <t>Accounting Method Purpose</t>
  </si>
  <si>
    <t>会計処理方法目的</t>
  </si>
  <si>
    <t>Accounting Method Purpose Description</t>
  </si>
  <si>
    <t>会計処理方法目的説明</t>
  </si>
  <si>
    <t>会計処理方法開始日付</t>
  </si>
  <si>
    <t>会計処理方法終了日付</t>
  </si>
  <si>
    <t>accountantInformation</t>
  </si>
  <si>
    <t>【会計士情報】</t>
  </si>
  <si>
    <t>会計士名</t>
  </si>
  <si>
    <t>【会計士住所】</t>
  </si>
  <si>
    <t>会計士住所名</t>
  </si>
  <si>
    <t>会計士住所説明</t>
  </si>
  <si>
    <t>会計士住所目的</t>
  </si>
  <si>
    <t>Accountant Location Identifier</t>
  </si>
  <si>
    <t>会計士所在地識別子</t>
  </si>
  <si>
    <t>会計士住所建物番号</t>
  </si>
  <si>
    <t>会計士住所通り</t>
  </si>
  <si>
    <t>会計士住所詳細</t>
  </si>
  <si>
    <t>会計士住所都市</t>
  </si>
  <si>
    <t>会計士住所州</t>
  </si>
  <si>
    <t>会計士住所国</t>
  </si>
  <si>
    <t>会計士住所郵便番号</t>
  </si>
  <si>
    <t>会計士住所有効性</t>
  </si>
  <si>
    <t>Type of Engagement</t>
  </si>
  <si>
    <t>契約種別</t>
  </si>
  <si>
    <t>Type of Engagement Description</t>
  </si>
  <si>
    <t>契約種別説明</t>
  </si>
  <si>
    <t>【会計士担当者情報】</t>
  </si>
  <si>
    <t>会計士担当者敬称</t>
  </si>
  <si>
    <t>会計士担当者姓</t>
  </si>
  <si>
    <t>First  Name</t>
  </si>
  <si>
    <t>会計士担当者名</t>
  </si>
  <si>
    <t>会計士担当者付加名称</t>
  </si>
  <si>
    <t>会計士担当者アテンションライン</t>
  </si>
  <si>
    <t>会計士担当者地位/役職</t>
  </si>
  <si>
    <t>【会計士担当者電話番号】</t>
  </si>
  <si>
    <t>Accountant Contact Phone Number Description such as Main, Investor relations, etc.</t>
  </si>
  <si>
    <t>会計士担当者電話番号説明</t>
  </si>
  <si>
    <t>会計士担当者電話番号</t>
  </si>
  <si>
    <t>【会計士担当者FAX番号】</t>
  </si>
  <si>
    <t>会計士担当者FAX番号</t>
  </si>
  <si>
    <t>会計士担当者FAX番号用途</t>
  </si>
  <si>
    <t>【会計士担当者Eメールアドレス】</t>
  </si>
  <si>
    <t>会計士担当者Eメールアドレス用途</t>
  </si>
  <si>
    <t>会計士担当者Eメールアドレス</t>
  </si>
  <si>
    <t>会計士担当者役割</t>
  </si>
  <si>
    <t>Accountant Location ID cross reference</t>
  </si>
  <si>
    <t>会計士所在地相互参照情報</t>
  </si>
  <si>
    <t>会計士担当者有効性</t>
  </si>
  <si>
    <t>【報告カレンダー】</t>
  </si>
  <si>
    <t>報告カレンダーコード</t>
  </si>
  <si>
    <t>報告カレンダー説明</t>
  </si>
  <si>
    <t>報告カレンダータイトル</t>
  </si>
  <si>
    <t>reportingCalendarPeriodType</t>
  </si>
  <si>
    <t>Code Related to Type of Periods</t>
  </si>
  <si>
    <t>期間種別コード</t>
  </si>
  <si>
    <t>Description of periods</t>
  </si>
  <si>
    <t>期間種別説明</t>
  </si>
  <si>
    <t>Closed status</t>
  </si>
  <si>
    <t>締状態</t>
  </si>
  <si>
    <t>報告目的</t>
  </si>
  <si>
    <t>報告目的説明</t>
  </si>
  <si>
    <t>reportingCalendarPeriod</t>
  </si>
  <si>
    <t>【報告カレンダー期間】</t>
  </si>
  <si>
    <t>Reporting Period Identifier</t>
  </si>
  <si>
    <t>報告期間識別子</t>
  </si>
  <si>
    <t>期間説明</t>
  </si>
  <si>
    <t>Period Start Date</t>
  </si>
  <si>
    <t>期間開始日付</t>
  </si>
  <si>
    <t>Period End Date</t>
  </si>
  <si>
    <t>期間終了日付</t>
  </si>
  <si>
    <t>期間締日付</t>
  </si>
  <si>
    <t>Entry Information</t>
  </si>
  <si>
    <t>【仕訳情報】</t>
  </si>
  <si>
    <t>Date Posted</t>
  </si>
  <si>
    <t>転記済日付</t>
  </si>
  <si>
    <t>Entry Creator</t>
  </si>
  <si>
    <t>仕訳作成者</t>
  </si>
  <si>
    <t>Entry Last Modifier</t>
  </si>
  <si>
    <t>仕訳最終更新者</t>
  </si>
  <si>
    <t>Entry Date</t>
  </si>
  <si>
    <t>入力日付</t>
  </si>
  <si>
    <t>Responsible Person</t>
  </si>
  <si>
    <t>責任者</t>
  </si>
  <si>
    <t>Source Journal</t>
  </si>
  <si>
    <t>元仕訳帳種別</t>
  </si>
  <si>
    <t>Journal Description</t>
  </si>
  <si>
    <t>元仕訳帳説明</t>
  </si>
  <si>
    <t>Type Identifier</t>
  </si>
  <si>
    <t>種別識別子</t>
  </si>
  <si>
    <t>仕訳起源</t>
  </si>
  <si>
    <t>Entry Identifier</t>
  </si>
  <si>
    <t>仕訳識別子</t>
  </si>
  <si>
    <t>Entry Description</t>
  </si>
  <si>
    <t>仕訳説明</t>
  </si>
  <si>
    <t>Entry Qualifier</t>
  </si>
  <si>
    <t>仕訳修飾子</t>
  </si>
  <si>
    <t>Entry Qualifier Description</t>
  </si>
  <si>
    <t>仕訳修飾子説明</t>
  </si>
  <si>
    <t>転記コード</t>
  </si>
  <si>
    <t>Batch ID for Entry Group</t>
  </si>
  <si>
    <t>仕訳グループ識別子</t>
  </si>
  <si>
    <t>仕訳グループ説明</t>
  </si>
  <si>
    <t>Number of Entries</t>
  </si>
  <si>
    <t>仕訳総数</t>
  </si>
  <si>
    <t>Total Debits</t>
  </si>
  <si>
    <t>借方合計</t>
  </si>
  <si>
    <t>Total Credits</t>
  </si>
  <si>
    <t>貸方合計</t>
  </si>
  <si>
    <t>Type of Difference Between Book and Tax</t>
  </si>
  <si>
    <t>帳簿価税務簿価差異種別</t>
  </si>
  <si>
    <t>相殺消去コード</t>
  </si>
  <si>
    <t>予算シナリオ期間開始日付</t>
  </si>
  <si>
    <t>予算シナリオ期間終了日付</t>
  </si>
  <si>
    <t>Scenario Description</t>
  </si>
  <si>
    <t>シナリオ説明</t>
  </si>
  <si>
    <t>Scenario Code</t>
  </si>
  <si>
    <t>シナリオコード</t>
  </si>
  <si>
    <t>予算配分コード</t>
  </si>
  <si>
    <t>ID for Reversing, Standard or Master Entry</t>
  </si>
  <si>
    <t>反対/通常/マスタ仕訳識別子</t>
  </si>
  <si>
    <t>Recurring Standard Description</t>
  </si>
  <si>
    <t>反復通常仕訳説明</t>
  </si>
  <si>
    <t>頻度間隔</t>
  </si>
  <si>
    <t>頻度単位</t>
  </si>
  <si>
    <t>反復残回数</t>
  </si>
  <si>
    <t>次回反復日付</t>
  </si>
  <si>
    <t>前回反復日付</t>
  </si>
  <si>
    <t>End Date of Repeating Entry</t>
  </si>
  <si>
    <t>反復仕訳終了日付</t>
  </si>
  <si>
    <t>反対仕訳要否</t>
  </si>
  <si>
    <t>反対仕訳日付</t>
  </si>
  <si>
    <t>仕訳番号カウンタ</t>
  </si>
  <si>
    <t>【仕訳明細】</t>
  </si>
  <si>
    <t>明細行番号</t>
  </si>
  <si>
    <t>明細行番号カウンタ</t>
  </si>
  <si>
    <t>Account Identifier</t>
  </si>
  <si>
    <t>【科目識別子】</t>
  </si>
  <si>
    <t>Main Account Number</t>
  </si>
  <si>
    <t>主勘定科目コード</t>
  </si>
  <si>
    <t>Main Account Description</t>
  </si>
  <si>
    <t>主勘定科目説明</t>
  </si>
  <si>
    <t>Account Classification</t>
  </si>
  <si>
    <t>主勘定科目区分</t>
  </si>
  <si>
    <t>Account Classification Description</t>
  </si>
  <si>
    <t>主勘定科目区分説明</t>
  </si>
  <si>
    <t>Parent Account Number</t>
  </si>
  <si>
    <t>親勘定科目コード</t>
  </si>
  <si>
    <t>Purpose of Account</t>
  </si>
  <si>
    <t>勘定科目目的</t>
  </si>
  <si>
    <t>Description of Purpose of Account</t>
  </si>
  <si>
    <t>勘定科目目的説明</t>
  </si>
  <si>
    <t>Type of account</t>
  </si>
  <si>
    <t>科目種別</t>
  </si>
  <si>
    <t>科目種別説明</t>
  </si>
  <si>
    <t>仕訳会計処理方法</t>
  </si>
  <si>
    <t>仕訳会計処理方法説明</t>
  </si>
  <si>
    <t>仕訳会計処理方法目的</t>
  </si>
  <si>
    <t>仕訳会計処理方法目的説明</t>
  </si>
  <si>
    <t>Subaccount Information</t>
  </si>
  <si>
    <t>【サブ科目情報】</t>
  </si>
  <si>
    <t>Subaccount Description</t>
  </si>
  <si>
    <t>サブ科目説明</t>
  </si>
  <si>
    <t>Subaccount</t>
  </si>
  <si>
    <t>サブ科目コード</t>
  </si>
  <si>
    <t>Type of Subaccount</t>
  </si>
  <si>
    <t>サブ科目種別</t>
  </si>
  <si>
    <t>Segment Parent Information</t>
  </si>
  <si>
    <t>【親セグメント情報】</t>
  </si>
  <si>
    <t>親サブ科目コード</t>
  </si>
  <si>
    <t>親サブ科目種別</t>
  </si>
  <si>
    <t>報告系統識別子</t>
  </si>
  <si>
    <t>Parent Subaccount Percentage</t>
  </si>
  <si>
    <t>親サブ科目配分パーセンテージ</t>
  </si>
  <si>
    <t>科目有効性</t>
  </si>
  <si>
    <t>Monetary Amount</t>
  </si>
  <si>
    <t>This field (amount) represents the primary monetary amount related to the  subject of the entryDetail line. There is one primary monetary amount per entryDetail structure. It may, for example, represent the amount of one line of a journal entry, the balance on a document, or the extended amount of a line item on an invoice. Amount is not required if detailed entry is used for non-financial work and other elements are populated, in particular measurableQuantity. The amount field is a signed number (either positive or negative itself) and used in conjunction with a separate signOfAmount and a separate debitCreditCode, which together are considered for understanding the monetary amount. The unit of measure is determined by amountCurrency if present, and by the default or home currency if amountCurrency is not present.</t>
  </si>
  <si>
    <t>金額</t>
  </si>
  <si>
    <t>Currency</t>
  </si>
  <si>
    <t>The currency related to the amount can be entered here instead of the XBRL instance specified way, especially important in multi-currency situations. Recommend ISO 4217 coding.</t>
  </si>
  <si>
    <t>通貨</t>
  </si>
  <si>
    <t>Original Exchange Rate Date</t>
  </si>
  <si>
    <t>原取引通貨換算レート日付</t>
  </si>
  <si>
    <t>Amount in Original Currency</t>
  </si>
  <si>
    <t>原取引通貨換算額</t>
  </si>
  <si>
    <t>Original Currency</t>
  </si>
  <si>
    <t>原取引通貨</t>
  </si>
  <si>
    <t>Original Exchange Rate</t>
  </si>
  <si>
    <t>原取引通貨換算レート</t>
  </si>
  <si>
    <t>Original Exchange Rate Source</t>
  </si>
  <si>
    <t>原取引通貨換算レート情報源</t>
  </si>
  <si>
    <t>Original Exchange Rate Comment</t>
  </si>
  <si>
    <t>原取引通貨換算レートコメント</t>
  </si>
  <si>
    <t>Original Amount in Triangulation Currency</t>
  </si>
  <si>
    <t>原取引トライアンギュレーション通貨換算額</t>
  </si>
  <si>
    <t>Original Triangulation Currency</t>
  </si>
  <si>
    <t>原取引トライアンギュレーション通貨</t>
  </si>
  <si>
    <t>National to Triangulation Currency Exchange Rate</t>
  </si>
  <si>
    <t>自国通貨トライアンギュレーション通貨換算レート</t>
  </si>
  <si>
    <t>National to Triangulation Currency Exchange Rate Source</t>
  </si>
  <si>
    <t>自国通貨トライアンギュレーション通貨換算レート情報源</t>
  </si>
  <si>
    <t>National to Triangulation Currency Exchange Rate Type</t>
  </si>
  <si>
    <t>自国通貨トライアンギュレーション通貨換算レート種別</t>
  </si>
  <si>
    <t>Original to Triangulation Currency Exchange Rate</t>
  </si>
  <si>
    <t>原取引通貨トライアンギュレーション通貨換算レート</t>
  </si>
  <si>
    <t>Original to Triangulation Currency Exchange Rate Source</t>
  </si>
  <si>
    <t>原取引通貨トライアンギュレーション通貨換算レート情報源</t>
  </si>
  <si>
    <t>Original to Triangulation Currency Exchange Rate Type</t>
  </si>
  <si>
    <t>原取引通貨トライアンギュレーション通貨換算レート種別</t>
  </si>
  <si>
    <t>Sign Indication for Amount</t>
  </si>
  <si>
    <t>金額符号</t>
  </si>
  <si>
    <t>Debit/Credit Identifier</t>
  </si>
  <si>
    <t>貸借区分コード</t>
  </si>
  <si>
    <t>転記日付</t>
  </si>
  <si>
    <t>Memo Line</t>
  </si>
  <si>
    <t>メモ行フラグ</t>
  </si>
  <si>
    <t>配分コード</t>
  </si>
  <si>
    <t>【多通貨明細】</t>
  </si>
  <si>
    <t>Date of Exchange Rate</t>
  </si>
  <si>
    <t>換算レート日付</t>
  </si>
  <si>
    <t>Restated Amount</t>
  </si>
  <si>
    <t>換算額</t>
  </si>
  <si>
    <t>Currency of Restated Amount</t>
  </si>
  <si>
    <t>換算通貨</t>
  </si>
  <si>
    <t>Restated Amount Exchange Rate</t>
  </si>
  <si>
    <t>換算レート</t>
  </si>
  <si>
    <t>Restated Amount Exchange Rate Source</t>
  </si>
  <si>
    <t>換算レート情報源</t>
  </si>
  <si>
    <t>Restated Amount Exchange Rate Type</t>
  </si>
  <si>
    <t>換算レート種別</t>
  </si>
  <si>
    <t>Amount in Triangulation Currency</t>
  </si>
  <si>
    <t>トライアンギュレーション通貨換算額</t>
  </si>
  <si>
    <t>Triangulation Currency</t>
  </si>
  <si>
    <t>トライアンギュレーション通貨</t>
  </si>
  <si>
    <t>Triangulation Exchange Rate</t>
  </si>
  <si>
    <t>トライアンギュレーション通貨換算レート</t>
  </si>
  <si>
    <t>Triangulation Exchange Rate Source</t>
  </si>
  <si>
    <t>トライアンギュレーション通貨換算レート情報源</t>
  </si>
  <si>
    <t>Triangulation Exchange Rate Type</t>
  </si>
  <si>
    <t>トライアンギュレーション通貨換算レート種別</t>
  </si>
  <si>
    <t>換算通貨トライアンギュレーション通貨換算レート</t>
  </si>
  <si>
    <t>Restated Triangulation Exchange Rate Source</t>
  </si>
  <si>
    <t>換算通貨トライアンギュレーション通貨換算レート情報源</t>
  </si>
  <si>
    <t>Restated Triangulation Exchange Rate Type</t>
  </si>
  <si>
    <t>換算通貨トライアンギュレーション通貨換算レート種別</t>
  </si>
  <si>
    <t>多通貨明細コメント</t>
  </si>
  <si>
    <t>【CVE情報】</t>
  </si>
  <si>
    <t>ID Number (internal)</t>
  </si>
  <si>
    <t>CVE識別番号（内部）</t>
  </si>
  <si>
    <t>External Authority</t>
  </si>
  <si>
    <t>【外部機関】</t>
  </si>
  <si>
    <t>External Authority ID Number</t>
  </si>
  <si>
    <t>外部機関付与識別番号</t>
  </si>
  <si>
    <t>外部機関名</t>
  </si>
  <si>
    <t>identifierAuthorityVerificationDate</t>
  </si>
  <si>
    <t>External Authority Verification Date</t>
  </si>
  <si>
    <t>外部機関認証日付</t>
  </si>
  <si>
    <t>CVE組織種別</t>
  </si>
  <si>
    <t>CVE組織種別説明</t>
  </si>
  <si>
    <t>CVE説明</t>
  </si>
  <si>
    <t>Entity type (enumerated): e.g., customer, vendor, employee.</t>
  </si>
  <si>
    <t>CVE種別</t>
  </si>
  <si>
    <t>CVEカテゴリ</t>
  </si>
  <si>
    <t>【Eメールアドレス】</t>
  </si>
  <si>
    <t>Identifer Email Address Usage</t>
  </si>
  <si>
    <t>CVEEメールアドレス用途</t>
  </si>
  <si>
    <t>CVEEメールアドレス</t>
  </si>
  <si>
    <t>【電話番号】</t>
  </si>
  <si>
    <t>Identifier Phone Number Usage (e.g. Main, Investor relations, etc.)</t>
  </si>
  <si>
    <t>CVE電話番号用途</t>
  </si>
  <si>
    <t>CVE電話番号</t>
  </si>
  <si>
    <t>Fax Number Structure</t>
  </si>
  <si>
    <t>【FAX番号】</t>
  </si>
  <si>
    <t>Identifer Fax Number Usage</t>
  </si>
  <si>
    <t>CVEFAX番号用途</t>
  </si>
  <si>
    <t>CVEFAX番号</t>
  </si>
  <si>
    <t>CVE目的</t>
  </si>
  <si>
    <t>【CVE住所】</t>
  </si>
  <si>
    <t>CVE住所説明</t>
  </si>
  <si>
    <t>CVE住所目的</t>
  </si>
  <si>
    <t>CVE住所建物番号</t>
  </si>
  <si>
    <t>CVE住所通り</t>
  </si>
  <si>
    <t>CVE住所詳細</t>
  </si>
  <si>
    <t>CVE住所都市</t>
  </si>
  <si>
    <t>CVE住所州</t>
  </si>
  <si>
    <t>CVE住所国</t>
  </si>
  <si>
    <t>CVE住所郵便番号</t>
  </si>
  <si>
    <t>Identifier Address Location ID</t>
  </si>
  <si>
    <t>A code used to identify the identifier and to associate it with contacts</t>
  </si>
  <si>
    <t>CVE所在地識別子</t>
  </si>
  <si>
    <t>【CVE担当者情報】</t>
  </si>
  <si>
    <t>CVE担当者敬称</t>
  </si>
  <si>
    <t>CVE担当者姓</t>
  </si>
  <si>
    <t>CVE担当者名</t>
  </si>
  <si>
    <t>CVE担当者アテンションライン</t>
  </si>
  <si>
    <t>Identifier Contact Position/Role</t>
  </si>
  <si>
    <t>CVE担当者地位/役職</t>
  </si>
  <si>
    <t>【CVE担当者電話番号】</t>
  </si>
  <si>
    <t>Identifier Contact Phone Number Usage</t>
  </si>
  <si>
    <t>Identifier Contact Phone Number Usage (Main, Investor Relations, etc.)</t>
  </si>
  <si>
    <t>CVE担当者電話番号用途</t>
  </si>
  <si>
    <t>CVE担当者電話番号</t>
  </si>
  <si>
    <t>【CVE担当者FAX番号】</t>
  </si>
  <si>
    <t>Identifer Contact Fax Number Usage</t>
  </si>
  <si>
    <t>CVE担当者FAX番号用途</t>
  </si>
  <si>
    <t>CVE担当者FAX番号</t>
  </si>
  <si>
    <t>【CVE担当者Eメールアドレス】</t>
  </si>
  <si>
    <t>Identifer Contact Email Address Usage</t>
  </si>
  <si>
    <t>CVE担当者Eメールアドレス用途</t>
  </si>
  <si>
    <t>CVE担当者Eメールアドレス</t>
  </si>
  <si>
    <t>CVE担当者種別</t>
  </si>
  <si>
    <t>Identifier Address Location ID Cross Reference</t>
  </si>
  <si>
    <t>CVE所在地相互参照情報</t>
  </si>
  <si>
    <t>CVE有効性</t>
  </si>
  <si>
    <t>An enumerated field describing the original source document, with invoice, voucher, check and other enumerated entries</t>
  </si>
  <si>
    <t>元文書種別</t>
  </si>
  <si>
    <t>元文書種別説明</t>
  </si>
  <si>
    <t>請求書種別</t>
  </si>
  <si>
    <t>元文書番号</t>
  </si>
  <si>
    <t>Apply To Number</t>
  </si>
  <si>
    <t>適用先番号</t>
  </si>
  <si>
    <t>元文書参照情報</t>
  </si>
  <si>
    <t>元文書日付</t>
  </si>
  <si>
    <t>Received Date</t>
  </si>
  <si>
    <t>元文書受領日付</t>
  </si>
  <si>
    <t>Chargeable or Reimbursable</t>
  </si>
  <si>
    <t>請求支払可能フラグ</t>
  </si>
  <si>
    <t>元文書格納場所</t>
  </si>
  <si>
    <t>支払方法</t>
  </si>
  <si>
    <t>転記状態</t>
  </si>
  <si>
    <t>転記状態説明</t>
  </si>
  <si>
    <t>XBRL Information</t>
  </si>
  <si>
    <t>【XBRL情報】</t>
  </si>
  <si>
    <t>XBRLレポート情報へのロールアップ情報。親タグであり、同じ項目が複数のタクソノミを通じて報告されうるように繰り返し可能。同一の勘定科目を異なるXBRL要素に転記した場合にどうなるか、注意深く考慮すべきである。</t>
  </si>
  <si>
    <t>XBRL Allocation</t>
  </si>
  <si>
    <t>XBRL割当</t>
  </si>
  <si>
    <t>集約報告エレメント</t>
  </si>
  <si>
    <t>明細対応エレメント</t>
  </si>
  <si>
    <t>summaryTuplePath</t>
  </si>
  <si>
    <t>Specific filter for parent tuple structure. This value must be valid XPath. And the result of the XPath must be resolved to a node.</t>
  </si>
  <si>
    <t>集約タプルパス</t>
  </si>
  <si>
    <t>detailedContentFilter</t>
  </si>
  <si>
    <t>明細コンテントフィルタ</t>
  </si>
  <si>
    <t>This holds the concepts in GL data to create FS contexts.  The value must be a list of QName. Each QName must be resolved to GL items. Order of the items defines priority to access.</t>
  </si>
  <si>
    <t>報告日付セレクタ</t>
  </si>
  <si>
    <t>This structure allows to explicitly indicate the value for the precision or decimals attributes for a fact in an FR instance. Only one of the four elements in the structure has to be used.</t>
  </si>
  <si>
    <t>【集約有効桁数】</t>
  </si>
  <si>
    <t>summaryPrecisionItemType</t>
  </si>
  <si>
    <t>summaryPrecision</t>
  </si>
  <si>
    <t>Summary Precision</t>
  </si>
  <si>
    <t>This item indicates that the fact in the FR instance has a precision attribute with the value specified in this item value.</t>
  </si>
  <si>
    <t>集約有効桁数</t>
  </si>
  <si>
    <t>summaryPrecisionINFItemType</t>
  </si>
  <si>
    <t>summaryPrecisionINF</t>
  </si>
  <si>
    <t>Summary Precision INF</t>
  </si>
  <si>
    <t>This item, when used, has no value. Its only presence indicates that the fact in the FR instance  has a precision attribute  and its value is INF.</t>
  </si>
  <si>
    <t>集約有効桁数無限</t>
  </si>
  <si>
    <t>summaryDecimalsItemType</t>
  </si>
  <si>
    <t>summaryDecimals</t>
  </si>
  <si>
    <t>Summary Decimals</t>
  </si>
  <si>
    <t>This item indicates that the fact in the FR instance has a decimals attribute with the value specified in this item value.</t>
  </si>
  <si>
    <t>集約小数部有効桁数</t>
  </si>
  <si>
    <t>summaryDecimalsINFItemType</t>
  </si>
  <si>
    <t>summaryDecimalsINF</t>
  </si>
  <si>
    <t>Summary Decimals INF</t>
  </si>
  <si>
    <t>This item, when used, has no value. Its only presence indicates that the fact in the FR instance  has a decimals attribute  and its value is INF.</t>
  </si>
  <si>
    <t>集約小数部有効桁数無限</t>
  </si>
  <si>
    <t>This structure allows to explicitly indicate the context information for a fact in the FR instance.</t>
  </si>
  <si>
    <t>【集約コンテキスト】</t>
  </si>
  <si>
    <t>This structure allows to explicitly indicate the entity information for a fact in the FR instance.</t>
  </si>
  <si>
    <t>【集約エンティティ】</t>
  </si>
  <si>
    <t>summaryIdentifier</t>
  </si>
  <si>
    <t>Summary Entity Identifier</t>
  </si>
  <si>
    <t>The value of the entity identifier.</t>
  </si>
  <si>
    <t>集約エンティティ識別子</t>
  </si>
  <si>
    <t>summaryScheme</t>
  </si>
  <si>
    <t>Summary Entity Scheme</t>
  </si>
  <si>
    <t>The value of the entity scheme.</t>
  </si>
  <si>
    <t>集約エンティティスキーム</t>
  </si>
  <si>
    <t>Summary Entity Segment</t>
  </si>
  <si>
    <t>This structure allows to explicitly indicate the information related to the segment in the context for a fact in the FR instance.</t>
  </si>
  <si>
    <t>【集約エンティティセグメント】</t>
  </si>
  <si>
    <t>This structure allows to explicitly indicate the information related to an explicit dimension in the context for a fact in the FR instance.</t>
  </si>
  <si>
    <t>【集約エクスプリシットディメンション】</t>
  </si>
  <si>
    <t>The QName value must be resolved to a valid dimension item.</t>
  </si>
  <si>
    <t>集約ディメンション</t>
  </si>
  <si>
    <t>The QName value must be resolved to valid member item.</t>
  </si>
  <si>
    <t>集約エクスプリシットディメンション値</t>
  </si>
  <si>
    <t>This structure allows to explicitly indicate the information related to a typed dimension in the context for a fact in the FR instance.</t>
  </si>
  <si>
    <t>【集約タイプトディメンション】</t>
  </si>
  <si>
    <t>The value must be CDATA and a valid XML fragment and also schema valid against an appropriate typed dimension schema.</t>
  </si>
  <si>
    <t>集約タイプトディメンション値</t>
  </si>
  <si>
    <t>This structure allows to explicitly indicate the information related to a simple elemtn in the context for a fact in the FR instance.</t>
  </si>
  <si>
    <t>【集約シンプルエレメントコンテント】</t>
  </si>
  <si>
    <t>QName for the simple element, if appropriate.</t>
  </si>
  <si>
    <t>集約シンプルエレメント名</t>
  </si>
  <si>
    <t>集約シンプルエレメントの記述のQName</t>
  </si>
  <si>
    <t>The value of the simple element.</t>
  </si>
  <si>
    <t>集約シンプルエレメント値</t>
  </si>
  <si>
    <t>The value must be CDATA and a valid XML fragment.</t>
  </si>
  <si>
    <t>集約非ディメンションコンテント</t>
  </si>
  <si>
    <t>This structure allows to explicitly indicate the period information for a fact in the FR instance. Instant, Period Start/End and Forever are alternative.</t>
  </si>
  <si>
    <t>【集約ピリオド】</t>
  </si>
  <si>
    <t>Summary Period Instant</t>
  </si>
  <si>
    <t>The value of the instant date.</t>
  </si>
  <si>
    <t>集約ピリオドインスタント</t>
  </si>
  <si>
    <t>Summary Period Start Date</t>
  </si>
  <si>
    <t>The value of the start date of the period.</t>
  </si>
  <si>
    <t>集約ピリオド開始日付</t>
  </si>
  <si>
    <t>Summary Period End Date</t>
  </si>
  <si>
    <t>The value of the end date of the period.</t>
  </si>
  <si>
    <t>集約ピリオド終了日付</t>
  </si>
  <si>
    <t>summaryForeverItemType</t>
  </si>
  <si>
    <t>summaryForever</t>
  </si>
  <si>
    <t>Summary Period Forever</t>
  </si>
  <si>
    <t>If the context should indicate "forever", this concept must be used. It accepts no value.</t>
  </si>
  <si>
    <t>集約ピリオド無期限</t>
  </si>
  <si>
    <t>This structure allows to explicitly indicate the scenario information for a fact in the FR instance.</t>
  </si>
  <si>
    <t>【集約シナリオ】</t>
  </si>
  <si>
    <t>This structure allows to explicitly indicate the information related to the unit for a fact in the FR instance..</t>
  </si>
  <si>
    <t>【集約ユニット】</t>
  </si>
  <si>
    <t>summaryNumeratorItemType</t>
  </si>
  <si>
    <t>summaryNumerator</t>
  </si>
  <si>
    <t>Summary Unit Numerator</t>
  </si>
  <si>
    <t>This holds the list of measure information for unit numerator. The value must be a list of QName. Each QName must be resolved to be measure information such as iso4217:usd.</t>
  </si>
  <si>
    <t>集約ユニット分子</t>
  </si>
  <si>
    <t>summaryDenominatorItemType</t>
  </si>
  <si>
    <t>summaryDenominator</t>
  </si>
  <si>
    <t>Summary Unit Denominator</t>
  </si>
  <si>
    <t>This holds the list of measure information for unit denominator. The value must be a list of QName. Each QName must be resolved to be measure information such as iso4217:usd.</t>
  </si>
  <si>
    <t>集約ユニット分母</t>
  </si>
  <si>
    <t>Summary Reporting Taxonomy ID Reference</t>
  </si>
  <si>
    <t>Reference to the ID of the relevant target reporting taxonomy, defined in the [summaryReportingTaxonomies] structure at [documentInfo] level. Allows consuming applications to identify sets of [xbrlInfo] structures that point to a specific taxonomy.</t>
  </si>
  <si>
    <t>集約報告タクソノミ識別子参照情報</t>
  </si>
  <si>
    <t>説明</t>
  </si>
  <si>
    <t>Acknowledgement Date</t>
  </si>
  <si>
    <t>承認日付</t>
  </si>
  <si>
    <t>Confirmation Date</t>
  </si>
  <si>
    <t>確認日付</t>
  </si>
  <si>
    <t>出荷元</t>
  </si>
  <si>
    <t>Date Shipped/Received</t>
  </si>
  <si>
    <t>出荷/受領日付</t>
  </si>
  <si>
    <t>Maturity Date or Date Due</t>
  </si>
  <si>
    <t>支払期日</t>
  </si>
  <si>
    <t>Payment Terms</t>
  </si>
  <si>
    <t>支払条件</t>
  </si>
  <si>
    <t>【計測可能物情報】</t>
  </si>
  <si>
    <t>計測可能物コード</t>
  </si>
  <si>
    <t>計測可能物コード説明</t>
  </si>
  <si>
    <t>計測可能物カテゴリ</t>
  </si>
  <si>
    <t>Measurable Identification</t>
  </si>
  <si>
    <t>計測可能物識別子</t>
  </si>
  <si>
    <t>Schema for Measurable Identification</t>
  </si>
  <si>
    <t>計測可能物識別子スキーマ</t>
  </si>
  <si>
    <t>Secondary Measurable Identifier</t>
  </si>
  <si>
    <t>計測可能物第二識別子</t>
  </si>
  <si>
    <t>Schema for Secondary Measurable Identification</t>
  </si>
  <si>
    <t>計測可能物第二識別子スキーマ</t>
  </si>
  <si>
    <t>計測可能物説明</t>
  </si>
  <si>
    <t>数量</t>
  </si>
  <si>
    <t>Qualifier</t>
  </si>
  <si>
    <t>修飾子</t>
  </si>
  <si>
    <t>Unit of Measure</t>
  </si>
  <si>
    <t>計量単位</t>
  </si>
  <si>
    <t>Per Unit Cost/Price</t>
  </si>
  <si>
    <t>単価</t>
  </si>
  <si>
    <t>Start Time</t>
  </si>
  <si>
    <t>開始日時</t>
  </si>
  <si>
    <t>End Time</t>
  </si>
  <si>
    <t>終了日時</t>
  </si>
  <si>
    <t>計測可能物有効性</t>
  </si>
  <si>
    <t>Job Information</t>
  </si>
  <si>
    <t>【ジョブ情報】</t>
  </si>
  <si>
    <t>Job Identifier</t>
  </si>
  <si>
    <t>ジョブ識別子</t>
  </si>
  <si>
    <t>ジョブ説明</t>
  </si>
  <si>
    <t>Job Phase</t>
  </si>
  <si>
    <t>ジョブフェーズ</t>
  </si>
  <si>
    <t>ジョブフェーズ説明</t>
  </si>
  <si>
    <t>ジョブ有効性</t>
  </si>
  <si>
    <t>depreciationMortgage</t>
  </si>
  <si>
    <t>【減価償却/抵当債務情報】</t>
  </si>
  <si>
    <t>Mortgage Jurisdiction</t>
  </si>
  <si>
    <t>抵当債務管轄</t>
  </si>
  <si>
    <t>Depreciation Method</t>
  </si>
  <si>
    <t>減価償却方法</t>
  </si>
  <si>
    <t>Mortgage Life</t>
  </si>
  <si>
    <t>抵当債務期間</t>
  </si>
  <si>
    <t>債務説明</t>
  </si>
  <si>
    <t>Start Date</t>
  </si>
  <si>
    <t>開始日付</t>
  </si>
  <si>
    <t>End Date</t>
  </si>
  <si>
    <t>終了日付</t>
  </si>
  <si>
    <t>手数料</t>
  </si>
  <si>
    <t>Enter a relevant location for this item. Format can be either:\n- Degrees, minutes, and seconds (DMS): 41°24'12.2"N 2°10'26.5"E\n- Degrees and decimal minutes (DMM): 41 24.2028, 2 10.4418\n- Decimal degrees (DD): 41.40338, 2.17403</t>
  </si>
  <si>
    <t>Tax Information</t>
  </si>
  <si>
    <t>【税情報】</t>
  </si>
  <si>
    <t>課税庁</t>
  </si>
  <si>
    <t>税率表コード</t>
  </si>
  <si>
    <t>課税庁説明</t>
  </si>
  <si>
    <t>Amount of Taxes</t>
  </si>
  <si>
    <t>税額</t>
  </si>
  <si>
    <t>Basis for Taxation</t>
  </si>
  <si>
    <t>課税基準</t>
  </si>
  <si>
    <t>[非推奨] 税額換算用レート</t>
  </si>
  <si>
    <t>税率</t>
  </si>
  <si>
    <t>Tax Category</t>
  </si>
  <si>
    <t>税区分</t>
  </si>
  <si>
    <t>Tax Comment/Exemption Reason</t>
  </si>
  <si>
    <t>税コメント/免税理由</t>
  </si>
  <si>
    <t>Tax Amount in Foreign Currency</t>
  </si>
  <si>
    <t>外貨建税額</t>
  </si>
  <si>
    <t>Tax Foreign Currency</t>
  </si>
  <si>
    <t>外貨建税額通貨</t>
  </si>
  <si>
    <t>税額換算レート日付</t>
  </si>
  <si>
    <t>税額換算レート</t>
  </si>
  <si>
    <t>税額換算レート情報源</t>
  </si>
  <si>
    <t>税額換算レート種別</t>
  </si>
  <si>
    <t>税額換算レートコメント</t>
  </si>
  <si>
    <t>Tax Amount in Triangulation Currency</t>
  </si>
  <si>
    <t>税額トライアンギュレーション通貨換算額</t>
  </si>
  <si>
    <t>税額換算トライアンギュレーション通貨</t>
  </si>
  <si>
    <t>Tax Triangulation Currency Exchange Rate</t>
  </si>
  <si>
    <t>税額トライアンギュレーション通貨換算レート</t>
  </si>
  <si>
    <t>Tax Triangulation Currency Exchange Rate Source</t>
  </si>
  <si>
    <t>税額トライアンギュレーション通貨換算レート情報源</t>
  </si>
  <si>
    <t>Tax Triangulation Currency Exchange Rate Type</t>
  </si>
  <si>
    <t>税額トライアンギュレーション通貨換算レート種別</t>
  </si>
  <si>
    <t>Tax Foreign to Triangulation Currency Exchange Rate</t>
  </si>
  <si>
    <t>税額外貨トライアンギュレーション通貨換算レート</t>
  </si>
  <si>
    <t>Tax Foreign to Triangulation Currency Exchange Rate Source</t>
  </si>
  <si>
    <t>税額外貨トライアンギュレーション通貨換算レート情報源</t>
  </si>
  <si>
    <t>Tax Foreign to Triangulation Currency Exchange Rate Type</t>
  </si>
  <si>
    <t>税額外貨トライアンギュレーション通貨換算レート種別</t>
  </si>
  <si>
    <t>チェック欄</t>
  </si>
  <si>
    <t>文書上残高</t>
  </si>
  <si>
    <t>UCR</t>
  </si>
  <si>
    <t>UCRコード</t>
  </si>
  <si>
    <t>Originating Document  - Heading</t>
  </si>
  <si>
    <t>【発生元文書情報】</t>
  </si>
  <si>
    <t>Originating document type - order, acknowledgement, confirmation, shipment, delivery/receipt, invoice, payment, etc.</t>
  </si>
  <si>
    <t>発生元文書種別</t>
  </si>
  <si>
    <t>発生元文書番号</t>
  </si>
  <si>
    <t>発生元文書日付</t>
  </si>
  <si>
    <t>Originating document identifier type: e.g. Customer, Vendor, Employee, Other</t>
  </si>
  <si>
    <t>発生元文書対象CVE種別</t>
  </si>
  <si>
    <t>発生元文書対象CVEコード</t>
  </si>
  <si>
    <t>発生元文書対象CVE納税者コード</t>
  </si>
  <si>
    <t>Accepts text in rich text format, including XHTML. It can be used for different purposes, such as to create footnotes in XBRL instances or to create a comment for a document or an entry.</t>
  </si>
  <si>
    <t>【リッチテキストコメント】</t>
  </si>
  <si>
    <t>richTextCommentCodeItemType</t>
  </si>
  <si>
    <t>richTextCommentCode</t>
  </si>
  <si>
    <t>Rich Text Comment Code</t>
  </si>
  <si>
    <t>An enumerated code that identifies the purpose of the rich text comment. Enumerated values: link_footnote, footnote, source_document, source_journal, batch, other.</t>
  </si>
  <si>
    <t>リッチテキストコメントコード</t>
  </si>
  <si>
    <t>richTextCommentDescriptionItemType</t>
  </si>
  <si>
    <t>Rich Text Comment Description</t>
  </si>
  <si>
    <t>Free format description of the Rich text Comment Code.</t>
  </si>
  <si>
    <t>リッチテキストコメント説明</t>
  </si>
  <si>
    <t>richTextCommentContentItemType</t>
  </si>
  <si>
    <t>Rich Text Comment Content</t>
  </si>
  <si>
    <t>Content of the Rich Text Comment.</t>
  </si>
  <si>
    <t>リッチテキストコメント内容</t>
  </si>
  <si>
    <t>richTextCommentLocatorItemType</t>
  </si>
  <si>
    <t>Rich Text Comment Locator</t>
  </si>
  <si>
    <t>An XPath expression that identifies the item that the comment relates to.</t>
  </si>
  <si>
    <t>リッチテキストコメントロケータ</t>
  </si>
  <si>
    <t>seq</t>
    <phoneticPr fontId="3"/>
  </si>
  <si>
    <t>Revises Audit Number\n</t>
  </si>
  <si>
    <t>periodCountで対象とする期間の種別。\n[設定値のリスト]\n(daily：日次)、(weekly：週次)、(bi-weekly：隔週)、(semi-monthly：半月ごと)、(monthly：月次)、(quarterly：四半期ごと)、(thirdly：年3回)、(semiannual：半年ごと)、(annual：年次)、(ad-hoc：随時)、(current-period-only：当期)、(other：その他) \n</t>
  </si>
  <si>
    <t>事業体のFAX番号の用途。(注文、本社、IRなど)\n</t>
  </si>
  <si>
    <t>事業体のEメールアドレスの用途。(注文、本社、IRなど)\n</t>
  </si>
  <si>
    <t>付加名称(MD、CPA、Jr.など)\n</t>
  </si>
  <si>
    <t>担当者のEメールアドレスの構造体。\n</t>
  </si>
  <si>
    <t>担当者のEメールアドレスの用途。(注文、本社、IRなど)\n</t>
  </si>
  <si>
    <t>事業体の会計処理方法を表す。発生基準、現金基準、修正現金基準、修正発生基準、債務基準、特別な方法、混合方法、その他\n[設定値のリスト]\n(accrual：発生基準)、(cash：現金基準)、(modified cash：修正現金基準)、(modified accrual：修正発生基準)、(encumbrance：債務基準)、(special methods：特別な方法)、(hybrid methods：混合方法)、(other：その他)\n</t>
  </si>
  <si>
    <t>会計士の担当者の敬称(Dr.、Mr.、Mrs.など)\n</t>
  </si>
  <si>
    <t>会計士の担当者の姓\n</t>
  </si>
  <si>
    <t>会計士の担当者の名、クリスチャンネーム\n</t>
  </si>
  <si>
    <t>会計士の担当者のアテンションライン\n</t>
  </si>
  <si>
    <t>会計士の担当者の地位や役職\n</t>
  </si>
  <si>
    <t>会計士の担当者の電話番号\n</t>
  </si>
  <si>
    <t>説明で示される会計士の担当者の電話番号。\n</t>
  </si>
  <si>
    <t>会計士の担当者のFAX番号の用途。(注文、本社、IRなど)\n</t>
  </si>
  <si>
    <t>会計士の担当者のEメールアドレスの用途。(注文、本社、IRなど)\n</t>
  </si>
  <si>
    <t>会計士の担当者の種別\n</t>
  </si>
  <si>
    <t>報告期間の種別コード。月次、四半期ごと、半期ごと、4-5-4、随時、その他\n[設定値のリスト]\n(monthly：月次)、(quarterly：四半期ごと)、(semi-annually：半期ごと)、(4-5-4：4-5-4)、(ad-hoc：随時)、(other：その他) \n</t>
  </si>
  <si>
    <t>報告カレンダーがオープンかどうかを示す識別子。オープン、締切り済み、保留中\n[設定値のリスト]\n(open：オープン)、(closed：締切り済み)、(pending：保留中) \n</t>
  </si>
  <si>
    <t>期間の開始日付/時刻\n</t>
  </si>
  <si>
    <t>期間の終了日付/時刻\n</t>
  </si>
  <si>
    <t>このエントリヘッダーによって説明された仕訳の説明(例えば、期首残高)\n</t>
  </si>
  <si>
    <t>この仕訳の会計処理方法を表す。発生基準、現金基準、修正現金基準、修正発生基準、債務基準、特別な方法、混合方法、その他\n[設定値のリスト]\n(accrual：発生基準)、(cash：現金基準)、(modified cash：修正現金基準)、(modified accrual：修正発生基準)、(encumbrance：債務基準)、(special methods：特別な方法)、(hybrid methods：混合方法)、(other：その他)\n</t>
  </si>
  <si>
    <t>仕訳の報告の目的を表す。帳簿、税、管理、スタチュトリ、その他\n[設定値のリスト]\n(book：帳簿)、(tax：税)、(management：管理)、(statutory：スタチュトリ)、(other：その他)\n</t>
  </si>
  <si>
    <t>小勘定科目の種別。プロフィットセンタ、事業部、事業体、基金、プログラム、支店、プロジェクト、クラス、su-クラス又は他の修飾子がここに配置される。 例えば、責任単位、事業単位、クラス、部、プロジェクト、基金、プログラム、ジョブ、プロフィットセンター、支店、セットアップクラス、部門、ユニット\n</t>
  </si>
  <si>
    <t>amountRestatedAmountの算出に用いられた、multicurrencyDetailExchangeRateDate時点の換算レート。（自国通貨を外貨通貨で割った値）\n</t>
  </si>
  <si>
    <t>CVE担当者付加名称\n</t>
  </si>
  <si>
    <t>計測可能物の説明。（たとえば、在庫やその他の識別子）\n</t>
  </si>
  <si>
    <t>税が外貨建てで、トライアンギュレーション取引の場合の、換算レートの情報源。たとえば、Reuters, Bloomberg\n</t>
  </si>
  <si>
    <t>税が外貨建てで、トライアンギュレーション取引の場合の、換算レートの種別。たとえば、スポット・レート、先物など\n</t>
  </si>
  <si>
    <t>・科目:科目体系ファイルの情報。\n・残高:特定の期間について、勘定科目(または勘定科目リスト)の、完了し検証された仕訳リストの累算結果。時に総勘定元帳と呼ばれる。\n・仕訳:個々の勘定記入のリスト。転記/検証されていることもあり、されていないこともある。\n・仕訳帳:特定の期間における、その期間の開始残高を含む貸借が一致(Dr=Cr)した仕訳のリスト 。\n・元帳:特定の期間における特定の勘定科目(または勘定科目リスト)についての、仕訳の全リスト 。注意－貸借が一致する必要はない。\n・資産:仕訳記入の一部として必ずしも含まれていないが、そこから抽出可能な売掛金、買掛金、在庫、固定資産、その他の情報のリスト。\n・試算表:事業体に対する、特定期間の全勘定科目リストでの、完了し検証された仕訳リストの、貸借が一致（Dr=Cr)した累算結果。\n・税率表:税率表をあらわすデータを自動的に解釈できるようにする。税率表は、コード、税務当局情報、レートをあらわす複数のtaxes構造データを使って定義される。taxTableCodeはtaxes構造データ内で相互に参照されるが、これらのマスタファイルが参照可能。\n多くの場合、日付または科目によりソートされる。会計処理方法や用語は慣行により適合させる。\n[設定値のリスト]\n(account：科目)、(balance：残高)、(entries：仕訳)、(journal：仕訳帳)、(ledger：元帳)、(assets：資産)、(trialbalance：試算表)、(taxtables：税率表)、(other：その他)</t>
  </si>
  <si>
    <t>この仕訳の束が以前の仕訳の束を改訂する場合に、以前の束を示す。元の文書のuniqueIDが指定される。開発者は、例外報告を考慮すべきである。</t>
  </si>
  <si>
    <t>以前のデータの束に対する操作のガイダンス。 取替え-古いデータを無効にし上書きする。\n補完-元々含まれていたかのように、そのデータに所属させる。\n[設定値のリスト]\n(supplement：補完)、(supersede：取替え)</t>
  </si>
  <si>
    <t>主要言語。 実用的には、このフィールドの内容はISO639-1988言語コードに一致すべきである。</t>
  </si>
  <si>
    <t>ファイルが作成された日付/時間。</t>
  </si>
  <si>
    <t>ファイルの作成者の識別子。</t>
  </si>
  <si>
    <t>文書全体に対する説明文。</t>
  </si>
  <si>
    <t>内容の日付範囲の開始日。 残高の開始日付などの、データに関する多くの仮定の基礎として使用される。</t>
  </si>
  <si>
    <t>内容の日付範囲の終了日。 残高の開始日付などの、データに関する多くの仮定の基礎として使用される。</t>
  </si>
  <si>
    <t>postingCodeで使用される期間又はバケットの数。 転記日付を説明するために使用される。対象期間の仕訳を個々の報告期間に限定することが望ましいかもしれない。</t>
  </si>
  <si>
    <t>対象期間単位の説明。</t>
  </si>
  <si>
    <t>このファイルを作り出した製品又はサービス。 多くのシステム(例えば、VATなど)で、使用される。 バージョン番号を含むことも可能。</t>
  </si>
  <si>
    <t>ファイルが作成された用途。</t>
  </si>
  <si>
    <t>XBRLインスタンス内に指定する方法のかわりに、金額の既定の通貨を指定可能。多通貨環境で特に重要。ISO4217コード体系を推奨。</t>
  </si>
  <si>
    <t>この文書で示されたデータのロールアップ先となる、1つ以上の報告タクソノミの情報を、識別し提供する。</t>
  </si>
  <si>
    <t>たとえばxbrlInfo内のsummaryReportingTaxonomyIDRefで参照できるように、報告タクソノミを識別する。</t>
  </si>
  <si>
    <t>報告タクソノミ内の、schemaRef要素のhref属性の値。</t>
  </si>
  <si>
    <t>必要なすべての情報が、複雑すぎて他の方法では定義できないときに、それらを記述する汎用的なデータ域。</t>
  </si>
  <si>
    <t>人が利用するための、タクソノミの説明文。</t>
  </si>
  <si>
    <t>事業体の主要電話番号情報。</t>
  </si>
  <si>
    <t xml:space="preserve">代表、IR用などの、事業体の電話番号の説明。\n[設定値のリスト]\n(bookkeeper：記帳係)、(controller：会計責任者)、(direct：直通)、(fax：FAX)、(investor-relations：IR窓口)、(main：代表)、(switchboard：交換台)、(other：その他) </t>
  </si>
  <si>
    <t>phoneNumberDescriptionで示される電話番号。</t>
  </si>
  <si>
    <t>事業体のFAX番号情報のタプル。</t>
  </si>
  <si>
    <t>事業体のFAX番号。</t>
  </si>
  <si>
    <t>事業体のEメールアドレス情報のタプル。</t>
  </si>
  <si>
    <t>事業体のEメールアドレス。</t>
  </si>
  <si>
    <t>明細レベルで明確に指定しない場合の、既定の報告目的を表す。帳簿、税、管理、スタチュトリ、その他から選択する。\n[設定値のリスト]\n(book：帳簿)、(tax：税)、(management：管理)、(statutory：スタチュトリ)、(other：その他)</t>
  </si>
  <si>
    <t>既定の会計処理方法目的の説明。</t>
  </si>
  <si>
    <t>組織に関する様々な識別子を含むセクション。</t>
  </si>
  <si>
    <t>このファイルでデータを表現している会社や組織のコード。ひとりのユーザ(例えば、公認会計士)が複数の組織(例えば、複数の顧客)のファイルを把握する必要がある場合に使用される。 EIN番号、顧客番号、内部/外部識別子、SICコードであってよい。事業体の識別子をコード化する。コードを発行する権威ある組織のコード識別子、コロン、およびコードそのものを含む。 例えば、SEC　EDGARが発行したCIK番号　CIK: 01234567。</t>
  </si>
  <si>
    <t>organizationIdentifierによって特定された組織の説明文。 コードに関するなんらかの記述情報。</t>
  </si>
  <si>
    <t>報告事業体の住所構造体。</t>
  </si>
  <si>
    <t>この住所で使用される組織の名前。</t>
  </si>
  <si>
    <t>住所の説明。郵送先、実体、投資家向けなど。</t>
  </si>
  <si>
    <t>配送、請求、郵送のような、住所レベルのコードの自由記述。個々の識別子により、住所の用途を識別する。</t>
  </si>
  <si>
    <t>位置を識別したり、窓口や取引と関係付けるコード。</t>
  </si>
  <si>
    <t>建物番号。</t>
  </si>
  <si>
    <t>住所の通り。</t>
  </si>
  <si>
    <t>住所詳細。</t>
  </si>
  <si>
    <t>住所の都市や町。</t>
  </si>
  <si>
    <t>住所の州や地方。</t>
  </si>
  <si>
    <t>住所の郵便番号。</t>
  </si>
  <si>
    <t>住所の国。</t>
  </si>
  <si>
    <t>住所が有効か無効かを示すブール値。</t>
  </si>
  <si>
    <t>事業体の代表ウェブサイト。</t>
  </si>
  <si>
    <t>ウェブサイトの説明。</t>
  </si>
  <si>
    <t>ウェブサイトの有効なURL。 完全なURLであるべき。</t>
  </si>
  <si>
    <t>担当者に関する情報。</t>
  </si>
  <si>
    <t>地位や役職。</t>
  </si>
  <si>
    <t>担当者の電話番号。</t>
  </si>
  <si>
    <t xml:space="preserve">代表、IR用などの、担当者電話番号の説明。\n[設定値のリスト]\n(bookkeeper：記帳係)、(controller：会計責任者)、(direct：直通)、(fax：FAX)、(investor-relations：IR担当者)、(main：代表)、(switchboard：交換台)、(other：その他) </t>
  </si>
  <si>
    <t>敬称(Dr.、Mr.、Mrs.など)</t>
  </si>
  <si>
    <t>名、クリスチャンネーム</t>
  </si>
  <si>
    <t>付加名称(MD、CPA、Jr.など)</t>
  </si>
  <si>
    <t>アテンションライン</t>
  </si>
  <si>
    <t>説明で示される担当者の電話番号。</t>
  </si>
  <si>
    <t>担当者のFAX番号の構造体。</t>
  </si>
  <si>
    <t>担当者のFAX番号の用途。(注文、本社、IRなど)</t>
  </si>
  <si>
    <t>担当者のFAX番号。</t>
  </si>
  <si>
    <t>担当者のEメールアドレス。</t>
  </si>
  <si>
    <t>担当者の役割。例：ソースサービス、送付元、受取人、請求先、監査人、会計士。</t>
  </si>
  <si>
    <t>担当者と事業体の位置情報を関係付けるためのコード。organizationAddressLocationIdentifierと同じ値であるべき。</t>
  </si>
  <si>
    <t>担当者が有効か無効かを示すブール値。</t>
  </si>
  <si>
    <t>事業体の事業の種類についての説明。</t>
  </si>
  <si>
    <t>会計年度の開始日。妥当であれば、企業の会計年度表示において、366日や365日でない年も許可する（外部ソースからのデータより内部共有のための方が適している）。ヨーロッパでは、2年マイナス1日の会計年度を許可するところもある。</t>
  </si>
  <si>
    <t>会計年度の終了日。妥当であれば、企業の会計年度表示において、366日や365日でない年も許可する（外部ソースからのデータより内部共有のための方が適している）。ヨーロッパでは、2年マイナス1日の会計年度を許可するところもある。</t>
  </si>
  <si>
    <t>異なる報告目的に応じて事業体が使用する会計処理方法を識別するためのセクション。</t>
  </si>
  <si>
    <t>会計処理方法の説明。</t>
  </si>
  <si>
    <t>事業体の報告の目的を表す。帳簿、税、管理、スタチュトリ、その他から選択する。\n[設定値のリスト]\n(book：帳簿)、(tax：税)、(management：管理)、(statutory：スタチュトリ)、(other：その他)</t>
  </si>
  <si>
    <t>会計処理方法の目的の説明。</t>
  </si>
  <si>
    <t>会計処理方法の開始日。</t>
  </si>
  <si>
    <t>会計処理方法の終了日。</t>
  </si>
  <si>
    <t>関連する外部会計士に関する情報。</t>
  </si>
  <si>
    <t>会計士の名前。</t>
  </si>
  <si>
    <t>会計士の住所情報を含むセクション。</t>
  </si>
  <si>
    <t>会計士の住所の名前。</t>
  </si>
  <si>
    <t>会計士の住所の説明。</t>
  </si>
  <si>
    <t>住所の目的。</t>
  </si>
  <si>
    <t>会計士の所在地を識別したり、窓口や取引と関係付けるコード。</t>
  </si>
  <si>
    <t>会計士の建物番号。</t>
  </si>
  <si>
    <t>会計士の住所の通り。</t>
  </si>
  <si>
    <t>会計士の住所詳細。</t>
  </si>
  <si>
    <t>会計士の住所の都市。</t>
  </si>
  <si>
    <t>会計士の住所の州や地方。</t>
  </si>
  <si>
    <t>会計士の住所の国。</t>
  </si>
  <si>
    <t>会計士の住所の郵便番号。</t>
  </si>
  <si>
    <t>会計士の住所が有効か無効かを示すブール値。</t>
  </si>
  <si>
    <t xml:space="preserve">外部会計士によって実行される契約の種別。\n[設定値のリスト]\n(audit：監査)、(review：検査)、(compilation：調整)、(tax：税)、(other：その他) </t>
  </si>
  <si>
    <t>契約種別の説明。</t>
  </si>
  <si>
    <t>会計士の担当者情報の構造体。</t>
  </si>
  <si>
    <t xml:space="preserve">代表、IR用などの、会計士の担当者の電話番号の説明。\n[設定値のリスト]\n(bookkeeper：記帳係)、(controller：会計責任者)、(direct：直通)、(fax：FAX)、(investor-relations：IR担当者)、(main：代表)、(switchboard：交換台)、(other：その他) </t>
  </si>
  <si>
    <t>会計士の担当者のFAX番号の構造体。</t>
  </si>
  <si>
    <t>会計士の担当者のFAX番号。</t>
  </si>
  <si>
    <t>会計士の担当者のEメールアドレスの構造体。</t>
  </si>
  <si>
    <t>会計士の担当者のEメールアドレス。</t>
  </si>
  <si>
    <t>担当者と会計士の所在地情報を関係付けるためのコード。\naccountantAddressLocationIdentifierと同じ値であるべき。</t>
  </si>
  <si>
    <t>取引の結果をまとめるための期間を集めるもの。</t>
  </si>
  <si>
    <t>この報告カレンダーを識別するコード。複数期間にわたって一意。</t>
  </si>
  <si>
    <t>報告カレンダーの説明（reportingCalendarCodeと関係付けられる）。</t>
  </si>
  <si>
    <t>報告期間の説明。実際の開始日及び終了日はreportingCalendarPeriodに記述する。</t>
  </si>
  <si>
    <t>報告期間の種別の説明。</t>
  </si>
  <si>
    <t>帳簿の集合の説明。会計処理方法の目的の列挙値を使用する。\n[設定値のリスト]\n(book：帳簿)、(tax：税)、(management：管理)、(statutory：スタチュトリ)、(other：その他)</t>
  </si>
  <si>
    <t>報告目的の説明。</t>
  </si>
  <si>
    <t>取引の結果をまとめるための特定の期間を集めるもの。</t>
  </si>
  <si>
    <t>このカレンダーにおけるこの期間の識別子。</t>
  </si>
  <si>
    <t>このカレンダーにおけるこの特定の期間の説明。</t>
  </si>
  <si>
    <t>この期間の活動が締め切られた日付/時刻。この値がニル値(xsi:nill="true")であれば、この期間は、締め切られていない。</t>
  </si>
  <si>
    <t>エントリヘッダー/仕訳記入ヘッダーの親タグ。</t>
  </si>
  <si>
    <t>この仕訳が総勘定元帳に転記された(検証された)日付。 postingDateで示されるような会計上意味のある日付を表さないかもしれない。</t>
  </si>
  <si>
    <t>最初に入力したオペレータのイニシャル/名前。</t>
  </si>
  <si>
    <t>転記前に最後にこの仕訳を修正した者の識別子。</t>
  </si>
  <si>
    <t>コンピュータへ入力した実際の日付/時刻(システム日付から自動的に与えられ、システム時計の変更により、しばしば誤った値になる)を示す。 転記日付とは別に管理される。</t>
  </si>
  <si>
    <t>仕訳を作成したか、仕訳に責任を持つ者の識別子。</t>
  </si>
  <si>
    <t>元仕訳帳。仕訳が処理される仕訳帳のコード。コードは仕訳帳に一意な指標であり、以下から選択する。\n出金(仕入先への小切手送付)、入金(他者からの小切手受領)、固定資産、振替、一般仕訳帳、在庫管理、個別原価、仕入帳(仕入による負債)、賃金台帳、売上台帳、通常仕訳、ユーザ定義、その他\n[設定値のリスト]\n(cd：出金)、(cr：入金)、(fa：固定資産)、(gi：振替)、(gj：一般仕訳帳)、(im：在庫管理)、(jc：個別原価)、(pj：仕入帳)、(pl：賃金台帳)、(sj：売上台帳)、(se：通常仕訳)、(ud：ユーザ定義)、(ot：その他)</t>
  </si>
  <si>
    <t>元仕訳帳(一般仕訳、給与台帳、会計士入力の完全な説明)。 よりわかりやすい仕訳帳の指標。 最も一般的な仕訳帳は、次の通り。 仕入、売上、現金、一般仕訳。</t>
  </si>
  <si>
    <t>以下の値のうちのひとつ。\n整理、予算、比較、外部会計士、通常、無視、消去、提案、反復、組替、シミュレーション、税、その他\n[設定値のリスト]\n(adjusting：整理)、(budget：予算)、(comparative：比較)、(external-accountant：外部会計士)、(standard：通常)、(passed-adjusting：無視)、(eliminating：消去)、(proposed：提案)、(recurring：反復)、(reclassifying：組替)、(simulated：シミュレーション)、(tax：税)、(other：その他)</t>
  </si>
  <si>
    <t>仕訳の起源。発生、手入力、インポート入力、為替換算による損益。</t>
  </si>
  <si>
    <t>元仕訳帳中の識別子。</t>
  </si>
  <si>
    <t>仕訳の修飾子の説明。</t>
  </si>
  <si>
    <t>転記の期間を表すコード。例えば、会計期間ファイルのコードにもとづく期間１～１３。ソフトウエアベンダーが、この値をエクスポートすることは推奨しない。期間の最終番号を提供することを勧める。可能な値としては、W1からW53、M1からM13、Q1からQ4など。開発者や出力ファイルの作成者には、実際の終了日付を提供することを勧める。</t>
  </si>
  <si>
    <t>この仕訳の集合に付ける、束の識別子。</t>
  </si>
  <si>
    <t>この仕訳の束の説明。</t>
  </si>
  <si>
    <t>仕訳の総数。</t>
  </si>
  <si>
    <t>借方金額の合計値。</t>
  </si>
  <si>
    <t>貸方金額の合計値。</t>
  </si>
  <si>
    <t>帳簿と税務会計処理方法との差異の種別を示す値。永久か一時的かまたは無し。値の省略時は「無し」と同じ。\n[設定値のリスト]\n(permanent：永久)、(temporary：一時的)、(none：無し)</t>
  </si>
  <si>
    <t>連結決算時に消去される連結会社間仕訳であることを、受取側の元帳に通知する。</t>
  </si>
  <si>
    <t>関係付けられたbudgetScenarioがカバーする期間の開始日。</t>
  </si>
  <si>
    <t>関係付けられたbudgetScenarioがカバーする期間の終了日。</t>
  </si>
  <si>
    <t>budgetScenarioに関する記述。</t>
  </si>
  <si>
    <t>予算シナリオの識別コード。例えば、「PB」（予備予算）、「RB」（補正予算）、または他の仕訳種別の識別子。</t>
  </si>
  <si>
    <t>通常、反対、マスタ、取消または他の仕訳のための、それらの仕訳を関連付けるID。</t>
  </si>
  <si>
    <t>通常仕訳または反復仕訳のIDの説明。</t>
  </si>
  <si>
    <t>通常または反復仕訳において、仕訳が記入される頻度。frequencyInterval、frequencyUnitごと、たとえば7(interval)日(unit)ごと、1(interval)四半期(unit)ごとなどにおける、intervalを示す。</t>
  </si>
  <si>
    <t>通常または反復仕訳において、仕訳が記入される頻度。frequencyInterval、frequencyUnitごと、たとえば7(interval)日(unit)ごと、1(interval)四半期(unit)ごとなどにおける、unitを示す。</t>
  </si>
  <si>
    <t>反復仕訳の繰り返し予定数。</t>
  </si>
  <si>
    <t>次回の反復あるいは通常の転記日。</t>
  </si>
  <si>
    <t>前回の反復あるいは通常の転記日。</t>
  </si>
  <si>
    <t>通常仕訳または反復仕訳のための、反復入力の終了日付/時刻。</t>
  </si>
  <si>
    <t>仕訳が取り消されるべきか。</t>
  </si>
  <si>
    <t>この仕訳が取り消されるべき日付。</t>
  </si>
  <si>
    <t>仕訳明細の親タグ。</t>
  </si>
  <si>
    <t>仕訳明細の識別子。</t>
  </si>
  <si>
    <t>タプル。勘定科目番号と識別子の親コンテナ。 ここには記入されないが、個々の明細行は、異なるGAAPでの報告や、日本の見返勘定や、連結勘定科目に対する個別情報の連結会計システムへの伝達などのための、複数の勘定科目を持ちうる。例えば、勘定科目4783HG-QOWI-192837-1000は、次のように表現されうる。\n/account/accountMainID 1000  /account/accountMainDescription Cash  /account/accountSub/accountSubID 4783HG  /account/accountSub/accountSubDescription Department  /account/accountSub/accountSubID QOWI  /account/accountSub/accountSubDescription Branch  /account/accountSub/accountSubID 192837  /account/accountSub/accountSubDescription Division</t>
  </si>
  <si>
    <t>主勘定科目。仕訳が関連する会計バケットを特定するためのコード。例えば、現金を表す1000、販売費を表す567GAAZ、税を表すZ。\n部門、支店、事業部、マネージャ、その他の識別子は、Subaccount領域に記述される。転記の必要がなければ、勘定科目は必要ではない。総勘定元帳に転記するにはほとんどの場合必要。</t>
  </si>
  <si>
    <t>主勘定科目コードの説明。主勘定科目コードとして使用されるコードについての、人が読める記述。</t>
  </si>
  <si>
    <t xml:space="preserve">主勘定科目の種別。FASB Concepts 6および、同様の国際的な様式。xbrlInfoが他のXBRL項目と関係付けられる場合、データ交換より現存システム(audit)を示すべき。\n[設定値のリスト]\n(asset：資産)、(liability：負債)、(equity：資本)、(income：収益)、(gain：利得)、(expense：費用)、(loss：損失)、(contr-to-equity：資本増加)、(distr-from-equity：資本減少)、(comprehensive-income：包括利益)、(other：その他) </t>
  </si>
  <si>
    <t>主勘定科目の区分の説明。</t>
  </si>
  <si>
    <t>子勘定科目から親勘定科目に包み込む科目。</t>
  </si>
  <si>
    <t>勘定科目群の使用法を示すコード。連結、European, IFRS, 見返、プライマリ, 税, USGAAP, Japanese,その他。日本企業では、見返仕訳で要求される税務処理に利用するかもしれない。空白の場合、企業の既定の勘定方法とみなす。\n[設定値のリスト]\n(consolidating：連結)、(european：ヨーロッパ)、(ifrs：IFRS)、(offsetting：見返)、(primary：プライマリ)、(tax：税)、(usgaap：US GAAP)、(japanese：日本)、(other：その他)</t>
  </si>
  <si>
    <t>勘定科目群の使用法の説明。</t>
  </si>
  <si>
    <t xml:space="preserve">科目の種別。\n[設定値のリスト]\n(account：勘定科目)、(bank：銀行)、(employee：従業員)、(customer：顧客)、(job：ジョブ)、(vendor：仕入先)、(measurable：計測可能物)、(statistical：統計)、(other：その他) </t>
  </si>
  <si>
    <t>科目の種別の説明。</t>
  </si>
  <si>
    <t>仕訳の会計処理方法の説明。</t>
  </si>
  <si>
    <t>仕訳の会計処理方法の目的の説明。</t>
  </si>
  <si>
    <t>複数のaccountSubIDと説明文を含むタプル。</t>
  </si>
  <si>
    <t>accountSubIDに関する説明。</t>
  </si>
  <si>
    <t>主勘定科目をaccountMainIDに指定したときに、各プロフィットセンタ、事業部、事業体、基金、プログラム、支店、プロジェクト、クラス、su-クラス又は他の修飾子に使用されるコードはここに指定する。</t>
  </si>
  <si>
    <t>セグメント（小勘定科目の種別）間のロールアップ時に必要な詳細情報を示すタプル。</t>
  </si>
  <si>
    <t>この小勘定科目のロールアップ先の小勘定科目の番号-ロールアップ先の小勘定科目の種別も参照。</t>
  </si>
  <si>
    <t>この小勘定科目のロールアップ先のセグメントの説明。</t>
  </si>
  <si>
    <t>報告系統の説明に使用される。</t>
  </si>
  <si>
    <t>異なる親科目に配分する場合に、親科目に割り当てるパーセンテージ。</t>
  </si>
  <si>
    <t>科目が有効か無効かを示すブール値。</t>
  </si>
  <si>
    <t>entryDetailの代表的な金額を示す。entryDetailごとにひとつの値を持つ。たとえば、仕訳帳の行、残高、請求書の行の金額。明細が会計業務用でなく、measurableQuantityなどの他の要素が設定されている場合は不要。符号付数値であり、金額を解釈するために用意されたsignOfAmountおよびdebitCreditCodeとあわせて使用される。通貨単位はamountCurrencyで決定される。amountCurrencyが指定されない場合は、既定または自国の通貨単位となる。</t>
  </si>
  <si>
    <t>XBRLインスタンス内に指定する方法のかわりに、金額の通貨を指定可能。多通貨環境で特に重要。ISO4217コード体系を推奨。</t>
  </si>
  <si>
    <t>原取引の記録に使われた通貨換算レートの日付。</t>
  </si>
  <si>
    <t>多通貨取引のための、(自国通貨に対する)原取引通貨での金額。</t>
  </si>
  <si>
    <t>自国通貨に対する、原取引通貨。ISO4217コードを推奨。</t>
  </si>
  <si>
    <t>通貨換算レートの情報源。たとえば、Reuters, Bloomberg。</t>
  </si>
  <si>
    <t>原取引の記録に使用された通貨換算レートに関するコメント。</t>
  </si>
  <si>
    <t>トライアンギュレーション取引の場合に、トライアンギュレーション通貨での金額を指定する。借方は正、貸方は負の値を指定。</t>
  </si>
  <si>
    <t>トライアンギュレーション取引時の通貨。EUR、USDなど。ISO4217コードを推奨。</t>
  </si>
  <si>
    <t>原取引時の、トライアンギュレーション取引金額の換算レートの情報源。たとえば、Reuters, Bloomberg。</t>
  </si>
  <si>
    <t>原取引時の、トライアンギュレーション取引金額の換算レートの種別。たとえば、スポット・レート、先物など。</t>
  </si>
  <si>
    <t>原取引時の、原取引通貨からトライアンギュレーション通貨への換算レートの情報源。たとえば、Reuters, Bloomberg。</t>
  </si>
  <si>
    <t>原取引時の、原取引通貨からトライアンギュレーション通貨への換算レートの種別。たとえば、スポット・レート、先物など。</t>
  </si>
  <si>
    <t xml:space="preserve">金額の符号。貸借識別子と関連して使用される場合にだけ、4つの可能なフィールドを提供する。記入エラー後の総貸借が膨張しないように、おもに仕訳の訂正に使用される。 D+は借方を増加させる。D-は借方を減少させる。C+は貸方を減少させる。C-は貸方を増加させる。\n[設定値のリスト]\n(+)、(-)、(plus：プラス)、(minus：マイナス) </t>
  </si>
  <si>
    <t xml:space="preserve">金額が借方か貸方か不定かを示す識別子。\n[設定値のリスト]\n(D)、(C)、(debit：借方)、(credit：貸方)、(undefined：不定) </t>
  </si>
  <si>
    <t>明細レベルで、会計上意義のある日付を示す。ドキュメントの受領、入力、転記の日付に関わらず、仕訳が会計処理された日付を示す。2002.03.05の財務結果を見たいときに、ここにその日付がある場合は、この明細は2002.03.05の結果の一部である。これは、entryHeaderにあるpostedDateとは異なる。特定の日付を会計上意義のある日付にしたいなら、ここに記述する。ひとつの仕訳が複数の日付をあらわせるが、ひとつの日でのみ転記される。</t>
  </si>
  <si>
    <t>明細行が単に追加の詳細を与えるものであり、転記金額に含めるべきでないことを示すブール値。</t>
  </si>
  <si>
    <t>計算方式に関するコード。例えば、(D)期間数で分割、(T)与えられた期間の合計。</t>
  </si>
  <si>
    <t>原取引時の通貨と異なる、自国通貨と換算レートに関する追加情報のセクション。－現在および原取引時の、換算レートおよび金額の記録に使用される。\nトライアンギュレーション通貨としての第三通貨の換算レートを記録できる。EURの場合が多いがそれに限らない。この構造は、同日または異なる日の外貨での金額を記録する必要がある限り、繰り返し指定可能。</t>
  </si>
  <si>
    <t>（原取引の日付ではなく）、amountRestatedAmountまたはamountTriangulationAmountが示された換算レートの日付。</t>
  </si>
  <si>
    <t>amountRestatedCurrencyで指定された外貨での、multicurrencyDetailExchangeRateDate時点の、換算額。</t>
  </si>
  <si>
    <t>amountRestatedAmountで使用される通貨。ISO4217コードを推奨。</t>
  </si>
  <si>
    <t>外貨換算額の換算レートの情報源。たとえば、Reuters, Bloomberg。</t>
  </si>
  <si>
    <t>外貨換算額の換算レートの種別。たとえば、スポット・レート、先物など。</t>
  </si>
  <si>
    <t>amountTriangulationCurrencyで指定されたトライアンギュレーション通貨での、multicurrencyDetailExchangeRateDate時点の換算額。</t>
  </si>
  <si>
    <t>amountRestatedCurrencyと自国通貨間のトライアンギュレーション取引で使用される通貨。ISO4217コードを推奨。</t>
  </si>
  <si>
    <t>トライアンギュレーション通貨換算額の換算レートの情報源。たとえば、Reuters, Bloomberg。</t>
  </si>
  <si>
    <t>トライアンギュレーション通貨換算額の換算レートの種別。たとえば、スポット・レート、先物など。</t>
  </si>
  <si>
    <t>外貨通貨とトライアンギュレーション通貨の間の換算レートの情報源。たとえば、Reuters, Bloomberg。</t>
  </si>
  <si>
    <t>外貨通貨とトライアンギュレーション通貨の間の換算レートの種別。たとえば、スポット・レート、先物など。</t>
  </si>
  <si>
    <t>multicurrencyDetailの内容のコメント。原取引時以外の、追加の換算レートを記録する理由などを記述。</t>
  </si>
  <si>
    <t>顧客、仕入先、従業員のための識別子。</t>
  </si>
  <si>
    <t>identifierReferenceに関係付けられた、内部ID番号。</t>
  </si>
  <si>
    <t>識別子と関係付けられる外部機関への参照情報を含む構造体。</t>
  </si>
  <si>
    <t>identifierReferenceと関係付けられる、外部機関（たとえば、税務署）によるID番号。</t>
  </si>
  <si>
    <t>外部機関が最後に認証した日付。</t>
  </si>
  <si>
    <t xml:space="preserve">CVE識別子の組織種別。\n[設定値のリスト]\n(individual：個人)、(organization：組織)、(other：その他) </t>
  </si>
  <si>
    <t>CVE識別子の組織種別の説明。</t>
  </si>
  <si>
    <t>identifierReferenceの説明。</t>
  </si>
  <si>
    <t xml:space="preserve">実体の種別。例えば、顧客、仕入先、従業員。\n[設定値のリスト]\n(C)、(customer：顧客)、(E)、(employee：従業員)、(V)、(vendor：仕入先)、(O)、(other：その他)、(I)、(salesperson-internal：店舗内販売員)、(X)、(salesperson-external：外交販売員)、(N)、(contractor：請負者) </t>
  </si>
  <si>
    <t>顧客、仕入先、従業員の分類に使用する。　（住居/商業/機関/政府や、小売/卸や、ビジネスで使用されるその他の分類）。</t>
  </si>
  <si>
    <t>CVE識別子のEメールアドレス。</t>
  </si>
  <si>
    <t>CVE識別子の電話番号。</t>
  </si>
  <si>
    <t>CVE識別子のFAX番号の構造体。</t>
  </si>
  <si>
    <t>CVE識別子のFAX番号。</t>
  </si>
  <si>
    <t>購買、請求、製造などの、CVE識別子のレベルのコードの自由記述。</t>
  </si>
  <si>
    <t>統合目的やVATのための、顧客、仕入先、従業員の住所(ブロック)。</t>
  </si>
  <si>
    <t>この住所の宛先が、識別されたCVEの組織の代表記述と異なる場合に使用。</t>
  </si>
  <si>
    <t>配送、請求、郵送のような、住所レベルのコードの自由記述。個々のCVE識別子に対して、複数の住所の用途を識別する。</t>
  </si>
  <si>
    <t>CVE識別子の住所の建物番号。</t>
  </si>
  <si>
    <t>CVE識別子の住所の詳細。</t>
  </si>
  <si>
    <t>都市。</t>
  </si>
  <si>
    <t>州や地方。</t>
  </si>
  <si>
    <t>国。</t>
  </si>
  <si>
    <t>郵便番号。</t>
  </si>
  <si>
    <t>CVE識別子を識別したり、担当者と関係付けるコード。</t>
  </si>
  <si>
    <t>CVE識別子の担当者情報の構造体。</t>
  </si>
  <si>
    <t>CVE識別子の担当者の電話番号。</t>
  </si>
  <si>
    <t>FAX番号。</t>
  </si>
  <si>
    <t>CVE識別子の担当者のFAX番号。</t>
  </si>
  <si>
    <t>Eメールアドレス。</t>
  </si>
  <si>
    <t>CVE識別子の担当者のEメールアドレス。</t>
  </si>
  <si>
    <t>担当者とCVE識別子の所在地を関係付けるためのコード。identifierAddressLocationIdentifierと同じ値であるべき。</t>
  </si>
  <si>
    <t>CVE識別子が有効か無効かを示すブール値。</t>
  </si>
  <si>
    <t>顧客への請求書、ベンダからの請求書、小切手、その他の列挙値による、元文書の説明。\n[設定値のリスト]\n(check：小切手)、(debit-memo：借方メモ)、(credit-memo：貸方メモ)、(finance-charge：財務費用)、(invoice：顧客への請求書)、(order-customer：顧客オーダ)、(order-vendor：仕入先オーダ)、(payment-other：その他支払い)、(reminder：督促状)、(tegata：手形)、(voucher：ベンダからの請求書)、(shipment：出荷票)、(receipt：受領票)、(manual-adjustment：手修正)、(other：その他)</t>
  </si>
  <si>
    <t>元文書の種別の説明。</t>
  </si>
  <si>
    <t>請求書、小切手、証憑、その他の元文書の識別子。</t>
  </si>
  <si>
    <t>支払、借方、貸方の相殺に使用される、一次請求書の文書番号。請求書では通常documentNumberと等しい。未決済の請求書残高や、未決済の支払金額の計算時に、利用できる。</t>
  </si>
  <si>
    <t>上の文書のための内部参照情報。文書を追跡するために内部的に割り当てた番号。</t>
  </si>
  <si>
    <t>実際の文書（請求書、証憑、小切手）の日付（および、紙の世界ではありそうにないが、電子的には時刻）。 転記の情報は別の日付で管理する。</t>
  </si>
  <si>
    <t>（必要であれば）文書の受領が記録された日付/時刻。実際に受領された日付をあらわす。転記日付は別に管理される。</t>
  </si>
  <si>
    <t>この仕訳は顧客に請求、支払可能か。いくつかのシステムでは転記/検証対象の科目が顧客や仕入先の科目に転記されるべきかどうかを示すために使用される。</t>
  </si>
  <si>
    <t>文書の格納場所である、URI、ファイル名またはその他の参照情報。代わりに、文書のテキストも記述可能。</t>
  </si>
  <si>
    <t>支払いのために使用された、または使用される方法。</t>
  </si>
  <si>
    <t>・据置：入力されたが、まだ転記できない。\n・転記済：転記済み。\n・提案済：検証が必要な項目。\n・シミュレーション：仮定のためにシミュレートされた項目。\n・税：税項目。\n・未転記：入力されたが、まだ検証も転記もされていない。\n・取消済：入力されたが、取り消された。\n・その他：その他の状態。postingStatusDescriptionで説明されるべき。\n[設定値のリスト]\n(deferred：据置)、(posted：転記済)、(proposed：提案済)、(simulated：シミュレーション)、(tax：税)、(unposted：未転記)、(cancelled：取消済)、(other：その他)</t>
  </si>
  <si>
    <t>転記状態の説明。</t>
  </si>
  <si>
    <t>与えられた情報が、期首残高、期末残高、期中増減のいずれであるかを示す。\n[設定値のリスト]\n(beginning_balance：期首残高)、(ending_balance：期末残高)、(period_change：期中増減)</t>
  </si>
  <si>
    <t>関係付けられた、XMLタクソノミ中のXBRL要素または、XML要素。XBRLコンセプトへのマッピング。</t>
  </si>
  <si>
    <t>関係付けられた、XBRL-GLインスタンス中のXBRL要素。</t>
  </si>
  <si>
    <t>親タグ構造を特定するフィルタ。妥当なXPath記述でなければならない。XPathの結果はノードでなければならない。</t>
  </si>
  <si>
    <t>フィルタリング手段。妥当なXPath記述でなければならない。XPathの結果はブール値でなければならない。結果がfalseの場合は、仕訳はF/S内の特定のfactsにマッピングされてはならない。</t>
  </si>
  <si>
    <t>F/Sのコンテキストを生成するためのGLデータの概念を示す。QNameのリストでなければならない。個々のQNameはGL項目を示さなければならない。項目の並びはアクセスの優先度を示す。</t>
  </si>
  <si>
    <t>集約の有効桁数と小数部有効桁数の記述の指定場所。</t>
  </si>
  <si>
    <t>集約の有効桁数の記述の指定場所。</t>
  </si>
  <si>
    <t>F/Sが、有効桁数属性を持っており、その値がINF(無限大)であること示す。</t>
  </si>
  <si>
    <t>F/Sが、ここで指定する値の小数部有効桁数属性を持っていることを示す。</t>
  </si>
  <si>
    <t>F/Sが、小数部有効桁数属性を持っており、その値がINF(無限大)であることを示す。</t>
  </si>
  <si>
    <t>集約のコンテキストの記述の指定場所。</t>
  </si>
  <si>
    <t>集約のエンティティの記述の指定場所。</t>
  </si>
  <si>
    <t>集約のエンティティ識別子の記述の指定場所。</t>
  </si>
  <si>
    <t>集約のエンティティスキームの記述の指定場所。</t>
  </si>
  <si>
    <t>集約のエンティティセグメントの記述の指定場所。</t>
  </si>
  <si>
    <t>集約のエクスプリシットディメンションの記述の指定場所。</t>
  </si>
  <si>
    <t>QNameの値は妥当なディメンション項目を示さなければならない。</t>
  </si>
  <si>
    <t>QNameの値は妥当なメンバ項目を示さなければならない。</t>
  </si>
  <si>
    <t>集約のタイプトディメンションの記述の指定場所。</t>
  </si>
  <si>
    <t>CDATAであり、妥当なXML記述でなければならない。スキーマは、入力されたディメンションスキーマに対して妥当でなければならない。</t>
  </si>
  <si>
    <t>セグメントまたはシナリオの、空要素を表現するためのタプル。</t>
  </si>
  <si>
    <t>シンプルエレメントの値。</t>
  </si>
  <si>
    <t>CDATAであり、妥当なXML記述でなければならない。</t>
  </si>
  <si>
    <t>集約のピリオドの記述の指定場所。</t>
  </si>
  <si>
    <t>集約のピリオドの特定の日付の記述の指定場所。</t>
  </si>
  <si>
    <t>集約のピリオドの開始日の記述の指定場所。</t>
  </si>
  <si>
    <t>集約のピリオドの終了日の記述の指定場所。</t>
  </si>
  <si>
    <t>集約のピリオドが無期限であることを示す指定場所。</t>
  </si>
  <si>
    <t>集約のシナリオの記述の指定場所。</t>
  </si>
  <si>
    <t>集約のユニットの記述の指定場所。</t>
  </si>
  <si>
    <t>集約のユニットの分子の測定情報のリスト。QNameのリストでなければならない。QNameはiso4217:usdのような、解決される測定情報でなければならない。</t>
  </si>
  <si>
    <t>集約のユニットの分母の測定情報のリスト。QNameのリストでなければならない。QNameはiso4217:usdのような、解決される測定情報でなければならない。</t>
  </si>
  <si>
    <t>関連する報告タクソノミの識別子への参照情報。documentInfo内のsummaryReportingTaxonomies構造体で定義される。特定のタクソノミを示すxbrlInfo構造体の集合を、アプリケーションが識別できるようにする。</t>
  </si>
  <si>
    <t>この明細行のみに対する説明。</t>
  </si>
  <si>
    <t>出荷/受領済みの物品/サービスを承認した日付。</t>
  </si>
  <si>
    <t>出荷/受領を確認した日付。</t>
  </si>
  <si>
    <t>organizationAddressLocationIdentifierの参照情報。または自由記述。</t>
  </si>
  <si>
    <t>物品/サービスを出荷/受領した日付。</t>
  </si>
  <si>
    <t>支払期日やその他の期日。</t>
  </si>
  <si>
    <t>割引/支払い条件。</t>
  </si>
  <si>
    <t>明細行に関係付けられた、計測可能物の情報の親タグ。おもにパフォーマンス測定のために使用される。在庫移動の詳細の追跡の必要性に基づき、「科目」、「報告バケット」、「コード」に関係付けられるあらゆるものに適する。あらゆる活動を追跡するために使用可能。</t>
  </si>
  <si>
    <t>計測可能物のコードの説明。</t>
  </si>
  <si>
    <t>計測可能物のカテゴリ。</t>
  </si>
  <si>
    <t>計測可能物の社内在庫部分またはSKU番号またはその他のコード識別子。</t>
  </si>
  <si>
    <t>計測可能物のIDを検証するスキーマの、URIまたはその他の識別子。</t>
  </si>
  <si>
    <t>第二識別子。（例えば、ベンダーでの品目番号）。</t>
  </si>
  <si>
    <t>計測可能物の第二IDを検証するスキーマの、URIまたはその他の識別子。</t>
  </si>
  <si>
    <t>この取引における、単位数量。金額計算用ではない。平方フィート、人数など。</t>
  </si>
  <si>
    <t>PKI又はバランススコアカード情報を適正に把握するための、等級付け、検査コード、格付けその他の修飾子を示す。</t>
  </si>
  <si>
    <t>単位の説明。たとえば、個、箱、ダースなど。ISO標準のコードを推奨。</t>
  </si>
  <si>
    <t>計測可能物の単価。measurableQuantity * measurableCostPerUnit = amountであることを期待するかもしれないが、外部規則がなければ必須ではない。</t>
  </si>
  <si>
    <t>計量期間の開始時刻。</t>
  </si>
  <si>
    <t>計量期間の終了時刻。</t>
  </si>
  <si>
    <t>計測可能物が有効か無効かを示すブール値。</t>
  </si>
  <si>
    <t>科目識別子で表現されるジョブとは別の、ジョブに関係する情報のタプル。個々の明細行に対してひとつだけ存在すると思われるが、複数必要かもしれない。</t>
  </si>
  <si>
    <t>関連するジョブ番号かジョブコード。 科目に組み込めるかもしれないが、多くのシステムでは独立したジョブコードシステムを持っている。おもに、ジョブの識別が別システムであり、科目体系に含まれないときに使用される。</t>
  </si>
  <si>
    <t>ジョブの説明。</t>
  </si>
  <si>
    <t>ジョブコード、フェーズ、活動。 簡単なジョブ番号より詳細な定義が可能。基本的には、ジョブからフェーズを導くのみだが、コストコードにまでいたるように拡張可能。</t>
  </si>
  <si>
    <t>ジョブコード、フェーズ、活動の説明。</t>
  </si>
  <si>
    <t>ジョブが有効か無効かを示すブール値。</t>
  </si>
  <si>
    <t>減価償却、抵当債務等に関連する情報の親タグ。</t>
  </si>
  <si>
    <t>管轄地区。（連邦、州、ローカル、等）。たとえば、米国連邦政府、ケベック州、その他の識別子。[設定値のリスト]\n(F)、(federal：連邦)、(S)、(state：州)、(L)、(local：地域)、(other：その他)\n</t>
  </si>
  <si>
    <t>減価償却方法のタイプ。ローンのパーセンテージや減価償却方法に関する情報を含む。単なる情報提供を目的とする。たとえば、20%、5年、DDB(倍額定率)。</t>
  </si>
  <si>
    <t>存在する期間数。</t>
  </si>
  <si>
    <t>減価償却や債権債務、ローン、信用供与等に関する項目の説明。</t>
  </si>
  <si>
    <t>減価償却や債権債務、ローン、信用供与等に関する項目の、適用期間の開始日。</t>
  </si>
  <si>
    <t>減価償却や債権債務、ローン、信用供与等に関する項目の、適用期間の終了日。</t>
  </si>
  <si>
    <t>減価償却や債権債務、ローン、信用供与等で請求されるコストや手数料。</t>
  </si>
  <si>
    <t>税関連の情報のタプル。</t>
  </si>
  <si>
    <t>関係する課税庁の名前。</t>
  </si>
  <si>
    <t>関係する課税庁で使用される税率表のコード。</t>
  </si>
  <si>
    <t>課税庁の説明。</t>
  </si>
  <si>
    <t>税額。</t>
  </si>
  <si>
    <t>課税基準。</t>
  </si>
  <si>
    <t>VAT(物品税)またはその他の税のパーセント比率。0から1.0の間の値。たとえば50%は0.5とあらわす。</t>
  </si>
  <si>
    <t>税のクラス又はカテゴリ。</t>
  </si>
  <si>
    <t>免税理由やその他のコメントのための、追加の文またはコード。</t>
  </si>
  <si>
    <t>税が外貨建ての場合の、税額。</t>
  </si>
  <si>
    <t>税が外貨建ての場合の、通貨。</t>
  </si>
  <si>
    <t>税が外貨建ての場合の、換算レートの日付または日付/時刻。</t>
  </si>
  <si>
    <t>税が外貨建ての場合の、換算レートの種別。たとえば、スポット・レート、先物など。</t>
  </si>
  <si>
    <t>税が外貨建ての場合の、換算レートに関するコメント。</t>
  </si>
  <si>
    <t>税が外貨建てで、トライアンギュレーション取引の場合の、トライアンギュレーション通貨での税額。</t>
  </si>
  <si>
    <t>税が外貨建てで、トライアンギュレーション取引の場合の、トライアンギュレーション通貨。</t>
  </si>
  <si>
    <t>税が外貨建てで、トライアンギュレーション取引の場合の、換算レート。自国通貨をトライアンギュレーション通貨で割った値。</t>
  </si>
  <si>
    <t>税が外貨建てで、トライアンギュレーション取引の場合の、換算レート。外貨をトライアンギュレーション通貨で割った値。</t>
  </si>
  <si>
    <t>税が外貨建てで、トライアンギュレーション取引の場合の、換算レートの種別。たとえば、スポット・レート、先物など。</t>
  </si>
  <si>
    <t>項目が消去または完了されたことを示す。勘定のチェックが要求される場合、処理済を示すチェックマークまたは文字が指定される。支払またはDR/CRのメモに対する元文書が、消し込まれたことを確認するためにも使用可能。</t>
  </si>
  <si>
    <t>文書上の残高。</t>
  </si>
  <si>
    <t>Unique Consignment ReferenceまたはUCR。国際委託販売のための"origin to destination"参照コード。World Customs OrganizationとEAN International (EAN)が共同で開発している。\n(http://www.wcoomd.org/ie/EN/press/UCR_new_e.pdf)</t>
  </si>
  <si>
    <t>業務プロセス上の、関連文書の流れを捕捉するためのもの。特にVAT監査では、エンドユーザの要求として、取引に関係する文書の履歴が必要とされる。関連文書情報の構造の繰り返しを含む。</t>
  </si>
  <si>
    <t>発生元文書の種別。発注、通知、確認、出荷、配送/受領、請求、支払、など。</t>
  </si>
  <si>
    <t>発生元文書の番号。</t>
  </si>
  <si>
    <t>発生元文書の日付。</t>
  </si>
  <si>
    <t xml:space="preserve">発生元文書の対象となるCVEの種別。例えば、顧客、仕入先、従業員、その他。\n[設定値のリスト]\n(C)、(customer：顧客)、(E)、(employee：従業員)、(V)、(vendor：仕入先)、(O)、(other：その他)、(I)、(salesperson-internal：店舗内販売員)、(X)、(salesperson-external：外交販売員)、(N)、(contractor：請負者) </t>
  </si>
  <si>
    <t>発生元文書の対象となるCVEのコード。</t>
  </si>
  <si>
    <t>発生元文書の対象となるCVEの納税者コード。</t>
  </si>
  <si>
    <t>XHTMLを含む、リッチテキスト形式のテキストを受け入れる。XBRLインスタンスのフットノートの生成や、文書や伝票のコメントの生成などの、さまざまな目的で利用可能。</t>
  </si>
  <si>
    <t>リッチテキストコメントコードの説明。</t>
  </si>
  <si>
    <t>リッチテキストコメントの内容。</t>
  </si>
  <si>
    <t>コメントが関係する項目を識別する、XPath表現。</t>
  </si>
  <si>
    <t>仕訳の一意なリファレンス　　カウンタ</t>
  </si>
  <si>
    <t>明細行の一意なリファレンス　　カウンタ</t>
  </si>
  <si>
    <t xml:space="preserve">計算式に関係付けられたコード。例えば、期間数での分割、与えられた期間の合計\n[設定値のリスト]\n(D：期間数での分割)、(T：与えられた期間の合計) </t>
  </si>
  <si>
    <t xml:space="preserve">仕訳の修飾子。総勘定元帳や試算表で、開始残高や決算残高のように、記された値が報告日で集約されていることを明示することが重要なときに有用な、仕訳の種別を修飾するもの。会計システムにおいて、BBF（繰越残高）として知られるもの。指定可能な値は以下。標準、繰越残高、その他\n[設定値のリスト]\n(standard：標準)、(balance-brought-forward：繰越残高)、(other：その他) </t>
  </si>
  <si>
    <t>原取引時の通貨換算レート。（自国通貨を原取引通貨で割った値）</t>
  </si>
  <si>
    <t>原取引時の、自国通貨とトライアンギュレーション通貨との換算レート。（自国通貨をトライアンギュレーション通貨で割った値）</t>
  </si>
  <si>
    <t>原取引時の、原取引通貨とトライアンギュレーション通貨との換算レート。（原取引通貨をトライアンギュレーション通貨で割った値）</t>
  </si>
  <si>
    <t>amountTriangulationAmountの算出に用いられた、multicurrencyDetailExchangeRateDate時点の換算レート。（自国通貨をトライアンギュレーション通貨で割った値）</t>
  </si>
  <si>
    <t>amountRestatedAmountからamountTriangulationAmountへの、multicurrencyDetailExchangeRateDate時点の換算レート。（外貨通貨をトライアンギュレーション通貨で割った値）</t>
  </si>
  <si>
    <t>外部機関の名前（たとえば、税務署）</t>
  </si>
  <si>
    <t>CVE識別子のEメールアドレスの用途。(注文、本社、IRなど)</t>
  </si>
  <si>
    <t xml:space="preserve">CVE識別子の電話番号の用途。(代表、IR用など)\n[設定値のリスト]\n(bookkeeper：記帳係)、(controller：会計責任者)、(direct：直通)、(fax：FAX)、(investor-relations：IR窓口)、(main：代表)、(switchboard：交換台)、(other：その他) </t>
  </si>
  <si>
    <t>CVE識別子のFAX番号の用途。(注文、本社、IRなど)</t>
  </si>
  <si>
    <t>CVE識別子の担当者の姓</t>
  </si>
  <si>
    <t>地位や役職</t>
  </si>
  <si>
    <t>電話番号</t>
  </si>
  <si>
    <t xml:space="preserve">CVE識別子の担当者の電話番号の用途。(代表、IR用など)\n[設定値のリスト]\n(bookkeeper：記帳係)、(controller：会計責任者)、(direct：直通)、(fax：FAX)、(investor-relations：IR担当者)、(main：代表)、(switchboard：交換台)、(other：その他) </t>
  </si>
  <si>
    <t>CVE識別子の担当者のFAX番号の用途。(注文、本社、IRなど)</t>
  </si>
  <si>
    <t>CVE識別子の担当者のEメールアドレスの用途。(注文、本社、IRなど)</t>
  </si>
  <si>
    <t>CVE識別子の担当者の種別</t>
  </si>
  <si>
    <t>請求書の種別。(self-billed、ePoS)\n[設定値のリスト]\n(ePos：POSシステムからの発行)、(self-billed：手動発行)</t>
  </si>
  <si>
    <t>計測可能物のコード。ビジネスプロセス、固定資産/資産化項目、在庫、測定基準、無形資産、貯蔵品、従業員/提供元/請負者によるサービス、装置/機械によるサービス、その他\n[設定値のリスト]\n(BP：ビジネスプロセス)、(FA：固定資産/資産化項目)、(IN：在庫)、(KPI：測定基準)、(NT：無形資産)、(SP：貯蔵品)、(SV-P：従業員/提供元/請負者によるサービス)、(SV-M：装置/機械によるサービス)、(OT：その他)</t>
  </si>
  <si>
    <t>税が外貨建ての場合の、換算レートの情報源。たとえば、Reuters, Bloomberg</t>
  </si>
  <si>
    <t>税が外貨建てで、トライアンギュレーション取引の場合の、換算レートの情報源。たとえば、Reuters, Bloomberg</t>
  </si>
  <si>
    <t>リッチテキストコメントの用途を識別する、列挙コード。[設定値のリスト]\nlink_footnote：リンクフットノート、footnote：フットノート、source_document：元文書、source_journal：元仕訳帳、batch：仕訳の束、other：その他</t>
  </si>
  <si>
    <t>account: information to fill in a chart of accounts file. \nbalance: the results of accumulation of a complete and validated list of entries for an account (or a list of account) in a specific period - sometimes called general ledger \nentries:  a list of individual accounting entries, which might be posted/validated or nonposted/validated  \njournal: a self-balancing (Dr = Cr) list of entries for a specific period including beginning balance for that period.  \nledger: a complete list of entries for a specific account (or list of accounts) for a specific period; note - debits do not have to equal credits.   \nassets: a listing of open receivables, payables, inventory, fixed assets or other information that can be extracted from but are not necessarily included as part of a journal entry.  \ntrialBalance: the self-balancing (Dr = Cr) result of accumulation of a complete and validated list of entries for the entity in a complete list of accounts in a specific period. \ntaxtables:  aids automated interpretation of instances that represent tax tables; Tax table are defined by using multiple [taxes] structures to gather the population of codes, authorities and rates; through [taxTableCode] cross-references in the [taxes] structure, these "master file" tax tables can be referenced. \nOften sorted by date or by account, these terms have specific, and sometimes different, meanings in different areas. Common practice will drive accounting method/term matches.</t>
  </si>
  <si>
    <t>If this batch of information revises a previous batch of information, this field identifies the previous batch that is being revised. 'uniqueID' of the previous batch goes here. Developers should consider exception reporting.</t>
  </si>
  <si>
    <t>code</t>
  </si>
  <si>
    <t>module</t>
  </si>
  <si>
    <t>description</t>
  </si>
  <si>
    <t>label-ja</t>
  </si>
  <si>
    <t>description-ja</t>
  </si>
  <si>
    <t>_</t>
  </si>
  <si>
    <t>XBRL GLのルート要素。 この要素にはデータは登録されない。</t>
  </si>
  <si>
    <t>この会計仕訳に関する情報の親タグ。</t>
  </si>
  <si>
    <t>このファイルの一意識別子。</t>
  </si>
  <si>
    <t>Type of engagement being performed by external accountant</t>
  </si>
  <si>
    <t>Represents the actual date/time of entry into computer (automated from system date, often misrepresented by changing system clock). Posting dates are maintained separately.</t>
  </si>
  <si>
    <t>Source journal. The code of the journal in which the entry is processed. The code must be a unique indication for a journal and is selected from the following enumerated list:\ncd      cash disbursements (sending cheques to vendors)\ncr      cash receipts (receiving cheques from others)\nfa      fixed assets\ngi      giro/other bank adjustments\ngj      general journal\nim      inventory management\njc      job cost\npj      purchase journal (liabilities from purchases)\npl      payroll journal\nsj      sales journal\nse      standard entries\nud      user defined\not      other sources of entries"</t>
  </si>
  <si>
    <t>For standard or recurring journals, how often entry may be made: every frequencyInterval frequencyUnit, such as every 7 (interval) days (unit) or every 1 (interval) quarter (unit). This field represents the interval.\n</t>
  </si>
  <si>
    <t>For standard or recurring journals, how often entry may be made: every frequencyInterval frequencyUnit, such as every 7 (interval) days (unit) or every 1 (interval) quarter (unit). This field represents the unit.\n</t>
  </si>
  <si>
    <t>Identifier for a particular entry detail\n</t>
  </si>
  <si>
    <t>Tuple: parent container for account numbers and identifiers. No entry is made here, but each detail line may have multiple accounts assigned to it for reporting in different GAAPs, offsetting accounts in Japan, passing along information to consolidation systems about local versus consolidating accounts, etc. For example, the account 4783HG-QOWI-192837-1000 may be expressed so: \n/account/accountMainID 1000  \n/account/accountMainDescription Cash  \n/account/accountSub/accountSubID 4783HG  \n/account/accountSub/accountSubDescription Department  \n/account/accountSub/accountSubID QOWI  \n/account/accountSub/accountSubDescription Branch  \n/account/accountSub/accountSubID 192837  \n/account/accountSub/accountSubDescription Division</t>
  </si>
  <si>
    <t>Account type - FASB Concepts 6 and similar international designs. When xbrlInfo is used to associate other XBRL reporting items, this field is more suited to representing existing systems (audit) than data interchange.</t>
  </si>
  <si>
    <t>Amount in original (as opposed to home) currency, for multi-currency tracking.</t>
  </si>
  <si>
    <t>Identifier Phone Number Usage</t>
  </si>
  <si>
    <t>This code is used to associate the contact with a specific location for the Identifier. Its value should be the same as that of the identifierAddressLocationIdentifier</t>
  </si>
  <si>
    <t>deferred: although entered, it cannot be posted until a later time\nposted: already posted\nproposed: a proposed item that must be approved\nsimulated: a simulated item, for what-if\ntax: a tax-specific entry\nunposted:entered but not yet posted or validated\ncancelled:entered and later cancelled\nother:other status - should be described in postingStatusDescription</t>
  </si>
  <si>
    <t>Filtering mechanism. This value must be valid XPath. And the result of the XPath must be resolved to boolean. If the resulting value is false, the entry  must not mapped into specified facts in F/S.</t>
  </si>
  <si>
    <t>srcdG-4</t>
  </si>
  <si>
    <t>srcdG-5</t>
  </si>
  <si>
    <t>srcdG-6</t>
  </si>
  <si>
    <t>srcdG-7</t>
  </si>
  <si>
    <t>srcd-16</t>
  </si>
  <si>
    <t>srcdG-8</t>
  </si>
  <si>
    <t>srcd-20</t>
  </si>
  <si>
    <t>srcdG-9</t>
  </si>
  <si>
    <t>srcd-21</t>
  </si>
  <si>
    <t>srcd-22</t>
  </si>
  <si>
    <t>srcd-23</t>
  </si>
  <si>
    <t>srcd-24</t>
  </si>
  <si>
    <t>srcdG-10</t>
  </si>
  <si>
    <t>srcdG-11</t>
  </si>
  <si>
    <t>srcd-25</t>
  </si>
  <si>
    <t>srcd-26</t>
  </si>
  <si>
    <t>srcdG-12</t>
  </si>
  <si>
    <t>srcd-27</t>
  </si>
  <si>
    <t>srcd-28</t>
  </si>
  <si>
    <t>srcdG-13</t>
  </si>
  <si>
    <t>srcd-29</t>
  </si>
  <si>
    <t>srcd-30</t>
  </si>
  <si>
    <t>srcd-31</t>
  </si>
  <si>
    <t>srcdG-14</t>
  </si>
  <si>
    <t>srcd-32</t>
  </si>
  <si>
    <t>srcd-33</t>
  </si>
  <si>
    <t>srcd-34</t>
  </si>
  <si>
    <t>Jurisdiction (e.g. federal, state, local): e.g. US Federal, Province of Québec, other identifier</t>
  </si>
  <si>
    <t>If the tax is in a foreign currency, comment about exchange rate used</t>
  </si>
  <si>
    <t>Signifies that an item has been cleared, finished, finalized. When checking accounts are called for, the tick or letter showing this was done appears in this field. Can also be used for identifying that the\noriginal document against which a payment or DR/CR memo applies has been reconciled.</t>
  </si>
  <si>
    <t>srcdG-15</t>
  </si>
  <si>
    <t>srcd-35</t>
  </si>
  <si>
    <t>srcd-36</t>
  </si>
  <si>
    <t>srcd-37</t>
  </si>
  <si>
    <t>srcd-38</t>
  </si>
  <si>
    <t>corG-14</t>
    <phoneticPr fontId="3"/>
  </si>
  <si>
    <t>cen</t>
  </si>
  <si>
    <t>codeItemType</t>
  </si>
  <si>
    <t>identifierItemType</t>
  </si>
  <si>
    <t>textItemType</t>
  </si>
  <si>
    <t>amountItemType</t>
  </si>
  <si>
    <t>percentageItemType</t>
  </si>
  <si>
    <t>binaryobjectItemType</t>
  </si>
  <si>
    <t>unitPriceAmountItemType</t>
  </si>
  <si>
    <t>DOCUMENT LEVEL ALLOWANCES</t>
    <phoneticPr fontId="3"/>
  </si>
  <si>
    <t>Date this entry should be reversed</t>
    <phoneticPr fontId="3"/>
  </si>
  <si>
    <t>corG-10</t>
    <phoneticPr fontId="3"/>
  </si>
  <si>
    <t>commentItemType</t>
    <phoneticPr fontId="3"/>
  </si>
  <si>
    <t>cen</t>
    <phoneticPr fontId="3"/>
  </si>
  <si>
    <t>_</t>
    <phoneticPr fontId="3"/>
  </si>
  <si>
    <t>cenG-14</t>
  </si>
  <si>
    <t>cenG-1</t>
  </si>
  <si>
    <t>cenG-2</t>
  </si>
  <si>
    <t>cenG-16</t>
  </si>
  <si>
    <t>cenG-17</t>
  </si>
  <si>
    <t>cenG-18</t>
  </si>
  <si>
    <t>cenG-19</t>
  </si>
  <si>
    <t>cenG-20</t>
  </si>
  <si>
    <t>cenG-21</t>
  </si>
  <si>
    <t>cenG-22</t>
  </si>
  <si>
    <t>cenG-23</t>
  </si>
  <si>
    <t>cenG-24</t>
  </si>
  <si>
    <t>cenG-26</t>
  </si>
  <si>
    <t>cenG-27</t>
  </si>
  <si>
    <t>cenG-28</t>
  </si>
  <si>
    <t>cenG-32</t>
  </si>
  <si>
    <t>cen-162</t>
  </si>
  <si>
    <t>cen-21</t>
  </si>
  <si>
    <t>cen-22</t>
  </si>
  <si>
    <t>cen-23</t>
  </si>
  <si>
    <t>cen-24</t>
  </si>
  <si>
    <t>cen-28</t>
  </si>
  <si>
    <t>cen-33</t>
  </si>
  <si>
    <t>cen-82</t>
  </si>
  <si>
    <t>cen-83</t>
  </si>
  <si>
    <t>cen-84</t>
  </si>
  <si>
    <t>cen-85</t>
  </si>
  <si>
    <t>cen-86</t>
  </si>
  <si>
    <t>cen-87</t>
  </si>
  <si>
    <t>cen-88</t>
  </si>
  <si>
    <t>cen-89</t>
  </si>
  <si>
    <t>cen-90</t>
  </si>
  <si>
    <t>cen-91</t>
  </si>
  <si>
    <t>cen-93</t>
  </si>
  <si>
    <t>cen-94</t>
  </si>
  <si>
    <t>cen-97</t>
  </si>
  <si>
    <t>cen-98</t>
  </si>
  <si>
    <t>cen-100</t>
  </si>
  <si>
    <t>cen-101</t>
  </si>
  <si>
    <t>cen-104</t>
  </si>
  <si>
    <t>cen-105</t>
  </si>
  <si>
    <t>cen-107</t>
  </si>
  <si>
    <t>cen-108</t>
  </si>
  <si>
    <t>cen-109</t>
  </si>
  <si>
    <t>cen-111</t>
  </si>
  <si>
    <t>cen-112</t>
  </si>
  <si>
    <t>cen-113</t>
  </si>
  <si>
    <t>cen-114</t>
  </si>
  <si>
    <t>cen-115</t>
  </si>
  <si>
    <t>cen-120</t>
  </si>
  <si>
    <t>cen-121</t>
  </si>
  <si>
    <t>cen-122</t>
  </si>
  <si>
    <t>cen-123</t>
  </si>
  <si>
    <t>cen-124</t>
  </si>
  <si>
    <t>cen-125</t>
  </si>
  <si>
    <t>cen-8</t>
  </si>
  <si>
    <t>cen-18</t>
  </si>
  <si>
    <t>cen-137</t>
  </si>
  <si>
    <t>cen-138</t>
  </si>
  <si>
    <t>cen-139</t>
  </si>
  <si>
    <t>cen-140</t>
  </si>
  <si>
    <t>cen-142</t>
  </si>
  <si>
    <t>cen-143</t>
  </si>
  <si>
    <t>cen-144</t>
  </si>
  <si>
    <t>cen-145</t>
  </si>
  <si>
    <t>cen-154</t>
  </si>
  <si>
    <t>cen-160</t>
  </si>
  <si>
    <t>cen-161</t>
  </si>
  <si>
    <t>cen-146</t>
  </si>
  <si>
    <t>cen-147</t>
  </si>
  <si>
    <t>cen-148</t>
  </si>
  <si>
    <t>cen-125A</t>
  </si>
  <si>
    <t>cen-125B</t>
  </si>
  <si>
    <t>Segment Explicit Dimension</t>
    <phoneticPr fontId="3"/>
  </si>
  <si>
    <t>Segment Typed Dimension</t>
    <phoneticPr fontId="3"/>
  </si>
  <si>
    <t>Segment Simple Element Content</t>
    <phoneticPr fontId="3"/>
  </si>
  <si>
    <t>Segment Explicit</t>
    <phoneticPr fontId="3"/>
  </si>
  <si>
    <t>Segment Explicit Dimension Value</t>
    <phoneticPr fontId="3"/>
  </si>
  <si>
    <t>Segment Typed</t>
    <phoneticPr fontId="3"/>
  </si>
  <si>
    <t>Segment Typed Dimension Value</t>
    <phoneticPr fontId="3"/>
  </si>
  <si>
    <t>Segment Simple Element</t>
    <phoneticPr fontId="3"/>
  </si>
  <si>
    <t>Segment Simple Element Value</t>
    <phoneticPr fontId="3"/>
  </si>
  <si>
    <t>Segment Non Dimensional Contents</t>
    <phoneticPr fontId="3"/>
  </si>
  <si>
    <t>Senario Explicit Dimension</t>
    <phoneticPr fontId="3"/>
  </si>
  <si>
    <t>Senario Explicit Dimension Value</t>
  </si>
  <si>
    <t>Senario Simple Element Value</t>
  </si>
  <si>
    <t>Senario Non Dimensional Contents</t>
  </si>
  <si>
    <t>Senario Typed Dimension</t>
    <phoneticPr fontId="3"/>
  </si>
  <si>
    <t>Senario Typed Dimension Value</t>
    <phoneticPr fontId="3"/>
  </si>
  <si>
    <t>Senario Typed</t>
    <phoneticPr fontId="3"/>
  </si>
  <si>
    <t>Senario Explicit</t>
    <phoneticPr fontId="3"/>
  </si>
  <si>
    <t>Senario Simple Element</t>
    <phoneticPr fontId="3"/>
  </si>
  <si>
    <t>Senario Simple Element Content</t>
    <phoneticPr fontId="3"/>
  </si>
  <si>
    <t>segmentExplicitDimensionItemType</t>
  </si>
  <si>
    <t>segmentTypedDimensionItemType</t>
  </si>
  <si>
    <t>segmentTypedDimensionValueItemType</t>
  </si>
  <si>
    <t>segmentSimpleElementContentItemType</t>
  </si>
  <si>
    <t>segmentSimpleElementValueItemType</t>
  </si>
  <si>
    <t>segmentNonDimensionalContentsItemType</t>
  </si>
  <si>
    <t>senarioExplicitDimensionItemType</t>
  </si>
  <si>
    <t>senarioExplicitDimensionValueItemType</t>
  </si>
  <si>
    <t>senarioTypedDimensionItemType</t>
  </si>
  <si>
    <t>senarioTypedDimensionValueItemType</t>
  </si>
  <si>
    <t>senarioSimpleElementContentItemType</t>
  </si>
  <si>
    <t>senarioSimpleElementValueItemType</t>
  </si>
  <si>
    <t>senarioNonDimensionalContentsItemType</t>
  </si>
  <si>
    <t>segmentExplicitDimensionValueItemType</t>
    <phoneticPr fontId="3"/>
  </si>
  <si>
    <t>muc-35</t>
    <phoneticPr fontId="3"/>
  </si>
  <si>
    <t>exchangeRateItemType</t>
    <phoneticPr fontId="3"/>
  </si>
  <si>
    <t>If the tax is in a foreign currency, the exchange rate used expressed as national currency divided by foreign currency</t>
    <phoneticPr fontId="3"/>
  </si>
  <si>
    <t>税が外貨建ての場合の、換算レート。自国通貨を外貨で割った値。</t>
    <phoneticPr fontId="3"/>
  </si>
  <si>
    <t>itemCountryOfOrigin</t>
  </si>
  <si>
    <t>entityInformation</t>
  </si>
  <si>
    <t>segmentExplicit</t>
  </si>
  <si>
    <t>segmentExplicitDimension</t>
  </si>
  <si>
    <t>segmentExplicitDimensionValue</t>
  </si>
  <si>
    <t>segmentTyped</t>
  </si>
  <si>
    <t>segmentTypedDimension</t>
  </si>
  <si>
    <t>segmentTypedDimensionValue</t>
  </si>
  <si>
    <t>segmentSimpleElement</t>
  </si>
  <si>
    <t>segmentSimpleElementContent</t>
  </si>
  <si>
    <t>segmentSimpleElementValue</t>
  </si>
  <si>
    <t>segmentNonDimensionalContents</t>
  </si>
  <si>
    <t>senarioExplicit</t>
  </si>
  <si>
    <t>senarioExplicitDimension</t>
  </si>
  <si>
    <t>senarioExplicitDimensionValue</t>
  </si>
  <si>
    <t>senarioTyped</t>
  </si>
  <si>
    <t>senarioTypedDimension</t>
  </si>
  <si>
    <t>senarioTypedDimensionValue</t>
  </si>
  <si>
    <t>senarioSimpleElement</t>
  </si>
  <si>
    <t>senarioSimpleElementContent</t>
  </si>
  <si>
    <t>senarioSimpleElementValue</t>
  </si>
  <si>
    <t>senarioNonDimensionalContents</t>
  </si>
  <si>
    <t>term</t>
    <phoneticPr fontId="3"/>
  </si>
  <si>
    <t>ID</t>
    <phoneticPr fontId="3"/>
  </si>
  <si>
    <t>Card.</t>
    <phoneticPr fontId="3"/>
  </si>
  <si>
    <t>Semantic data type</t>
    <phoneticPr fontId="3"/>
  </si>
  <si>
    <t>Invoice number</t>
    <phoneticPr fontId="3"/>
  </si>
  <si>
    <t>The date when the Invoice was issued.</t>
  </si>
  <si>
    <t>Invoice type code</t>
    <phoneticPr fontId="3"/>
  </si>
  <si>
    <t>Invoice currency code</t>
    <phoneticPr fontId="3"/>
  </si>
  <si>
    <t>VAT accounting currency code</t>
    <phoneticPr fontId="3"/>
  </si>
  <si>
    <t>Value added tax point date</t>
    <phoneticPr fontId="3"/>
  </si>
  <si>
    <t>Value added tax point date code</t>
    <phoneticPr fontId="3"/>
  </si>
  <si>
    <t>Payment due date</t>
    <phoneticPr fontId="3"/>
  </si>
  <si>
    <t>Buyer reference</t>
    <phoneticPr fontId="3"/>
  </si>
  <si>
    <t>Document reference</t>
  </si>
  <si>
    <t>BT-12</t>
  </si>
  <si>
    <t>Contract reference</t>
    <phoneticPr fontId="3"/>
  </si>
  <si>
    <t>An identifier of a referenced purchase order, issued by the Buyer.</t>
  </si>
  <si>
    <t>BT-14</t>
  </si>
  <si>
    <t>Sales order reference</t>
  </si>
  <si>
    <t>An identifier of a referenced sales order, issued by the Seller.</t>
  </si>
  <si>
    <t>An identifier of a referenced receiving advice.</t>
  </si>
  <si>
    <t>BT-16</t>
  </si>
  <si>
    <t>Despatch advice reference</t>
  </si>
  <si>
    <t>An identifier of a referenced despatch advice.</t>
  </si>
  <si>
    <t>0..1</t>
    <phoneticPr fontId="3"/>
  </si>
  <si>
    <t>Invoiced object identifier</t>
    <phoneticPr fontId="3"/>
  </si>
  <si>
    <t>BT-18A</t>
    <phoneticPr fontId="3"/>
  </si>
  <si>
    <t>Scheme identifier</t>
    <phoneticPr fontId="3"/>
  </si>
  <si>
    <t>Buyer accounting reference</t>
    <phoneticPr fontId="3"/>
  </si>
  <si>
    <t>A textual value that specifies where to book the relevant data into the Buyer's financial accounts.</t>
  </si>
  <si>
    <t>Payment terms</t>
    <phoneticPr fontId="3"/>
  </si>
  <si>
    <t>INVOICE NOTE</t>
    <phoneticPr fontId="3"/>
  </si>
  <si>
    <t>A group of business terms providing textual notes that are relevant for the invoice, together with an indication of the note subject.</t>
  </si>
  <si>
    <t>Invoice note</t>
    <phoneticPr fontId="3"/>
  </si>
  <si>
    <t>PROCESS CONTROL</t>
    <phoneticPr fontId="3"/>
  </si>
  <si>
    <t>A group of business terms providing information on the business process and rules applicable to the Invoice document.</t>
  </si>
  <si>
    <t>Business process type</t>
    <phoneticPr fontId="3"/>
  </si>
  <si>
    <t>Specification identifier</t>
    <phoneticPr fontId="3"/>
  </si>
  <si>
    <t>PRECEDING INVOICE REFERENCE</t>
    <phoneticPr fontId="3"/>
  </si>
  <si>
    <t>The identification of an Invoice that was previously sent by the Seller.</t>
  </si>
  <si>
    <t>Preceding Invoice issue date</t>
    <phoneticPr fontId="3"/>
  </si>
  <si>
    <t>A group of business terms providing information about the Seller.</t>
  </si>
  <si>
    <t>Seller name</t>
    <phoneticPr fontId="3"/>
  </si>
  <si>
    <t xml:space="preserve">The full formal name by which the Seller is registered in the national registry of legal entities or as a Taxable person or otherwise trades as a person or persons. </t>
  </si>
  <si>
    <t>Seller trading name</t>
    <phoneticPr fontId="3"/>
  </si>
  <si>
    <t>0..n</t>
    <phoneticPr fontId="3"/>
  </si>
  <si>
    <t>Seller identifier</t>
    <phoneticPr fontId="3"/>
  </si>
  <si>
    <t>BT-29A</t>
    <phoneticPr fontId="3"/>
  </si>
  <si>
    <t>Seller legal registration identifier</t>
    <phoneticPr fontId="3"/>
  </si>
  <si>
    <t>BT-30A</t>
    <phoneticPr fontId="3"/>
  </si>
  <si>
    <t>Seller VAT identifier</t>
    <phoneticPr fontId="3"/>
  </si>
  <si>
    <t>Seller tax registration identifier</t>
    <phoneticPr fontId="3"/>
  </si>
  <si>
    <t>Seller electronic address</t>
    <phoneticPr fontId="3"/>
  </si>
  <si>
    <t>BT-34A</t>
    <phoneticPr fontId="3"/>
  </si>
  <si>
    <t>1..1</t>
    <phoneticPr fontId="3"/>
  </si>
  <si>
    <t>SELLER POSTAL ADDRESS</t>
    <phoneticPr fontId="3"/>
  </si>
  <si>
    <t>Seller address line 2</t>
    <phoneticPr fontId="3"/>
  </si>
  <si>
    <t>An additional address line in an address that can be used to give further details supplementing the main line.</t>
  </si>
  <si>
    <t>BT-162</t>
  </si>
  <si>
    <t>Seller address line 3</t>
    <phoneticPr fontId="3"/>
  </si>
  <si>
    <t>Seller city</t>
    <phoneticPr fontId="3"/>
  </si>
  <si>
    <t>The common name of the city, town or village, where the Seller address is located.</t>
  </si>
  <si>
    <t>Seller post code</t>
    <phoneticPr fontId="3"/>
  </si>
  <si>
    <t>Seller country subdivision</t>
    <phoneticPr fontId="3"/>
  </si>
  <si>
    <t>Seller country code</t>
    <phoneticPr fontId="3"/>
  </si>
  <si>
    <t>A group of business terms providing contact information about the Seller.</t>
  </si>
  <si>
    <t>A phone number for the contact point.</t>
  </si>
  <si>
    <t>An e-mail address for the contact point.</t>
  </si>
  <si>
    <t>A group of business terms providing information about the Buyer.</t>
  </si>
  <si>
    <t>The full name of the Buyer.</t>
  </si>
  <si>
    <t>BT-45</t>
  </si>
  <si>
    <t>Buyer trading name</t>
    <phoneticPr fontId="3"/>
  </si>
  <si>
    <t>Buyer identifier</t>
    <phoneticPr fontId="3"/>
  </si>
  <si>
    <t>BT-46A</t>
    <phoneticPr fontId="3"/>
  </si>
  <si>
    <t>Buyer legal registration identifier</t>
    <phoneticPr fontId="3"/>
  </si>
  <si>
    <t>BT-47A</t>
    <phoneticPr fontId="3"/>
  </si>
  <si>
    <t>Buyer VAT identifier</t>
    <phoneticPr fontId="3"/>
  </si>
  <si>
    <t>Buyer electronic address</t>
    <phoneticPr fontId="3"/>
  </si>
  <si>
    <t>BT-49A</t>
    <phoneticPr fontId="3"/>
  </si>
  <si>
    <t>BUYER POSTAL ADDRESS</t>
    <phoneticPr fontId="3"/>
  </si>
  <si>
    <t>Buyer address line 2</t>
    <phoneticPr fontId="3"/>
  </si>
  <si>
    <t>Buyer address line 3</t>
    <phoneticPr fontId="3"/>
  </si>
  <si>
    <t>Buyer city</t>
    <phoneticPr fontId="3"/>
  </si>
  <si>
    <t>The common name of the city, town or village, where the Buyer's address is located.</t>
  </si>
  <si>
    <t>Buyer post code</t>
    <phoneticPr fontId="3"/>
  </si>
  <si>
    <t>Buyer country code</t>
    <phoneticPr fontId="3"/>
  </si>
  <si>
    <t xml:space="preserve">BUYER CONTACT </t>
    <phoneticPr fontId="3"/>
  </si>
  <si>
    <t>PAYEE</t>
    <phoneticPr fontId="3"/>
  </si>
  <si>
    <t>Payee name</t>
    <phoneticPr fontId="3"/>
  </si>
  <si>
    <t>Payee identifier</t>
    <phoneticPr fontId="3"/>
  </si>
  <si>
    <t>BT-60A</t>
    <phoneticPr fontId="3"/>
  </si>
  <si>
    <t>Payee legal registration identifier</t>
    <phoneticPr fontId="3"/>
  </si>
  <si>
    <t>BT-61A</t>
    <phoneticPr fontId="3"/>
  </si>
  <si>
    <t>A group of business terms providing information about the Seller's tax representative.</t>
  </si>
  <si>
    <t>The full name of the Seller's tax representative party.</t>
  </si>
  <si>
    <t>Seller tax representative VAT identifier</t>
    <phoneticPr fontId="3"/>
  </si>
  <si>
    <t>SELLER TAX REPRESENTATIVE POSTAL ADDRESS</t>
    <phoneticPr fontId="3"/>
  </si>
  <si>
    <t>Tax representative address line 2</t>
    <phoneticPr fontId="3"/>
  </si>
  <si>
    <t>Tax representative address line 3</t>
    <phoneticPr fontId="3"/>
  </si>
  <si>
    <t>Tax representative city</t>
    <phoneticPr fontId="3"/>
  </si>
  <si>
    <t>The common name of the city, town or village, where the tax representative address is located.</t>
  </si>
  <si>
    <t>Tax representative post code</t>
    <phoneticPr fontId="3"/>
  </si>
  <si>
    <t>Tax representative country code</t>
    <phoneticPr fontId="3"/>
  </si>
  <si>
    <t>DELIVERY INFORMATION</t>
    <phoneticPr fontId="3"/>
  </si>
  <si>
    <t>A group of business terms providing information about where and when the goods and services invoiced are delivered.</t>
  </si>
  <si>
    <t>Deliver to location identifier</t>
    <phoneticPr fontId="3"/>
  </si>
  <si>
    <t>BT-71A</t>
    <phoneticPr fontId="3"/>
  </si>
  <si>
    <t>Actual delivery date</t>
    <phoneticPr fontId="3"/>
  </si>
  <si>
    <t>the date on which the supply of goods or services was made or completed.</t>
  </si>
  <si>
    <t>INVOICING PERIOD</t>
    <phoneticPr fontId="3"/>
  </si>
  <si>
    <t>DELIVER TO ADDRESS</t>
    <phoneticPr fontId="3"/>
  </si>
  <si>
    <t>Deliver to address line 2</t>
    <phoneticPr fontId="3"/>
  </si>
  <si>
    <t>Deliver to address line 3</t>
    <phoneticPr fontId="3"/>
  </si>
  <si>
    <t>Deliver to city</t>
    <phoneticPr fontId="3"/>
  </si>
  <si>
    <t>The common name of the city, town or village, where the deliver to address is located.</t>
  </si>
  <si>
    <t>Deliver to post code</t>
    <phoneticPr fontId="3"/>
  </si>
  <si>
    <t>Deliver to country code</t>
    <phoneticPr fontId="3"/>
  </si>
  <si>
    <t>A group of business terms providing information about the payment.</t>
  </si>
  <si>
    <t>Payment means type code</t>
    <phoneticPr fontId="3"/>
  </si>
  <si>
    <t>Payment means text</t>
    <phoneticPr fontId="3"/>
  </si>
  <si>
    <t>Remittance information</t>
    <phoneticPr fontId="3"/>
  </si>
  <si>
    <t>A group of business terms to specify credit transfer payments.</t>
  </si>
  <si>
    <t>Payment account identifier</t>
    <phoneticPr fontId="3"/>
  </si>
  <si>
    <t>The name of the payment account, at a payment service provider, to which payment should be made.</t>
  </si>
  <si>
    <t>Payment service provider identifier</t>
    <phoneticPr fontId="3"/>
  </si>
  <si>
    <t>PAYMENT CARD INFORMATION</t>
    <phoneticPr fontId="3"/>
  </si>
  <si>
    <t>Payment card primary account number</t>
    <phoneticPr fontId="3"/>
  </si>
  <si>
    <t>The name of the payment card holder.</t>
  </si>
  <si>
    <t>DIRECT DEBIT</t>
    <phoneticPr fontId="3"/>
  </si>
  <si>
    <t>Bank assigned creditor identifier</t>
    <phoneticPr fontId="3"/>
  </si>
  <si>
    <t>Debited account identifier</t>
    <phoneticPr fontId="3"/>
  </si>
  <si>
    <t>The account to be debited by the direct debit.</t>
  </si>
  <si>
    <t>The amount of an allowance, without VAT.</t>
  </si>
  <si>
    <t>BT-93</t>
  </si>
  <si>
    <t>Document level allowance base amount</t>
    <phoneticPr fontId="3"/>
  </si>
  <si>
    <t>The base amount that may be used, in conjunction with the document level allowance percentage, to calculate the document level allowance amount.</t>
  </si>
  <si>
    <t>Document level allowance percentage</t>
    <phoneticPr fontId="3"/>
  </si>
  <si>
    <t>The percentage that may be used, in conjunction with the document level allowance base amount, to calculate the document level allowance amount.</t>
  </si>
  <si>
    <t>Document level allowance VAT category code</t>
    <phoneticPr fontId="3"/>
  </si>
  <si>
    <t>Document level allowance VAT rate</t>
    <phoneticPr fontId="3"/>
  </si>
  <si>
    <t>The reason for the document level allowance, expressed as text</t>
  </si>
  <si>
    <t>Document level allowance reason code</t>
    <phoneticPr fontId="3"/>
  </si>
  <si>
    <t>DOCUMENT LEVEL CHARGES</t>
    <phoneticPr fontId="3"/>
  </si>
  <si>
    <t>A group of business terms providing information about charges and taxes other than VAT, applicable to the Invoice as a whole.</t>
  </si>
  <si>
    <t>Document level charge amount</t>
    <phoneticPr fontId="3"/>
  </si>
  <si>
    <t>Document level charge base amount</t>
    <phoneticPr fontId="3"/>
  </si>
  <si>
    <t>The base amount that may be used, in conjunction with the document level charge percentage, to calculate the document level charge amount.</t>
  </si>
  <si>
    <t>Document level charge percentage</t>
    <phoneticPr fontId="3"/>
  </si>
  <si>
    <t>The percentage that may be used, in conjunction with the document level charge base amount, to calculate the document level charge amount</t>
  </si>
  <si>
    <t>Document level charge VAT category code</t>
    <phoneticPr fontId="3"/>
  </si>
  <si>
    <t>Document level charge VAT rate</t>
    <phoneticPr fontId="3"/>
  </si>
  <si>
    <t>The VAT rate, represented as percentage that applies to the document level charge.</t>
  </si>
  <si>
    <t>The reason for the document level charge, expressed as text.</t>
  </si>
  <si>
    <t>Document level charge reason code</t>
    <phoneticPr fontId="3"/>
  </si>
  <si>
    <t>A group of business terms providing the monetary totals for the Invoice.</t>
  </si>
  <si>
    <t>Sum of all Invoice line net amounts in the Invoice.</t>
  </si>
  <si>
    <t>Sum of charges on document level</t>
    <phoneticPr fontId="3"/>
  </si>
  <si>
    <t>Invoice total amount without VAT</t>
    <phoneticPr fontId="3"/>
  </si>
  <si>
    <t>BT-111</t>
  </si>
  <si>
    <t>Invoice total VAT amount in accounting currency</t>
    <phoneticPr fontId="3"/>
  </si>
  <si>
    <t>Invoice total amount with VAT</t>
    <phoneticPr fontId="3"/>
  </si>
  <si>
    <t>Paid amount</t>
    <phoneticPr fontId="3"/>
  </si>
  <si>
    <t>Rounding amount</t>
    <phoneticPr fontId="3"/>
  </si>
  <si>
    <t>The amount to be added to the invoice total to round the amount to be paid.</t>
  </si>
  <si>
    <t>Amount due for payment</t>
    <phoneticPr fontId="3"/>
  </si>
  <si>
    <t>VAT BREAKDOWN</t>
    <phoneticPr fontId="3"/>
  </si>
  <si>
    <t>VAT category taxable amount</t>
    <phoneticPr fontId="3"/>
  </si>
  <si>
    <t>VAT category tax amount</t>
    <phoneticPr fontId="3"/>
  </si>
  <si>
    <t>BT-118</t>
    <phoneticPr fontId="3"/>
  </si>
  <si>
    <t xml:space="preserve">VAT category code </t>
    <phoneticPr fontId="3"/>
  </si>
  <si>
    <t>BT-119</t>
    <phoneticPr fontId="3"/>
  </si>
  <si>
    <t>VAT category rate</t>
    <phoneticPr fontId="3"/>
  </si>
  <si>
    <t>VAT exemption reason text</t>
    <phoneticPr fontId="3"/>
  </si>
  <si>
    <t>VAT exemption reason code</t>
    <phoneticPr fontId="3"/>
  </si>
  <si>
    <t>ADDITIONAL SUPPORTING DOCUMENTS</t>
    <phoneticPr fontId="3"/>
  </si>
  <si>
    <t>Supporting document reference</t>
    <phoneticPr fontId="3"/>
  </si>
  <si>
    <t>External document location</t>
    <phoneticPr fontId="3"/>
  </si>
  <si>
    <t>Attached document</t>
    <phoneticPr fontId="3"/>
  </si>
  <si>
    <t>BT-125A</t>
    <phoneticPr fontId="3"/>
  </si>
  <si>
    <t>Attached document Mime code</t>
    <phoneticPr fontId="3"/>
  </si>
  <si>
    <t>BT-125B</t>
    <phoneticPr fontId="3"/>
  </si>
  <si>
    <t>Attached document Filename</t>
    <phoneticPr fontId="3"/>
  </si>
  <si>
    <t>INVOICE LINE</t>
    <phoneticPr fontId="3"/>
  </si>
  <si>
    <t>A unique identifier for the individual line within the Invoice.</t>
  </si>
  <si>
    <t>Invoice line note</t>
    <phoneticPr fontId="3"/>
  </si>
  <si>
    <t>A textual note that gives unstructured information that is relevant to the Invoice line.</t>
  </si>
  <si>
    <t>Invoice line object identifier</t>
    <phoneticPr fontId="3"/>
  </si>
  <si>
    <t>BT-128A</t>
    <phoneticPr fontId="3"/>
  </si>
  <si>
    <t>Scheme identifier</t>
    <phoneticPr fontId="7"/>
  </si>
  <si>
    <t>Invoiced quantity</t>
    <phoneticPr fontId="3"/>
  </si>
  <si>
    <t>The quantity of items (goods or services) that is charged in the Invoice line.</t>
  </si>
  <si>
    <t>Invoiced quantity unit of measure code</t>
    <phoneticPr fontId="3"/>
  </si>
  <si>
    <t>INVOICE LINE PERIOD</t>
    <phoneticPr fontId="3"/>
  </si>
  <si>
    <t>INVOICE LINE ALLOWANCES</t>
    <phoneticPr fontId="3"/>
  </si>
  <si>
    <t>A group of business terms providing information about allowances applicable to the individual Invoice line.</t>
  </si>
  <si>
    <t>Invoice line allowance base amount</t>
    <phoneticPr fontId="3"/>
  </si>
  <si>
    <t>The base amount that may be used, in conjunction with the Invoice line allowance percentage, to calculate the Invoice line allowance amount.</t>
  </si>
  <si>
    <t>Invoice line allowance percentage</t>
    <phoneticPr fontId="3"/>
  </si>
  <si>
    <t>The percentage that may be used, in conjunction with the Invoice line allowance base amount, to calculate the Invoice line allowance amount</t>
  </si>
  <si>
    <t>The reason for the Invoice line allowance, expressed as text.</t>
  </si>
  <si>
    <t>Invoice line allowance reason code</t>
    <phoneticPr fontId="3"/>
  </si>
  <si>
    <t>INVOICE LINE CHARGES</t>
    <phoneticPr fontId="3"/>
  </si>
  <si>
    <t>The amount of a charge, without VAT.</t>
  </si>
  <si>
    <t>Invoice line charge base amount</t>
    <phoneticPr fontId="3"/>
  </si>
  <si>
    <t>The base amount that may be used, in conjunction with the Invoice line charge percentage, to calculate the Invoice line charge amount.</t>
  </si>
  <si>
    <t>Invoice line charge percentage</t>
    <phoneticPr fontId="3"/>
  </si>
  <si>
    <t>The percentage that may be used, in conjunction with the Invoice line charge base amount, to calculate the Invoice line charge amount.</t>
  </si>
  <si>
    <t>The reason for the Invoice line charge, expressed as text.</t>
  </si>
  <si>
    <t>Invoice line charge reason code</t>
    <phoneticPr fontId="3"/>
  </si>
  <si>
    <t>PRICE DETAILS</t>
    <phoneticPr fontId="3"/>
  </si>
  <si>
    <t>A group of business terms providing information about the price applied for the goods and services invoiced on the Invoice line.</t>
  </si>
  <si>
    <t>Item net price</t>
    <phoneticPr fontId="3"/>
  </si>
  <si>
    <t>Unit price amount</t>
  </si>
  <si>
    <t>Item price discount</t>
    <phoneticPr fontId="3"/>
  </si>
  <si>
    <t>Item gross price</t>
    <phoneticPr fontId="3"/>
  </si>
  <si>
    <t>The unit price, exclusive of VAT, before subtracting Item price discount.</t>
  </si>
  <si>
    <t>The number of item units to which the price applies.</t>
  </si>
  <si>
    <t>LINE VAT INFORMATION</t>
    <phoneticPr fontId="3"/>
  </si>
  <si>
    <t>A group of business terms providing information about the VAT applicable for the goods and services invoiced on the Invoice line.</t>
  </si>
  <si>
    <t>Invoiced item VAT category code</t>
    <phoneticPr fontId="3"/>
  </si>
  <si>
    <t>The VAT rate, represented as percentage that applies to the invoiced item.</t>
  </si>
  <si>
    <t>ITEM INFORMATION</t>
    <phoneticPr fontId="3"/>
  </si>
  <si>
    <t>A name for an item.</t>
  </si>
  <si>
    <t>Item description</t>
    <phoneticPr fontId="3"/>
  </si>
  <si>
    <t>An identifier, assigned by the Seller, for the item.</t>
  </si>
  <si>
    <t>Item Buyer's identifier</t>
    <phoneticPr fontId="3"/>
  </si>
  <si>
    <t>Item standard identifier</t>
    <phoneticPr fontId="3"/>
  </si>
  <si>
    <t>BT-157A</t>
    <phoneticPr fontId="3"/>
  </si>
  <si>
    <t>Item classification identifier</t>
    <phoneticPr fontId="3"/>
  </si>
  <si>
    <t>BT-158A</t>
    <phoneticPr fontId="3"/>
  </si>
  <si>
    <t>BT-158B</t>
    <phoneticPr fontId="3"/>
  </si>
  <si>
    <t>Scheme version identifier</t>
    <phoneticPr fontId="3"/>
  </si>
  <si>
    <t>Item country of origin</t>
    <phoneticPr fontId="3"/>
  </si>
  <si>
    <t>ITEM ATTRIBUTES</t>
    <phoneticPr fontId="3"/>
  </si>
  <si>
    <t>A group of business terms providing information about properties of the goods and services invoiced.</t>
  </si>
  <si>
    <t>level</t>
    <phoneticPr fontId="3"/>
  </si>
  <si>
    <t>organizationIdentifiers</t>
    <phoneticPr fontId="3"/>
  </si>
  <si>
    <t>documentNumber</t>
    <phoneticPr fontId="3"/>
  </si>
  <si>
    <t>Tax Exchange Rate Item Type</t>
    <phoneticPr fontId="3"/>
  </si>
  <si>
    <t>exchangeRateDateItemType</t>
    <phoneticPr fontId="3"/>
  </si>
  <si>
    <t>dateItemType</t>
  </si>
  <si>
    <t>/corG-1</t>
  </si>
  <si>
    <t>/corG-1/corG-2/cenG-16</t>
  </si>
  <si>
    <t>/corG-1/corG-2/cenG-16/cen-82</t>
  </si>
  <si>
    <t>/corG-1/corG-2/cenG-16/cen-83</t>
  </si>
  <si>
    <t>/corG-1/corG-2/cenG-16/cenG-17</t>
  </si>
  <si>
    <t>/corG-1/corG-2/cenG-16/cenG-17/cen-84</t>
  </si>
  <si>
    <t>/corG-1/corG-2/cenG-16/cenG-17/cen-85</t>
  </si>
  <si>
    <t>/corG-1/corG-2/cenG-16/cenG-17/cen-86</t>
  </si>
  <si>
    <t>/corG-1/corG-2/cenG-16/cenG-18</t>
  </si>
  <si>
    <t>/corG-1/corG-2/cenG-16/cenG-18/cen-87</t>
  </si>
  <si>
    <t>/corG-1/corG-2/cenG-16/cenG-18/cen-88</t>
  </si>
  <si>
    <t>/corG-1/corG-2/cenG-16/cenG-19</t>
  </si>
  <si>
    <t>/corG-1/corG-2/cenG-16/cenG-19/cen-89</t>
  </si>
  <si>
    <t>/corG-1/corG-2/cenG-16/cenG-19/cen-90</t>
  </si>
  <si>
    <t>/corG-1/corG-2/cenG-16/cenG-19/cen-91</t>
  </si>
  <si>
    <t>/corG-1/corG-2/cenG-1</t>
  </si>
  <si>
    <t>/corG-1/corG-2/cenG-1/cen-21</t>
  </si>
  <si>
    <t>/corG-1/corG-2/cenG-2</t>
  </si>
  <si>
    <t>/corG-1/corG-2/cenG-2/cen-23</t>
  </si>
  <si>
    <t>/corG-1/corG-2/cenG-2/cen-24</t>
  </si>
  <si>
    <t>/corG-1/corG-4/cenG-20</t>
  </si>
  <si>
    <t>/corG-1/corG-4/cenG-20/cen-93</t>
  </si>
  <si>
    <t>/corG-1/corG-4/cenG-20/cen-94</t>
  </si>
  <si>
    <t>/corG-1/corG-4/cenG-20/cen-97</t>
  </si>
  <si>
    <t>/corG-1/corG-4/cenG-20/cen-98</t>
  </si>
  <si>
    <t>/corG-1/corG-4/cenG-21</t>
  </si>
  <si>
    <t>/corG-1/corG-4/cenG-21/cen-100</t>
  </si>
  <si>
    <t>/corG-1/corG-4/cenG-21/cen-101</t>
  </si>
  <si>
    <t>/corG-1/corG-4/cenG-21/cen-104</t>
  </si>
  <si>
    <t>/corG-1/corG-4/cenG-21/cen-105</t>
  </si>
  <si>
    <t>/corG-1/corG-4/cenG-22</t>
  </si>
  <si>
    <t>/corG-1/corG-4/cenG-22/cen-106</t>
  </si>
  <si>
    <t>/corG-1/corG-4/cenG-22/cen-107</t>
  </si>
  <si>
    <t>/corG-1/corG-4/cenG-22/cen-108</t>
  </si>
  <si>
    <t>/corG-1/corG-4/cenG-22/cen-109</t>
  </si>
  <si>
    <t>/corG-1/corG-4/cenG-22/cen-111</t>
  </si>
  <si>
    <t>/corG-1/corG-4/cenG-22/cen-112</t>
  </si>
  <si>
    <t>/corG-1/corG-4/cenG-22/cen-113</t>
  </si>
  <si>
    <t>/corG-1/corG-4/cenG-22/cen-114</t>
  </si>
  <si>
    <t>/corG-1/corG-4/cenG-22/cen-115</t>
  </si>
  <si>
    <t>/corG-1/corG-4/cenG-23</t>
  </si>
  <si>
    <t>/corG-1/corG-4/cenG-23/cen-116</t>
  </si>
  <si>
    <t>/corG-1/corG-4/cenG-23/cen-117</t>
  </si>
  <si>
    <t>/corG-1/corG-4/cenG-23/cen-118</t>
  </si>
  <si>
    <t>/corG-1/corG-4/cenG-23/cen-119</t>
  </si>
  <si>
    <t>/corG-1/corG-4/cenG-23/cen-120</t>
  </si>
  <si>
    <t>/corG-1/corG-4/cenG-23/cen-121</t>
  </si>
  <si>
    <t>/corG-1/corG-4/corG-5</t>
  </si>
  <si>
    <t>/corG-1/corG-4/corG-5/cor-21</t>
  </si>
  <si>
    <t>/corG-1/corG-4/corG-5/cor-22</t>
  </si>
  <si>
    <t>/corG-1/corG-4/corG-5/cen-131</t>
  </si>
  <si>
    <t>/corG-1/corG-4/corG-5/bus-135</t>
  </si>
  <si>
    <t>/corG-1/corG-4/corG-5/cor-85</t>
  </si>
  <si>
    <t>/corG-1/corG-4/corG-5/cor-89</t>
  </si>
  <si>
    <t>/corG-1/corG-4/corG-5/cor-90</t>
  </si>
  <si>
    <t>/corG-1/corG-4/corG-5/cor-91</t>
  </si>
  <si>
    <t>/corG-1/corG-4/corG-5/corG-19</t>
  </si>
  <si>
    <t>/corG-1/corG-2/cor-76</t>
  </si>
  <si>
    <t>/corG-1/corG-2/cor-79</t>
  </si>
  <si>
    <t>/corG-1/corG-2/cor-73</t>
  </si>
  <si>
    <t>/corG-1/corG-2/cenG-3/tafG-1</t>
  </si>
  <si>
    <t>/corG-1/corG-2/cenG-3/tafG-1/taf-4</t>
  </si>
  <si>
    <t>/corG-1/corG-2/cenG-3/tafG-1/taf-5</t>
  </si>
  <si>
    <t>/corG-1/corG-2/cen-18</t>
  </si>
  <si>
    <t>/corG-1/corG-2/cenG-24</t>
  </si>
  <si>
    <t>/corG-1/corG-2/cenG-24/cen-122</t>
  </si>
  <si>
    <t>/corG-1/corG-2/cenG-24/cen-123</t>
  </si>
  <si>
    <t>/corG-1/corG-2/cenG-24/cen-124</t>
  </si>
  <si>
    <t>/corG-1/corG-2/cenG-24/cen-125</t>
  </si>
  <si>
    <t>/corG-1/corG-2/cenG-24/cen-125A</t>
  </si>
  <si>
    <t>/corG-1/corG-2/cenG-24/cen-125B</t>
  </si>
  <si>
    <t>/corG-1/corG-4/corG-5/cen-136</t>
  </si>
  <si>
    <t>/corG-1/corG-4/corG-5/cen-141</t>
  </si>
  <si>
    <t>/corG-1/corG-4/corG-5/cenG-32</t>
  </si>
  <si>
    <t>/corG-1/corG-4/corG-5/cenG-32/cen-160</t>
  </si>
  <si>
    <t>cen-34</t>
  </si>
  <si>
    <t>cen-106</t>
  </si>
  <si>
    <t>cen-116</t>
  </si>
  <si>
    <t>cen-117</t>
  </si>
  <si>
    <t>cen-118</t>
  </si>
  <si>
    <t>cen-119</t>
  </si>
  <si>
    <t>cen-131</t>
  </si>
  <si>
    <t>cen-136</t>
  </si>
  <si>
    <t>cen-141</t>
  </si>
  <si>
    <t>cen-155</t>
  </si>
  <si>
    <t>cen-156</t>
  </si>
  <si>
    <t>cen-159</t>
  </si>
  <si>
    <t>cen-35</t>
  </si>
  <si>
    <t>cen-50</t>
  </si>
  <si>
    <t>cen-64</t>
  </si>
  <si>
    <t>cen-75</t>
  </si>
  <si>
    <t>cen-36</t>
  </si>
  <si>
    <t>cen-51</t>
  </si>
  <si>
    <t>cen-65</t>
  </si>
  <si>
    <t>cen-76</t>
  </si>
  <si>
    <t>cen-37</t>
  </si>
  <si>
    <t>cen-52</t>
  </si>
  <si>
    <t>cen-66</t>
  </si>
  <si>
    <t>cen-77</t>
  </si>
  <si>
    <t>cen-39</t>
  </si>
  <si>
    <t>cen-54</t>
  </si>
  <si>
    <t>cen-68</t>
  </si>
  <si>
    <t>cen-79</t>
  </si>
  <si>
    <t>cen-40</t>
  </si>
  <si>
    <t>cen-55</t>
  </si>
  <si>
    <t>cen-69</t>
  </si>
  <si>
    <t>cen-80</t>
  </si>
  <si>
    <t>cen-38</t>
  </si>
  <si>
    <t>cen-53</t>
  </si>
  <si>
    <t>cen-67</t>
  </si>
  <si>
    <t>cen-78</t>
  </si>
  <si>
    <t>cen-26</t>
  </si>
  <si>
    <t>cen-132</t>
  </si>
  <si>
    <t>cen-133</t>
  </si>
  <si>
    <t>cenG-4</t>
  </si>
  <si>
    <t>cen-29</t>
  </si>
  <si>
    <t>cen-30</t>
  </si>
  <si>
    <t>cen-31</t>
  </si>
  <si>
    <t>cen-32</t>
  </si>
  <si>
    <t>cen-27</t>
  </si>
  <si>
    <t>cenG-5</t>
  </si>
  <si>
    <t>cenG-6</t>
  </si>
  <si>
    <t>cen-41</t>
  </si>
  <si>
    <t>cen-42</t>
  </si>
  <si>
    <t>cen-43</t>
  </si>
  <si>
    <t>cen-63</t>
  </si>
  <si>
    <t>cen-62</t>
  </si>
  <si>
    <t>cenG-12</t>
  </si>
  <si>
    <t>cen-164</t>
  </si>
  <si>
    <t>cen-46</t>
  </si>
  <si>
    <t>cen-47</t>
  </si>
  <si>
    <t>cen-48</t>
  </si>
  <si>
    <t>cen-47A</t>
  </si>
  <si>
    <t>cen-44</t>
  </si>
  <si>
    <t>cen-45</t>
  </si>
  <si>
    <t>cenG-8</t>
  </si>
  <si>
    <t>cen-163</t>
  </si>
  <si>
    <t>cenG-9</t>
  </si>
  <si>
    <t>cen-56</t>
  </si>
  <si>
    <t>cen-57</t>
  </si>
  <si>
    <t>cen-49</t>
  </si>
  <si>
    <t>cen-58</t>
  </si>
  <si>
    <t>cen-60</t>
  </si>
  <si>
    <t>cen-61</t>
  </si>
  <si>
    <t>cen-61A</t>
  </si>
  <si>
    <t>cen-59</t>
  </si>
  <si>
    <t>cen-70</t>
  </si>
  <si>
    <t>cenG-15</t>
  </si>
  <si>
    <t>cen-165</t>
  </si>
  <si>
    <t>cen-71</t>
  </si>
  <si>
    <t>cen-92</t>
  </si>
  <si>
    <t>cen-95</t>
  </si>
  <si>
    <t>cen-96</t>
  </si>
  <si>
    <t>cen-99</t>
  </si>
  <si>
    <t>cen-102</t>
  </si>
  <si>
    <t>cen-103</t>
  </si>
  <si>
    <t>cenG-29</t>
  </si>
  <si>
    <t>cen-149</t>
  </si>
  <si>
    <t>cen-150</t>
  </si>
  <si>
    <t>cenG-31</t>
  </si>
  <si>
    <t>cen-129</t>
  </si>
  <si>
    <t>cen-130</t>
  </si>
  <si>
    <t>cen-110</t>
  </si>
  <si>
    <t>cen-152</t>
  </si>
  <si>
    <t>code</t>
    <phoneticPr fontId="3"/>
  </si>
  <si>
    <t>Desc</t>
    <phoneticPr fontId="3"/>
  </si>
  <si>
    <t>A unique identification of the Invoice.\nThe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t>
  </si>
  <si>
    <t>A code specifying the functional type of the Invoice.\nCommercial invoices and credit notes are defined according the entries in UNTDID 1001 [6]. Other entries of UNTDID 1001 [6] with specific invoices or credit notes may be used if applicable.</t>
  </si>
  <si>
    <t>The currency in which all Invoice amounts are given, except for the Total VAT amount in accounting currency.\nOnly one currency shall be used in the Invoice, except for the Invoice total VAT amount in accounting currency (BT-111] in accordance with article 230 of Directive 2006/112/EC on VAT [2]. The lists of valid currencies are registered with the ISO 4217 Maintenance Agency 'Codes for the representation of currencies and funds'.</t>
  </si>
  <si>
    <t>The currency used for VAT accounting and reporting purposes as accepted or required in the country of the Seller.\nShall be used in combination with the Invoice total VAT amount in accounting currency (BT-111) when the VAT accounting currency code differs from the Invoice currency code. The lists of valid currencies are registered with the ISO 4217 Maintenance Agency 'Codes for the representation of currencies and funds'. Please refer to Article 230 of the Council Directive 2006/112/EC [2] for more information.</t>
  </si>
  <si>
    <t>The date when the VAT becomes accountable for the Seller and for the Buyer in so far as that date can be determined and differs from the date of issue of the invoice, according to the VAT directive.\nThe tax point is usually the date goods were supplied or services completed (the 'basic tax point'). There are some variations. Please refer to Article 226 (7) of the Council Directive 2006/112/EC [2] for more information. This element is required if the Value added tax point date is different from the Invoice issue date. Both Buyer and Seller should use the Tax Point Date when provided by the Seller. The use of BT-7 and BT-8 is mutually exclusive.</t>
  </si>
  <si>
    <t>The code of the date when the VAT becomes accountable for the Seller and for the Buyer.\nThe code shall distinguish between the following entries of UNTDID 2005 [6]: - Invoice document issue date - Delivery date, actual - Paid to dateThe Value added tax point date code is used if the Value added tax point date is not known when the invoice is issued. The use of BT-8 and BT-7 is mutually exclusive.</t>
  </si>
  <si>
    <t>The date when the payment is due.\nThe payment due date reflects the due date of the net payment. For partial payments it states the first net due date. The corresponding description of more complex payment terms can be stated in BT-20 Payment terms.</t>
  </si>
  <si>
    <t>An identifier assigned by the Buyer used for internal routing purposes.\nThe identifier is defined by the Buyer (e.g. contact ID, department, office id, project code), but provided by the Seller in the Invoice.</t>
  </si>
  <si>
    <t>The identification of the project the invoice refers to</t>
  </si>
  <si>
    <t>The identification of a contract.\nThe contract identifier should be unique in the context of the specific trading relationship and for a defined time period.</t>
  </si>
  <si>
    <t>The identification of the call for tender or lot the invoice relates to.\nIn some countries a reference to the call for tender that has led to the contract shall be provided.</t>
  </si>
  <si>
    <t>An identifier for an object on which the invoice is based, given by the Seller.\nIt may be a subscription number, telephone number, meter point, vehicle, person etc., as applicable.</t>
  </si>
  <si>
    <t>The identification scheme identifier of the Invoiced object identifier.\nIf it may be not clear for the receiver what scheme is used for the identifier, a conditional scheme identifier should be used that shall be chosen from the UNTDID 1153 code list [6] entries.</t>
  </si>
  <si>
    <t>A textual description of the payment terms that apply to the amount due for payment (Including description of possible penalties).\nThis element may contain multiple lines and multiple terms.</t>
  </si>
  <si>
    <t>The subject of the textual note in BT-22.\nTo be chosen from the entries in UNTDID 4451 [6].</t>
  </si>
  <si>
    <t>A textual note that gives unstructured information that is relevant to the Invoice as a whole.\nSuch as the reason for any correction or assignment note in case the invoice has been factored</t>
  </si>
  <si>
    <t>Identifies the business process context in which the transaction appears, to enable the Buyer to process the Invoice in an appropriate way.\nTo be specified by the Buyer.</t>
  </si>
  <si>
    <t>An identification of the specification containing the total set of rules regarding semantic content, cardinalities and business rules to which the data contained in the instance document conforms.\nThis identifies compliance or conformance to this document. Compliant invoices specify: urn:cen.eu:enl6931:2017. Invoices, compliant to a user specification may identify that user specification here. No identification scheme is to be used.</t>
  </si>
  <si>
    <t>A group of business terms providing information on one or more preceding Invoices.\nTo be used in case: - a preceding invoice is corrected - preceding partial invoices are referred to from a final invoice -preceding pre-payment invoices are referred to from a final invoice</t>
  </si>
  <si>
    <t>The date when the Preceding Invoice was issued.\nThe Preceding Invoice issue date shall be provided in case the Preceding Invoice identifier is not unique.</t>
  </si>
  <si>
    <t>A name by which the Seller is known, other than Seller name (also known as Business name].\nThis may be used if different from the Seller name.</t>
  </si>
  <si>
    <t>An identification of the Seller.\nFor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t>
  </si>
  <si>
    <t>The identification scheme identifier of the Seller identifier.\nIf used, the identification scheme identifier shall be chosen from the entries of the list published by the ISO/IEC 6523 maintenance agency.</t>
  </si>
  <si>
    <t>An identifier issued by an official registrar that identifies the Seller as a legal entity or person.\nIf no identification scheme is specified, it should be known by Buyer and Seller.</t>
  </si>
  <si>
    <t>The identification scheme identifier of the Seller legal registration identifier.\nIf used, the identification scheme shall be chosen from the entries of the list published by the ISO/IEC 6523 maintenance agency.</t>
  </si>
  <si>
    <t>The Seller's VAT identifier (also known as Seller VAT identification number).\nVAT number prefixed by a country code. A VAT registered Supplier shall include his VAT ID, except when he uses a tax representative.</t>
  </si>
  <si>
    <t>The local identification (defined by the Seller's address) of the Seller for tax purposes or a reference that enables the Seller to state his registered tax status.\nThis information may affect how the Buyer settles the payment (such as for social security fees). E.g. in some countries, if the Seller is not registered as a tax paying entity then the Buyer is required to withhold the amount of the tax and pay it on behalf of the Seller.</t>
  </si>
  <si>
    <t>Additional legal information relevant for the Seller.\nSuch as share capital.</t>
  </si>
  <si>
    <t>Identifies the Seller's electronic address to which the application level response to the invoice may be delivered.</t>
  </si>
  <si>
    <t>The identification scheme identifier of the Seller electronic address.\nThe scheme identifier shall be chosen from a list to be maintained by the Connecting Europe Facility.</t>
  </si>
  <si>
    <t>A group of business terms providing information about the address of the Seller.\nSufficient components of the address are to be filled to comply with legal requirements.</t>
  </si>
  <si>
    <t>The main address line in an address.\nUsually the street name and number or post office box.</t>
  </si>
  <si>
    <t>The identifier for an addressable group of properties according to the relevant postal service.\nSuch as a ZIP code or a post code.</t>
  </si>
  <si>
    <t>The subdivision of a country.\nSuch as a region, a county, a state, a province, etc.</t>
  </si>
  <si>
    <t xml:space="preserve">A code that identifies the country.\nIf no tax representative is specified, this is the country where VAT is liable. The lists of valid countries are registered with the EN ISO 3166-1 Maintenance agency, 'Codes for the representation of names of countries and their subdivisions'. </t>
  </si>
  <si>
    <t>A contact point for a legal entity or person.\nSuch as person name, contact identification, department or office identification.</t>
  </si>
  <si>
    <t>A name by which the Buyer is known, other than Buyer name (also known as Business name).\nThis may be used if different from the Buyer name.</t>
  </si>
  <si>
    <t>An identifier of the Buyer.\nIf no scheme is specified, it should be known by Buyer and Seller, e.g. a previously exchanged Seller assigned identifier of the Buyer.</t>
  </si>
  <si>
    <t>The identification scheme identifier of the Buyer identifier.\nIf used, the identification scheme shall be chosen from the entries of the list published by the ISO/IEC 6523 maintenance agency.</t>
  </si>
  <si>
    <t>An identifier issued by an official registrar that identifies the Buyer as a legal entity or person.\nIf no identification scheme is specified, it should be known by Buyer and Seller, e.g. the identifier that is exclusively used in the applicable legal environment.</t>
  </si>
  <si>
    <t>The identification scheme identifier of the Buyer legal registration identifier.\nIf used, the identification scheme shall be chosen from the entries of the list published by the ISO/1EC 6523 maintenance agency.</t>
  </si>
  <si>
    <t>The Buyer's VAT identifier (also known as Buyer VAT identification number).\nVAT number prefixed by a country code based on EN ISO 3166-1 'Codes for the representation of names of countries and their subdivisions'</t>
  </si>
  <si>
    <t>Identifies the Buyer's electronic address to which the invoice is delivered.</t>
  </si>
  <si>
    <t>The identification scheme identifier of the Buyer electronic address.\nThe scheme identifier shall be chosen from a list to be maintained by the Connecting Europe Facility.</t>
  </si>
  <si>
    <t>A group of business terms providing information about the postal address for the Buyer.\nSufficient components of the address are to be filled to comply with legal requirements.</t>
  </si>
  <si>
    <t>A code that identifies the country.\nThe lists of valid countries are registered with the EN ISO 3166-1 Maintenance agency, 'Codes for the representation of names of countries and their subdivisions'.</t>
  </si>
  <si>
    <t>A group of business terms providing contact information relevant for the Buyer.\nContact details can be given by the Buyer at the time of the ordering or as master data exchanged prior to ordering. Contact details should not be used for the purpose of routing the received Invoice internally by the recipient; the Buyer reference identifier should be used for this purpose.</t>
  </si>
  <si>
    <t>A group of business terms providing information about the Payee, i.e. the role that receives the payment.\nThe role of Payee may be fulfilled by another party than the Seller, e.g. a factoring service.</t>
  </si>
  <si>
    <t>The name of the Payee.\nShall be used when the Payee is different from the Seller. The Payee name may however be the same as the Seller name.</t>
  </si>
  <si>
    <t>An identifier for the Payee.\nIf no scheme is specified, it should be known by Buyer and Seller, e.g. a previously exchanged Buyer or Seller assigned identifier.</t>
  </si>
  <si>
    <t>The identification scheme identifier of the Payee identifier.\nIf used, the identification scheme shall be chosen from the entries of the list published by the ISO/IEC 6523 maintenance agency.</t>
  </si>
  <si>
    <t>An identifier issued by an official registrar that identifies the Payee as a legal entity or person.\nIf no scheme is specified, it should be known by Buyer and Seller, e.g. the identifier that is exclusively used in the applicable legal environment.</t>
  </si>
  <si>
    <t>The identification scheme identifier of the Payee legal registration identifier.\nIf used, the identification scheme shall be chosen from the entries of the list published by the ISO/IEC 6523 maintenance agency.</t>
  </si>
  <si>
    <t>The VAT identifier of the Seller's tax representative party.\nVAT number prefixed by a country code based on EN ISO 3166-1 'Codes for the representation of names of countries and their subdivisions'.</t>
  </si>
  <si>
    <t>A group of business terms providing information about the postal address for the tax representative party.\nThe Seller tax representative name/postal address shall be provided in the invoice, if the Seller has a tax representative who is liable to pay the VAT due. Sufficient components of the address are to be filled to comply with legal requirements.</t>
  </si>
  <si>
    <t>The main address line in an address.\nUsually the street name and number post office box.</t>
  </si>
  <si>
    <t>The subdivision of a country. \nSuch as a region, a county, a state, a province, etc.</t>
  </si>
  <si>
    <t>A code that identifies the country.\nCountry where VAT is liable. The lists of valid countries are registered with the EN ISO 3166-1 Maintenance agency, 'Codes for the representation of names of countries and their subdivisions'.</t>
  </si>
  <si>
    <t>The name of the party to which the goods and services are delivered.\nShall be used if the Deliver to party is different from the Buyer.</t>
  </si>
  <si>
    <t>An identifier for the location at which the goods and services are delivered.\nIf no scheme is specified, it should be known by Buyer and Seller, e.g. a previously exchanged Buyer or Seller assigned identifier.</t>
  </si>
  <si>
    <t>The identification scheme identifier of the Deliver to location identifier.\nIf used, the identification scheme shall be chosen from the entries of the list published by the ISO/IEC 6523 maintenance agency.</t>
  </si>
  <si>
    <t>A group of business terms providing information on the invoice period.\nUsed to indicate when the period covered by the invoice starts and when it ends. Also called delivery period.</t>
  </si>
  <si>
    <t>The date when the Invoice period starts.\nThe initial date of delivery of goods or services.</t>
  </si>
  <si>
    <t>The date when the Invoice period ends.\nThe date on which the delivery of goods or services was completed.</t>
  </si>
  <si>
    <t>A group of business terms providing information about the address to which goods and services invoiced were or are delivered.\nIn the case of pick-up, the deliver to address is the pick-up address. Sufficient components of the address are to be filled to comply with legal requirements.</t>
  </si>
  <si>
    <t>The main address line in an address.\nUsually the street name and number.</t>
  </si>
  <si>
    <t>The means, expressed as code, for how a payment is expected to be or has been settled.\nEntries from the UNTDID 4461 code list [6] shall be used. Distinction should be made between SEPA and non-SEPA payments, and between credit payments, direct debits, card payments and other instruments.</t>
  </si>
  <si>
    <t xml:space="preserve">The means, expressed as text, for how a payment is expected to be or has been settled.\nSuch as cash, credit transfer, direct debit, credit card, etc. </t>
  </si>
  <si>
    <t>A textual value used to establish a link between the payment and the Invoice, issued by the Seller.\nUsed for creditor's critical reconciliation information. This information element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 In order to allow for automatic processing of cross-border SEPA payments, only Latin characters should be used in this field, with a maximum of 140 characters. Reference section 1.4 of the SEPA credit transfer and SEPA direct debit scheme implementation guides [13] and [14] for details of the allowed characters. Other rules may apply for SEPA payments within national borders. If remittance information is structured according to the ISO 11649:2009 standard [16] for Structured RF Creditor Reference, it shall be mapped to the Structured Remittance Information Creditor Reference field in SEPA payments messages. If remittance information is structured according to the EACT standard for automated reconciliation [17], it shall be mapped to the Unstructured Remittance Information field in SEPA payments messages.' If remittance information is to be mapped to the End To End Identification field or to the Structured Remittance Information Creditor Reference field in SEPA payments messages, then in addition to the Latin character set restriction, the content shall not start or end with a '/' and the content shall not contain '//'s. See reference [15].</t>
  </si>
  <si>
    <t>A unique identifier of the financial payment account, at a payment service provider, to which payment should be made.\nSuch as IBAN (in case of a SEPA payment) or a national account number.</t>
  </si>
  <si>
    <t>An identifier for the payment service provider where a payment account is located.\nSuch as a BIC or a national clearing code where required. No identification scheme to be used.</t>
  </si>
  <si>
    <t>A group of business terms providing information about card used for payment contemporaneous with invoice issuance.\nOnly used if the Buyer had opted to pay by using a payment card such as a credit or debit card.</t>
  </si>
  <si>
    <t>The Primary Account Number (PAN) of the card used for payment.\nIn accordance with card payments security standards an invoice should never include a full card primary account number. At the moment PCI Security Standards Council has defined that the first 6 digits and last 4 digits are the maximum number of digits to be shown.</t>
  </si>
  <si>
    <t>A group of business terms to specify a direct debit.\nThis group may be used to give prior notice in the invoice that payment will be made through a SEPA or other direct debit initiated by the Seller, in accordance with the rules of the SEPA or other direct debit scheme.</t>
  </si>
  <si>
    <t>Unique identifier assigned by the Payee for referencing the direct debit mandate.\nUsed in order to pre-notify the Buyer of a SEPA direct debit.</t>
  </si>
  <si>
    <t>Unique banking reference identifier of the Payee or Seller assigned by the Payee or Seller bank. \nUsed in order to pre-notify the Buyer of a SEPA direct debit.</t>
  </si>
  <si>
    <t>A group of business terms providing information about allowances applicable to the Invoice as a whole.\nDeductions, such as withheld tax may also be specified in this group.</t>
  </si>
  <si>
    <t>A coded identification of what VAT category applies to the document level allowance.\nThe following entries of UNTDID 5305 [6] are used (further clarification between brackets): - Standard rate (Liable for VAT in a standard way) - Zero rated goods (Liable for VAT with a percentage rate of zero) - Exempt from tax (VAT/IGIC/IPSI)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</si>
  <si>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The VAT rate, represented as percentage that applies to the document level allowance.</t>
  </si>
  <si>
    <t>The reason for the document level allowance, expressed as a code.\nUse entries of the UNTDID 5189 code list [6]. The Document level allowance reason code and the Document level allowance reason shall indicate the same allowance reason.</t>
  </si>
  <si>
    <t xml:space="preserve">A coded identification of what VAT category applies to the document level charge.\nThe following entries of UNTDID 5305 [6] are used (further clarification between brackets): - Standard rate (Liable for VAT in a standard way) - Zero rated goods (Liable for VAT with a percentage rate of zero) - Exempt from tax (VAT/IGIC/1PS1)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 </t>
  </si>
  <si>
    <t>The reason for the document level charge, expressed as a code.\nUse entries of the UNTDID 7161 code list [6]. The Document level charge reason code and the Document level charge reason shall indicate the same charge reason.</t>
  </si>
  <si>
    <t>Sum of all allowances on document level in the Invoice.\nAllowances on line level are included in the Invoice line net amount which is summed up into the Sum of Invoice line net amount.</t>
  </si>
  <si>
    <t>Sum of all charges on document level in the Invoice.\nCharges on line level are included in the Invoice line net amount which is summed up into the Sum of Invoice line net amount.</t>
  </si>
  <si>
    <t>The total amount of the Invoice without VAT.\nThe Invoice total amount without VAT is the Sum of Invoice line net amount minus Sum of allowances on document level plus Sum of charges on document level.</t>
  </si>
  <si>
    <t>The total VAT amount for the Invoice.\nThe Invoice total VAT amount is the sum of all VAT category tax amounts.</t>
  </si>
  <si>
    <t>The VAT total amount expressed in the accounting currency accepted or required in the country of the Seller.\nTo be used when the VAT accounting currency (BT-6] differs from the Invoice currency code (BT-5) in accordance with article 230 of Directive 2006/112 / EC on VAT. The VAT amount in accounting currency is not used in the calculation of the Invoice totals.</t>
  </si>
  <si>
    <t>The total amount of the Invoice with VAT.\nThe Invoice total amount with VAT is the Invoice total amount without VAT plus the Invoice total VAT amount.</t>
  </si>
  <si>
    <t>The sum of amounts which have been paid in advance.\nThis amount is subtracted from the invoice total amount with VAT to calculate the amount due for payment.</t>
  </si>
  <si>
    <t>The outstanding amount that is requested to be paid.\nThis amount is the Invoice total amount with VAT minus the paid amount that has been paid in advance. The amount is zero in case of a fully paid Invoice. The amount may be negative; in that case the Seller owes the amount to the Buyer.</t>
  </si>
  <si>
    <t>A group of business terms providing information about VAT breakdown by different categories, rates and exemption reasons</t>
  </si>
  <si>
    <t>Sum of all taxable amounts subject to a specific VAT category code and VAT category rate (if the VAT category rate is applicable].\nThe sum of Invoice line net amount minus allowances plus charges on document level which are subject to a specific VAT category code and VAT category rate (if the VAT category rate is applicable).</t>
  </si>
  <si>
    <t>The total VAT amount for a given VAT category.\nCalculated by multiplying the VAT category taxable amount with the VAT category rate for the relevant VAT category.</t>
  </si>
  <si>
    <t>Coded identification of a VAT category.\nThe following entries of UNTDID 5305 [6] are used (further clarification between brackets): - Standard rate (Liable for VAT in a standard way) - Zero rated goods (Liable for VAT with a percentage rate of zero) - Exempt from tax (VAT/IGIC/1PSI)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</si>
  <si>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The VAT rate, represented as percentage that applies for the relevant VAT category.\nThe VAT category code and the VAT category rate shall be consistent.</t>
  </si>
  <si>
    <t>A textual statement of the reason why the amount is exempted from VAT or why no VAT is being charged\nArticles 226 items 11 to 15 Directive 2006/112/EC [2].</t>
  </si>
  <si>
    <t>A coded statement of the reason for why the amount is exempted from VAT.\n Code list issued and maintained by the Connecting Europe Facility.</t>
  </si>
  <si>
    <t>A group of business terms providing information about additional supporting documents substantiating the claims made in the Invoice.\nThe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</si>
  <si>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An identifier of the supporting document.</t>
  </si>
  <si>
    <t>A description of the supporting document\nSuch as: timesheet, usage report etc.</t>
  </si>
  <si>
    <t>The URL (Uniform Resource Locator) that identifies where the external document is located.\nA means of locating the resource including its primary access mechanism, e.g. http:// or ftp://. External document location shall be used if the Buyer requires additional information to support the Invoice. External documents do not form part of the invoice. Risks can be involved when accessing external documents. It should be possible to process the invoice without accessing external documents.</t>
  </si>
  <si>
    <t>An attached document embedded as binary object or sent together with the invoice.\nAttached document is used when documentation shall be stored with the Invoice for future reference or audit purposes. spreadsheet</t>
  </si>
  <si>
    <t>The mime code of the attached document.\nAllowed mime codes: - application/pdf - image/png - image/jpeg - text/csv - application/vnd.openxmlformats-officedocument.spreadsheetml.sheet - application/vnd.oasis.opendocument.spreadsheet</t>
  </si>
  <si>
    <t>The file name of the attached document</t>
  </si>
  <si>
    <t>A group of business terms providing information on individual Invoice lines.</t>
  </si>
  <si>
    <t>An identifier for an object on which the invoice line is based, given by the Seller.\nIt may be a subscription number, telephone number, meter point etc., as applicable.</t>
  </si>
  <si>
    <t>The identification scheme identifier of the Invoice line object identifier.\nIf it may be not clear for the receiver what scheme is used for the identifier, a conditional scheme identifier should be used that shall be chosen from the UNTDID 1153 code list [6] entries.</t>
  </si>
  <si>
    <t>The unit of measure that applies to the invoiced quantity.\nThe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t>
  </si>
  <si>
    <t>The total amount of the Invoice line.\nThe amount is 'net' without VAT, i.e. inclusive of line level allowances and charges as well as other relevant taxes.</t>
  </si>
  <si>
    <t>An identifier for a referenced line within a purchase order, issued by the Buyer.\nThe purchase order identifier is referenced on document level.</t>
  </si>
  <si>
    <t>A textual value that specifies where to book the relevant data into the Buyer's financial accounts.\nIf required, this reference shall be provided by the Buyer to the Seller prior to the issuing of the Invoice.</t>
  </si>
  <si>
    <t>A group of business terms providing information about the period relevant for the Invoice line.\nIs also called Invoice line delivery period.</t>
  </si>
  <si>
    <t>The date when the Invoice period for this Invoice line starts.\nThe date is the first day of the period.</t>
  </si>
  <si>
    <t>The date when the Invoice period for this Invoice line ends.\nThe date is the last day of the period.</t>
  </si>
  <si>
    <t>The reason for the Invoice line allowance, expressed as a code.\nUse entries of the UNTDID 5189 code list [6]. The Invoice line level allowance reason code and the Invoice line level allowance reason shall indicate the same allowance reason.</t>
  </si>
  <si>
    <t>A group of business terms providing information about charges and taxes other than VAT applicable to the individual Invoice line.\nAll charges and taxes are assumed to be liable to the same VAT rate as the Invoice line.</t>
  </si>
  <si>
    <t>The reason for the Invoice line charge, expressed as a code.\nUse entries of the UNTDID 7161 code list [6]. The Invoice line charge reason code and the Invoice line charge reason shall indicate the same charge reason.</t>
  </si>
  <si>
    <t>The price of an item, exclusive of VAT, after subtracting item price discount.\nThe Item net price has to be equal with the Item gross price less the Item price discount.</t>
  </si>
  <si>
    <t>The total discount subtracted from the Item gross price to calculate the Item net price.\nOnly applies if the discount is provided per unit and if it is not included in the Item gross price.</t>
  </si>
  <si>
    <t xml:space="preserve"> The unit of measure that applies to the Item price base quantity.\nThe Item price base quantity unit of measure shall be the same as the Invoiced quantity unit of measure (BT-130).</t>
  </si>
  <si>
    <t>The VAT category code for the invoiced item.\nThe following entries of UNTDID 5305 [6] are used (further clarification between brackets): - Standard rate (Liable for VAT in a standard way) - Zero rated goods (Liable for VAT with a percentage rate of zero) - Exempt from tax (VAT/IGIC/IPSI)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</si>
  <si>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A group of business terms providing information about the goods and services invoiced.</t>
  </si>
  <si>
    <t>A description for an item.\nThe Item description allows for describing the item and its features in more detail than the Item name.</t>
  </si>
  <si>
    <t>An identifier, assigned by the Buyer, for the item.</t>
  </si>
  <si>
    <t>An item identifier based on a registered scheme.</t>
  </si>
  <si>
    <t xml:space="preserve">The identification scheme identifier of the Item standard identifier\nThe identification scheme shall be identified from the entries of the list published by the ISO/IEC 6523 maintenance agency. </t>
  </si>
  <si>
    <t>A code for classifying the item by its type or nature.\nClassification codes are used to allow grouping of similar items for a various purposes e.g. public procurement (CPV), eCommerce (UNSPSC] etc.</t>
  </si>
  <si>
    <t>The identification scheme identifier of the Item classification identifier\nThe identification scheme shall be chosen from the entries in UNTDID 7143 [6].</t>
  </si>
  <si>
    <t>The version of the identification scheme.</t>
  </si>
  <si>
    <t>The code identifying the country from which the item originates.\nThe lists of valid countries are registered with the EN ISO 3166-1 Maintenance agency, 'Codes for the representation of names of countries and their subdivisions'.</t>
  </si>
  <si>
    <t>The name of the attribute or property of the item.\nSuch as 'Colour'.</t>
  </si>
  <si>
    <t>The value of the attribute or property of the item.\nSuch as 'Red'.</t>
  </si>
  <si>
    <t>valueAddedTaxPointDateCode</t>
  </si>
  <si>
    <t>invoicedObjectIdentifier</t>
  </si>
  <si>
    <t>invoiceNote</t>
  </si>
  <si>
    <t>invoiceNoteSubjectCode</t>
  </si>
  <si>
    <t>processControl</t>
  </si>
  <si>
    <t>businessProcessType</t>
  </si>
  <si>
    <t>specificationIdentifier</t>
  </si>
  <si>
    <t>precedingInvoiceIssueDate</t>
  </si>
  <si>
    <t>seller</t>
  </si>
  <si>
    <t>sellerName</t>
  </si>
  <si>
    <t>sellerTradingName</t>
  </si>
  <si>
    <t>sellerIdentifier</t>
  </si>
  <si>
    <t>sellerLegalRegistrationIdentifier</t>
  </si>
  <si>
    <t>sellerVatIdentifier</t>
  </si>
  <si>
    <t>sellerTaxRegistrationIdentifier</t>
  </si>
  <si>
    <t>sellerAdditionalLegalInformation</t>
  </si>
  <si>
    <t>sellerElectronicAddress</t>
  </si>
  <si>
    <t>sellerPostalAddress</t>
  </si>
  <si>
    <t>sellerAddressLine1</t>
  </si>
  <si>
    <t>sellerAddressLine2</t>
  </si>
  <si>
    <t>sellerAddressLine3</t>
  </si>
  <si>
    <t>sellerCity</t>
  </si>
  <si>
    <t>sellerPostCode</t>
  </si>
  <si>
    <t>sellerCountrySubdivision</t>
  </si>
  <si>
    <t>sellerCountryCode</t>
  </si>
  <si>
    <t>sellerContact</t>
  </si>
  <si>
    <t>sellerContactPoint</t>
  </si>
  <si>
    <t>sellerContactTelephoneNumber</t>
  </si>
  <si>
    <t>sellerContactEmailAddress</t>
  </si>
  <si>
    <t>buyer</t>
  </si>
  <si>
    <t>buyerName</t>
  </si>
  <si>
    <t>buyerTradingName</t>
  </si>
  <si>
    <t>buyerIdentifier</t>
  </si>
  <si>
    <t>buyerLegalRegistrationIdentifier</t>
  </si>
  <si>
    <t>buyerVatIdentifier</t>
  </si>
  <si>
    <t>buyerElectronicAddress</t>
  </si>
  <si>
    <t>buyerPostalAddress</t>
  </si>
  <si>
    <t>buyerAddressLine1</t>
  </si>
  <si>
    <t>buyerAddressLine2</t>
  </si>
  <si>
    <t>buyerAddressLine3</t>
  </si>
  <si>
    <t>buyerCity</t>
  </si>
  <si>
    <t>buyerPostCode</t>
  </si>
  <si>
    <t>buyerCountrySubdivision</t>
  </si>
  <si>
    <t>buyerCountryCode</t>
  </si>
  <si>
    <t>buyerContact</t>
  </si>
  <si>
    <t>buyerContactPoint</t>
  </si>
  <si>
    <t>buyerContactTelephoneNumber</t>
  </si>
  <si>
    <t>buyerContactEmailAddress</t>
  </si>
  <si>
    <t>payeeName</t>
  </si>
  <si>
    <t>payeeIdentifier</t>
  </si>
  <si>
    <t>payeeLegalRegistrationIdentifier</t>
  </si>
  <si>
    <t>sellerTaxRepresentativeParty</t>
  </si>
  <si>
    <t>sellerTaxRepresentativeName</t>
  </si>
  <si>
    <t>sellerTaxRepresentativeVatIdentifier</t>
  </si>
  <si>
    <t>sellerTaxRepresentativePostalAddress</t>
  </si>
  <si>
    <t>taxRepresentativeAddressLine1</t>
  </si>
  <si>
    <t>taxRepresentativeAddressLine2</t>
  </si>
  <si>
    <t>taxRepresentativeAddressLine3</t>
  </si>
  <si>
    <t>taxRepresentativeCity</t>
  </si>
  <si>
    <t>taxRepresentativePostCode</t>
  </si>
  <si>
    <t>taxRepresentativeCountrySubdivision</t>
  </si>
  <si>
    <t>taxRepresentativeCountryCode</t>
  </si>
  <si>
    <t>deliverToPartyName</t>
  </si>
  <si>
    <t>deliverToLocationIdentifier</t>
  </si>
  <si>
    <t>invoicingPeriod</t>
  </si>
  <si>
    <t>deliverToAddress</t>
  </si>
  <si>
    <t>deliverToAddressLine1</t>
  </si>
  <si>
    <t>deliverToAddressLine2</t>
  </si>
  <si>
    <t>deliverToAddressLine3</t>
  </si>
  <si>
    <t>deliverToCity</t>
  </si>
  <si>
    <t>deliverToPostCode</t>
  </si>
  <si>
    <t>deliverToCountrySubdivision</t>
  </si>
  <si>
    <t>deliverToCountryCode</t>
  </si>
  <si>
    <t>paymentInstructions</t>
  </si>
  <si>
    <t>paymentMeansText</t>
  </si>
  <si>
    <t>remittanceInformation</t>
  </si>
  <si>
    <t>creditTransfer</t>
  </si>
  <si>
    <t>paymentAccountIdentifier</t>
  </si>
  <si>
    <t>paymentAccountName</t>
  </si>
  <si>
    <t>paymentServiceProviderIdentifier</t>
  </si>
  <si>
    <t>paymentCardInformation</t>
  </si>
  <si>
    <t>paymentCardPrimaryAccountNumber</t>
  </si>
  <si>
    <t>paymentCardHolderName</t>
  </si>
  <si>
    <t>directDebit</t>
  </si>
  <si>
    <t>mandateReferenceIdentifier</t>
  </si>
  <si>
    <t>bankAssignedCreditorIdentifier</t>
  </si>
  <si>
    <t>debitedAccountIdentifier</t>
  </si>
  <si>
    <t>documentLevelAllowances</t>
  </si>
  <si>
    <t>documentLevelAllowanceAmount</t>
  </si>
  <si>
    <t>documentLevelAllowanceBaseAmount</t>
  </si>
  <si>
    <t>documentLevelAllowancePercentage</t>
  </si>
  <si>
    <t>documentLevelAllowanceVatCategoryCode</t>
  </si>
  <si>
    <t>documentLevelAllowanceVatRate</t>
  </si>
  <si>
    <t>documentLevelAllowanceReason</t>
  </si>
  <si>
    <t>documentLevelAllowanceReasonCode</t>
  </si>
  <si>
    <t>documentLevelCharges</t>
  </si>
  <si>
    <t>documentLevelChargeAmount</t>
  </si>
  <si>
    <t>documentLevelChargeBaseAmount</t>
  </si>
  <si>
    <t>documentLevelChargePercentage</t>
  </si>
  <si>
    <t>documentLevelChargeVatCategoryCode</t>
  </si>
  <si>
    <t>documentLevelChargeVatRate</t>
  </si>
  <si>
    <t>documentLevelChargeReason</t>
  </si>
  <si>
    <t>documentLevelChargeReasonCode</t>
  </si>
  <si>
    <t>documentTotals</t>
  </si>
  <si>
    <t>sumOfInvoiceLineNetAmount</t>
  </si>
  <si>
    <t>sumOfAllowancesOnDocumentLevel</t>
  </si>
  <si>
    <t>sumOfChargesOnDocumentLevel</t>
  </si>
  <si>
    <t>invoiceTotalAmountWithoutVat</t>
  </si>
  <si>
    <t>invoiceTotalVatAmount</t>
  </si>
  <si>
    <t>invoiceTotalVatAmountInAccountingCurrency</t>
  </si>
  <si>
    <t>invoiceTotalAmountWithVat</t>
  </si>
  <si>
    <t>paidAmount</t>
  </si>
  <si>
    <t>roundingAmount</t>
  </si>
  <si>
    <t>amountDueForPayment</t>
  </si>
  <si>
    <t>vatBreakdown</t>
  </si>
  <si>
    <t>vatCategoryTaxableAmount</t>
  </si>
  <si>
    <t>vatCategoryTaxAmount</t>
  </si>
  <si>
    <t>vatCategoryCode</t>
  </si>
  <si>
    <t>vatCategoryRate</t>
  </si>
  <si>
    <t>vatExemptionReasonText</t>
  </si>
  <si>
    <t>vatExemptionReasonCode</t>
  </si>
  <si>
    <t>additionalSupportingDocuments</t>
  </si>
  <si>
    <t>supportingDocumentReference</t>
  </si>
  <si>
    <t>supportingDocumentDescription</t>
  </si>
  <si>
    <t>externalDocumentLocation</t>
  </si>
  <si>
    <t>attachedDocument</t>
  </si>
  <si>
    <t>attachedDocumentMimeCode</t>
  </si>
  <si>
    <t>attachedDocumentFilename</t>
  </si>
  <si>
    <t>invoicedQuantity</t>
  </si>
  <si>
    <t>invoicedQuantityUnitOfMeasureCode</t>
  </si>
  <si>
    <t>invoiceLineNetAmount</t>
  </si>
  <si>
    <t>referencedPurchaseOrderLineReference</t>
  </si>
  <si>
    <t>invoiceLineBuyerAccountingReference</t>
  </si>
  <si>
    <t>invoiceLinePeriod</t>
  </si>
  <si>
    <t>invoiceLineAllowances</t>
  </si>
  <si>
    <t>invoiceLineAllowanceAmount</t>
  </si>
  <si>
    <t>invoiceLineAllowanceBaseAmount</t>
  </si>
  <si>
    <t>invoiceLineAllowancePercentage</t>
  </si>
  <si>
    <t>invoiceLineAllowanceReason</t>
  </si>
  <si>
    <t>invoiceLineAllowanceReasonCode</t>
  </si>
  <si>
    <t>invoiceLineCharges</t>
  </si>
  <si>
    <t>invoiceLineChargeAmount</t>
  </si>
  <si>
    <t>invoiceLineChargeBaseAmount</t>
  </si>
  <si>
    <t>invoiceLineChargePercentage</t>
  </si>
  <si>
    <t>invoiceLineChargeReason</t>
  </si>
  <si>
    <t>invoiceLineChargeReasonCode</t>
  </si>
  <si>
    <t>priceDetails</t>
  </si>
  <si>
    <t>itemNetPrice</t>
  </si>
  <si>
    <t>itemPriceDiscount</t>
  </si>
  <si>
    <t>itemGrossPrice</t>
  </si>
  <si>
    <t>itemPriceBaseQuantity</t>
  </si>
  <si>
    <t>itemPriceBaseQuantityUnitOfMeasureCode</t>
  </si>
  <si>
    <t>invoicedItemVatRate</t>
  </si>
  <si>
    <t>itemInformation</t>
  </si>
  <si>
    <t>itemDescription</t>
  </si>
  <si>
    <t>itemAttributes</t>
  </si>
  <si>
    <t>itemAttributeName</t>
  </si>
  <si>
    <t>itemAttributeValue</t>
  </si>
  <si>
    <t>Seller electronic address</t>
  </si>
  <si>
    <t>cenG-7</t>
  </si>
  <si>
    <t>cenG-11</t>
  </si>
  <si>
    <t>quantityItemType</t>
  </si>
  <si>
    <t>general</t>
    <phoneticPr fontId="3"/>
  </si>
  <si>
    <t>path</t>
  </si>
  <si>
    <t>/corG-1/corG-3/cenG-4/cenG-5/cenG-6/cen-41</t>
  </si>
  <si>
    <t>/corG-1/corG-3/cenG-4/cenG-5/cenG-6/cen-42</t>
  </si>
  <si>
    <t>/corG-1/corG-3/cenG-4/cenG-5/cenG-6/cen-34</t>
  </si>
  <si>
    <t>/corG-1/corG-3/cenG-4/cenG-5/cenG-6/cen-43</t>
  </si>
  <si>
    <t>/corG-1/corG-3/cenG-4/cenG-8/cenG-9/cen-56</t>
  </si>
  <si>
    <t>/corG-1/corG-3/cenG-4/cenG-8/cenG-9/cen-57</t>
  </si>
  <si>
    <t>/corG-1/corG-3/cenG-4/cenG-8/cenG-9/cen-49</t>
  </si>
  <si>
    <t>/corG-1/corG-3/cenG-4/cenG-8/cenG-9/cen-58</t>
  </si>
  <si>
    <t>/corG-1/corG-4/corG-5/cenG-31/bus-143/cen-155</t>
  </si>
  <si>
    <t>/corG-1/corG-4/corG-5/cenG-31/bus-143/cen-156</t>
  </si>
  <si>
    <t>/corG-1/corG-4/corG-5/cenG-31/bus-145/cen-159</t>
  </si>
  <si>
    <t>/corG-1/corG-4/corG-5/corG-19/cenG-27/cen-137</t>
  </si>
  <si>
    <t>/corG-1/corG-4/corG-5/corG-19/cenG-27/cen-138</t>
  </si>
  <si>
    <t>/corG-1/corG-4/corG-5/corG-19/cenG-27/cen-139</t>
  </si>
  <si>
    <t>/corG-1/corG-4/corG-5/corG-19/cenG-27/cen-140</t>
  </si>
  <si>
    <t>/corG-1/corG-4/corG-5/corG-19/cenG-28/cen-142</t>
  </si>
  <si>
    <t>/corG-1/corG-4/corG-5/corG-19/cenG-28/cen-143</t>
  </si>
  <si>
    <t>/corG-1/corG-4/corG-5/corG-19/cenG-28/cen-144</t>
  </si>
  <si>
    <t>/corG-1/corG-4/corG-5/corG-19/cenG-28/cen-145</t>
  </si>
  <si>
    <t>/corG-1/corG-4/corG-5/corG-19/cenG-28/cen-154</t>
  </si>
  <si>
    <t>/corG-1/corG-2/cenG-3/tafG-1/cen-26</t>
  </si>
  <si>
    <t>/corG-1/corG-2/cenG-3/tafG-1/cen-132</t>
  </si>
  <si>
    <t>/corG-1/corG-2/cenG-1/cen-22</t>
  </si>
  <si>
    <t>/corG-1/corG-2/cenG-2/cen-133</t>
  </si>
  <si>
    <t>/corG-1/corG-3</t>
  </si>
  <si>
    <t>/corG-1/corG-3/cenG-4</t>
  </si>
  <si>
    <t>/corG-1/corG-3/cenG-4/cen-29</t>
  </si>
  <si>
    <t>/corG-1/corG-3/cenG-4/cen-30</t>
  </si>
  <si>
    <t>/corG-1/corG-3/cenG-4/cen-31</t>
  </si>
  <si>
    <t>/corG-1/corG-3/cenG-4/cen-32</t>
  </si>
  <si>
    <t>/corG-1/corG-3/cenG-4/cen-27</t>
  </si>
  <si>
    <t>/corG-1/corG-3/cenG-4/cen-28</t>
  </si>
  <si>
    <t>/corG-1/corG-3/cenG-4/cen-33</t>
  </si>
  <si>
    <t>/corG-1/corG-3/cenG-4/cenG-5</t>
  </si>
  <si>
    <t>/corG-1/corG-3/cenG-4/cenG-5/cen-35</t>
  </si>
  <si>
    <t>/corG-1/corG-3/cenG-4/cenG-5/cen-36</t>
  </si>
  <si>
    <t>/corG-1/corG-3/cenG-4/cenG-5/cen-162</t>
  </si>
  <si>
    <t>/corG-1/corG-3/cenG-4/cenG-5/cen-37</t>
  </si>
  <si>
    <t>/corG-1/corG-3/cenG-4/cenG-5/cen-39</t>
  </si>
  <si>
    <t>/corG-1/corG-3/cenG-4/cenG-5/cen-40</t>
  </si>
  <si>
    <t>/corG-1/corG-3/cenG-4/cenG-5/cen-38</t>
  </si>
  <si>
    <t>/corG-1/corG-3/cenG-4/cenG-5/cenG-6</t>
  </si>
  <si>
    <t>/corG-1/corG-3/cenG-4/cenG-11</t>
  </si>
  <si>
    <t>/corG-1/corG-3/cenG-4/cen-63</t>
  </si>
  <si>
    <t>/corG-1/corG-3/cenG-4/cen-62</t>
  </si>
  <si>
    <t>/corG-1/corG-3/cenG-4/cenG-12</t>
  </si>
  <si>
    <t>/corG-1/corG-3/cenG-4/cenG-12/cen-64</t>
  </si>
  <si>
    <t>/corG-1/corG-3/cenG-4/cenG-12/cen-65</t>
  </si>
  <si>
    <t>/corG-1/corG-3/cenG-4/cenG-12/cen-164</t>
  </si>
  <si>
    <t>/corG-1/corG-3/cenG-4/cenG-12/cen-66</t>
  </si>
  <si>
    <t>/corG-1/corG-3/cenG-4/cenG-12/cen-68</t>
  </si>
  <si>
    <t>/corG-1/corG-3/cenG-4/cenG-12/cen-69</t>
  </si>
  <si>
    <t>/corG-1/corG-3/cenG-4/cenG-12/cen-67</t>
  </si>
  <si>
    <t>/corG-1/corG-3/cenG-4/cenG-7</t>
  </si>
  <si>
    <t>/corG-1/corG-3/cenG-4/cen-46</t>
  </si>
  <si>
    <t>/corG-1/corG-3/cenG-4/cen-47</t>
  </si>
  <si>
    <t>/corG-1/corG-3/cenG-4/cen-48</t>
  </si>
  <si>
    <t>/corG-1/corG-3/cenG-4/cen-47A</t>
  </si>
  <si>
    <t>/corG-1/corG-3/cenG-4/cen-44</t>
  </si>
  <si>
    <t>/corG-1/corG-3/cenG-4/cen-45</t>
  </si>
  <si>
    <t>/corG-1/corG-3/cenG-4/cenG-8</t>
  </si>
  <si>
    <t>/corG-1/corG-3/cenG-4/cenG-8/cen-50</t>
  </si>
  <si>
    <t>/corG-1/corG-3/cenG-4/cenG-8/cen-51</t>
  </si>
  <si>
    <t>/corG-1/corG-3/cenG-4/cenG-8/cen-163</t>
  </si>
  <si>
    <t>/corG-1/corG-3/cenG-4/cenG-8/cen-52</t>
  </si>
  <si>
    <t>/corG-1/corG-3/cenG-4/cenG-8/cen-54</t>
  </si>
  <si>
    <t>/corG-1/corG-3/cenG-4/cenG-8/cen-55</t>
  </si>
  <si>
    <t>/corG-1/corG-3/cenG-4/cenG-8/cen-53</t>
  </si>
  <si>
    <t>/corG-1/corG-3/cenG-4/cenG-8/cenG-9</t>
  </si>
  <si>
    <t>/corG-1/corG-4</t>
  </si>
  <si>
    <t>/corG-1/corG-4/muc-4</t>
  </si>
  <si>
    <t>/corG-1/corG-4/muc-33</t>
  </si>
  <si>
    <t>/corG-1/corG-4/cor-43</t>
  </si>
  <si>
    <t>/corG-1/corG-4/cen-8</t>
  </si>
  <si>
    <t>/corG-1/corG-4/cor-90</t>
  </si>
  <si>
    <t>/corG-1/corG-4/cenG-20/cen-92</t>
  </si>
  <si>
    <t>/corG-1/corG-4/cenG-20/cen-95</t>
  </si>
  <si>
    <t>/corG-1/corG-4/cenG-20/cen-96</t>
  </si>
  <si>
    <t>/corG-1/corG-4/cenG-21/cen-99</t>
  </si>
  <si>
    <t>/corG-1/corG-4/cenG-21/cen-102</t>
  </si>
  <si>
    <t>/corG-1/corG-4/cenG-21/cen-103</t>
  </si>
  <si>
    <t>/corG-1/corG-4/corG-5/cenG-29</t>
  </si>
  <si>
    <t>/corG-1/corG-4/corG-5/cenG-29/cen-146</t>
  </si>
  <si>
    <t>/corG-1/corG-4/corG-5/cenG-29/cen-147</t>
  </si>
  <si>
    <t>/corG-1/corG-4/corG-5/cenG-29/cen-148</t>
  </si>
  <si>
    <t>/corG-1/corG-4/corG-5/cenG-29/cen-149</t>
  </si>
  <si>
    <t>/corG-1/corG-4/corG-5/cenG-29/cen-150</t>
  </si>
  <si>
    <t>/corG-1/corG-4/corG-5/cenG-31</t>
  </si>
  <si>
    <t>/corG-1/corG-4/corG-5/cenG-31/bus-143</t>
  </si>
  <si>
    <t>/corG-1/corG-4/corG-5/cenG-31/bus-139</t>
  </si>
  <si>
    <t>/corG-1/corG-4/corG-5/cenG-31/bus-140</t>
  </si>
  <si>
    <t>/corG-1/corG-4/corG-5/cenG-31/cen-129</t>
  </si>
  <si>
    <t>/corG-1/corG-4/corG-5/cenG-31/bus-145</t>
  </si>
  <si>
    <t>/corG-1/corG-4/corG-5/cenG-31/cen-130</t>
  </si>
  <si>
    <t>/corG-1/corG-4/corG-5/cenG-31/cenG-26</t>
  </si>
  <si>
    <t>/corG-1/corG-4/corG-5/cenG-31/bus-148</t>
  </si>
  <si>
    <t>/corG-1/corG-4/corG-5/cenG-31/bus-149</t>
  </si>
  <si>
    <t>/corG-1/corG-4/corG-5/corG-19/cen-110</t>
  </si>
  <si>
    <t>/corG-1/corG-4/corG-5/corG-19/cen-152</t>
  </si>
  <si>
    <t>/corG-1/corG-4/corG-5/corG-19/cenG-27</t>
  </si>
  <si>
    <t>/corG-1/corG-4/corG-5/corG-19/cenG-28</t>
  </si>
  <si>
    <t>/corG-1/corG-4/corG-5/cenG-32/cen-161</t>
  </si>
  <si>
    <t>seq</t>
  </si>
  <si>
    <t>general</t>
  </si>
  <si>
    <t>level</t>
  </si>
  <si>
    <t>term</t>
  </si>
  <si>
    <t>Card</t>
  </si>
  <si>
    <t>/corG-1/corG-2</t>
  </si>
  <si>
    <t>SemanticDataType</t>
    <phoneticPr fontId="3"/>
  </si>
  <si>
    <t>dataType</t>
    <phoneticPr fontId="3"/>
  </si>
  <si>
    <t>description</t>
    <phoneticPr fontId="3"/>
  </si>
  <si>
    <t>itemSellersIdentifier</t>
    <phoneticPr fontId="3"/>
  </si>
  <si>
    <t>invoiceNoteText</t>
    <phoneticPr fontId="3"/>
  </si>
  <si>
    <t>itemBuyersIdentifier</t>
    <phoneticPr fontId="3"/>
  </si>
  <si>
    <t>Buyer Scheme identifier</t>
    <phoneticPr fontId="3"/>
  </si>
  <si>
    <t>buyerSchemeIdentifier</t>
    <phoneticPr fontId="3"/>
  </si>
  <si>
    <t>Payee Scheme identifier</t>
    <phoneticPr fontId="3"/>
  </si>
  <si>
    <t>payeeSchemeIdentifier</t>
    <phoneticPr fontId="3"/>
  </si>
  <si>
    <t>Item Scheme identifier</t>
    <phoneticPr fontId="3"/>
  </si>
  <si>
    <t>CREDIT TRANSFER</t>
    <phoneticPr fontId="3"/>
  </si>
  <si>
    <t>BT-11</t>
    <phoneticPr fontId="3"/>
  </si>
  <si>
    <t>BT-12</t>
    <phoneticPr fontId="3"/>
  </si>
  <si>
    <t>BT-13</t>
    <phoneticPr fontId="3"/>
  </si>
  <si>
    <t>BT-14</t>
    <phoneticPr fontId="3"/>
  </si>
  <si>
    <t>BT-15</t>
    <phoneticPr fontId="3"/>
  </si>
  <si>
    <t>BT-16</t>
    <phoneticPr fontId="3"/>
  </si>
  <si>
    <t>BT-17</t>
    <phoneticPr fontId="3"/>
  </si>
  <si>
    <t>cen-11</t>
    <phoneticPr fontId="3"/>
  </si>
  <si>
    <t>cen-12</t>
  </si>
  <si>
    <t>cen-13</t>
  </si>
  <si>
    <t>cen-14</t>
  </si>
  <si>
    <t>cen-15</t>
  </si>
  <si>
    <t>cen-16</t>
  </si>
  <si>
    <t>cen-17</t>
  </si>
  <si>
    <t>cenG-10</t>
    <phoneticPr fontId="3"/>
  </si>
  <si>
    <t>corG-51</t>
    <phoneticPr fontId="3"/>
  </si>
  <si>
    <t>BG-10</t>
    <phoneticPr fontId="3"/>
  </si>
  <si>
    <t>BG-13</t>
    <phoneticPr fontId="3"/>
  </si>
  <si>
    <t>cenG-13</t>
    <phoneticPr fontId="3"/>
  </si>
  <si>
    <t>BT-72</t>
    <phoneticPr fontId="3"/>
  </si>
  <si>
    <t>dateItemType</t>
    <phoneticPr fontId="3"/>
  </si>
  <si>
    <t>cen-72</t>
    <phoneticPr fontId="3"/>
  </si>
  <si>
    <t>BT-81</t>
    <phoneticPr fontId="3"/>
  </si>
  <si>
    <t>cen-81</t>
    <phoneticPr fontId="3"/>
  </si>
  <si>
    <t>BT-151</t>
    <phoneticPr fontId="3"/>
  </si>
  <si>
    <t>cen-151</t>
    <phoneticPr fontId="3"/>
  </si>
  <si>
    <t>cen-10</t>
    <phoneticPr fontId="3"/>
  </si>
  <si>
    <t>cen-19</t>
    <phoneticPr fontId="3"/>
  </si>
  <si>
    <t>buyerReference</t>
    <phoneticPr fontId="3"/>
  </si>
  <si>
    <t>buyerAcountingReference</t>
    <phoneticPr fontId="3"/>
  </si>
  <si>
    <t>/corG-1/corG-4/cen-19</t>
    <phoneticPr fontId="3"/>
  </si>
  <si>
    <t>/corG-1/corG-4/cen-10</t>
    <phoneticPr fontId="3"/>
  </si>
  <si>
    <t>maturityDateItemType</t>
    <phoneticPr fontId="3"/>
  </si>
  <si>
    <t>/corG-1/corG-2/cen-11</t>
    <phoneticPr fontId="3"/>
  </si>
  <si>
    <t>/corG-1/corG-2/cen-12</t>
  </si>
  <si>
    <t>/corG-1/corG-2/cen-13</t>
  </si>
  <si>
    <t>/corG-1/corG-2/cen-14</t>
  </si>
  <si>
    <t>/corG-1/corG-2/cen-15</t>
  </si>
  <si>
    <t>/corG-1/corG-2/cen-16</t>
  </si>
  <si>
    <t>/corG-1/corG-2/cen-17</t>
  </si>
  <si>
    <t>/corG-1/corG-2/cenG-16/cen-81</t>
    <phoneticPr fontId="3"/>
  </si>
  <si>
    <t>/corG-1/corG-3/cenG-13</t>
    <phoneticPr fontId="3"/>
  </si>
  <si>
    <t>/corG-1/corG-3/cenG-13/cen-70</t>
    <phoneticPr fontId="3"/>
  </si>
  <si>
    <t>/corG-1/corG-3/cenG-13/cen-71</t>
  </si>
  <si>
    <t>/corG-1/corG-3/cenG-13/cen-72</t>
  </si>
  <si>
    <t>/corG-1/corG-3/cenG-13/cenG-14</t>
    <phoneticPr fontId="3"/>
  </si>
  <si>
    <t>/corG-1/corG-3/cenG-13/cenG-14/cor-8</t>
    <phoneticPr fontId="3"/>
  </si>
  <si>
    <t>/corG-1/corG-3/cenG-13/cenG-14/cor-9</t>
  </si>
  <si>
    <t>/corG-1/corG-3/cenG-13/cenG-15</t>
    <phoneticPr fontId="3"/>
  </si>
  <si>
    <t>/corG-1/corG-3/cenG-13/cenG-15/cen-75</t>
  </si>
  <si>
    <t>/corG-1/corG-3/cenG-13/cenG-15/cen-76</t>
  </si>
  <si>
    <t>/corG-1/corG-3/cenG-13/cenG-15/cen-165</t>
  </si>
  <si>
    <t>/corG-1/corG-3/cenG-13/cenG-15/cen-77</t>
  </si>
  <si>
    <t>/corG-1/corG-3/cenG-13/cenG-15/cen-78</t>
  </si>
  <si>
    <t>/corG-1/corG-3/cenG-13/cenG-15/cen-79</t>
  </si>
  <si>
    <t>/corG-1/corG-3/cenG-13/cenG-15/cen-80</t>
  </si>
  <si>
    <t>/corG-1/corG-3/cenG-10</t>
    <phoneticPr fontId="3"/>
  </si>
  <si>
    <t>/corG-1/corG-3/cenG-10/cen-59</t>
  </si>
  <si>
    <t>/corG-1/corG-3/cenG-10/cen-60</t>
  </si>
  <si>
    <t>/corG-1/corG-3/cenG-10/cen-61</t>
  </si>
  <si>
    <t>/corG-1/corG-3/cenG-10/cen-61A</t>
  </si>
  <si>
    <t>parent</t>
    <phoneticPr fontId="3"/>
  </si>
  <si>
    <t>corG-1</t>
    <phoneticPr fontId="3"/>
  </si>
  <si>
    <t>plt_parent</t>
    <phoneticPr fontId="3"/>
  </si>
  <si>
    <t>mode</t>
    <phoneticPr fontId="3"/>
  </si>
  <si>
    <t>p_term</t>
    <phoneticPr fontId="3"/>
  </si>
  <si>
    <t>plt_term</t>
    <phoneticPr fontId="3"/>
  </si>
  <si>
    <t>corG-4</t>
    <phoneticPr fontId="3"/>
  </si>
  <si>
    <t>periodCoveredStart</t>
    <phoneticPr fontId="3"/>
  </si>
  <si>
    <t>gl-gen:addressNameItemType</t>
  </si>
  <si>
    <t>gl-gen:addressDescriptionItemType</t>
  </si>
  <si>
    <t>gl-gen:addressPurposeItemType</t>
  </si>
  <si>
    <t>gl-gen:addressStreetItemType</t>
  </si>
  <si>
    <t>gl-gen:addressStreet2ItemType</t>
  </si>
  <si>
    <t>gl-gen:addressCityItemType</t>
  </si>
  <si>
    <t>gl-gen:addressStateOrProvinceItemType</t>
  </si>
  <si>
    <t>gl-gen:addressZipOrPostalCodeItemType</t>
  </si>
  <si>
    <t>gl-gen:addressCountryItemType</t>
  </si>
  <si>
    <t>gl-gen:buildingNumberItemType</t>
    <phoneticPr fontId="3"/>
  </si>
  <si>
    <t>gl-gen:streetItemType</t>
    <phoneticPr fontId="3"/>
  </si>
  <si>
    <t>gl-gen:street2ItemType</t>
    <phoneticPr fontId="3"/>
  </si>
  <si>
    <t>gl-gen:cityItemType</t>
    <phoneticPr fontId="3"/>
  </si>
  <si>
    <t>gl-gen:stateOrProvinceItemType</t>
    <phoneticPr fontId="3"/>
  </si>
  <si>
    <t>gl-gen:countryItemType</t>
    <phoneticPr fontId="3"/>
  </si>
  <si>
    <t>gl-gen:zipOrPostalCodeItemType</t>
    <phoneticPr fontId="3"/>
  </si>
  <si>
    <t>gl-gen:locationIdentifierItemType</t>
    <phoneticPr fontId="3"/>
  </si>
  <si>
    <t>gl-gen:contactPrefixItemType</t>
  </si>
  <si>
    <t>gl-gen:contactLastNameItemType</t>
  </si>
  <si>
    <t>gl-gen:contactFirstNameItemType</t>
  </si>
  <si>
    <t>gl-gen:contactSuffixItemType</t>
  </si>
  <si>
    <t>gl-gen:contactAttentionLineItemType</t>
  </si>
  <si>
    <t>gl-gen:contactPositionRoleItemType</t>
  </si>
  <si>
    <t>gl-gen:contactTypeItemType</t>
  </si>
  <si>
    <t>gl-gen:contactAttentionLineType</t>
  </si>
  <si>
    <t>gl-gen:contactTypeItemType</t>
    <phoneticPr fontId="3"/>
  </si>
  <si>
    <t>gl-gen:contactPrefixItemType</t>
    <phoneticPr fontId="3"/>
  </si>
  <si>
    <t>gl-gen:contactLastNameItemType</t>
    <phoneticPr fontId="3"/>
  </si>
  <si>
    <t>gl-gen:contactFirstNameItemType</t>
    <phoneticPr fontId="3"/>
  </si>
  <si>
    <t>gl-gen:contactSuffixItemType</t>
    <phoneticPr fontId="3"/>
  </si>
  <si>
    <t>gl-gen:contactAttentionLineItemType</t>
    <phoneticPr fontId="3"/>
  </si>
  <si>
    <t>gl-gen:contactPositionRoleItemType</t>
    <phoneticPr fontId="3"/>
  </si>
  <si>
    <t>gl-gen:accountingMethodItemType</t>
    <phoneticPr fontId="3"/>
  </si>
  <si>
    <t>gl-gen:accountingMethodDescriptionItemType</t>
    <phoneticPr fontId="3"/>
  </si>
  <si>
    <t>gl-gen:accountingMethodPurposeItemType</t>
    <phoneticPr fontId="3"/>
  </si>
  <si>
    <t>gl-gen:accountingMethodPurposeDescriptionItemType</t>
    <phoneticPr fontId="3"/>
  </si>
  <si>
    <t>gl-gen:accountingMethodStartDateItemType</t>
    <phoneticPr fontId="3"/>
  </si>
  <si>
    <t>gl-gen:accountingMethodEndDateItemType</t>
    <phoneticPr fontId="3"/>
  </si>
  <si>
    <t>currencyItemType</t>
    <phoneticPr fontId="3"/>
  </si>
  <si>
    <t>amountItemType</t>
    <phoneticPr fontId="3"/>
  </si>
  <si>
    <t>codeItemType</t>
    <phoneticPr fontId="3"/>
  </si>
  <si>
    <t>gl-cen:street3ItemType</t>
  </si>
  <si>
    <t>gl-cen:street3ItemType</t>
    <phoneticPr fontId="3"/>
  </si>
  <si>
    <t>gl-cen:radingNameItemType</t>
    <phoneticPr fontId="3"/>
  </si>
  <si>
    <t>gl-cen:tradingNameItemType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</si>
</sst>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游ゴシック Light"/>
      <family val="3"/>
      <charset val="128"/>
      <scheme val="major"/>
    </font>
    <font>
      <sz val="11"/>
      <name val="游ゴシック Light"/>
      <family val="3"/>
      <charset val="128"/>
      <scheme val="major"/>
    </font>
    <font>
      <sz val="11"/>
      <name val="游ゴシック Light"/>
      <family val="3"/>
      <charset val="128"/>
    </font>
    <font>
      <sz val="10"/>
      <color indexed="40"/>
      <name val="ＭＳ ゴシック"/>
      <family val="3"/>
      <charset val="128"/>
    </font>
    <font>
      <b/>
      <sz val="11"/>
      <color theme="1"/>
      <name val="游ゴシック Light"/>
      <family val="3"/>
      <charset val="128"/>
      <scheme val="major"/>
    </font>
    <font>
      <sz val="11"/>
      <color theme="0"/>
      <name val="游ゴシック Light"/>
      <family val="3"/>
      <charset val="128"/>
      <scheme val="major"/>
    </font>
    <font>
      <sz val="11"/>
      <color rgb="FF000000"/>
      <name val="游ゴシック Light"/>
      <family val="3"/>
      <charset val="128"/>
    </font>
  </fonts>
  <fills count="7">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69">
    <xf numFmtId="0" fontId="0" fillId="0" borderId="0" xfId="0"/>
    <xf numFmtId="0" fontId="4" fillId="0" borderId="0" xfId="0" applyFont="1" applyBorder="1"/>
    <xf numFmtId="0" fontId="4" fillId="0" borderId="0" xfId="1" applyFont="1" applyAlignment="1">
      <alignment vertical="center"/>
    </xf>
    <xf numFmtId="0" fontId="4" fillId="0" borderId="0" xfId="1" applyFont="1" applyAlignment="1">
      <alignment horizontal="left" vertical="center"/>
    </xf>
    <xf numFmtId="0" fontId="4" fillId="5" borderId="0" xfId="1" applyFont="1" applyFill="1" applyAlignment="1">
      <alignment vertical="center"/>
    </xf>
    <xf numFmtId="0" fontId="4" fillId="0" borderId="0" xfId="1" applyFont="1" applyFill="1" applyAlignment="1">
      <alignment vertical="center"/>
    </xf>
    <xf numFmtId="0" fontId="5" fillId="0" borderId="0" xfId="2" applyFont="1" applyAlignment="1">
      <alignment horizontal="left" vertical="top" wrapText="1"/>
    </xf>
    <xf numFmtId="0" fontId="5" fillId="0" borderId="0" xfId="2" applyFont="1" applyAlignment="1">
      <alignment vertical="top"/>
    </xf>
    <xf numFmtId="0" fontId="5" fillId="0" borderId="0" xfId="2" applyFont="1" applyAlignment="1">
      <alignment horizontal="left" vertical="top"/>
    </xf>
    <xf numFmtId="0" fontId="5" fillId="0" borderId="0" xfId="2" applyFont="1" applyAlignment="1">
      <alignment horizontal="center" vertical="top" wrapText="1"/>
    </xf>
    <xf numFmtId="0" fontId="5" fillId="0" borderId="0" xfId="2" applyFont="1" applyAlignment="1">
      <alignment vertical="top" wrapText="1"/>
    </xf>
    <xf numFmtId="0" fontId="5" fillId="4" borderId="0" xfId="2" applyFont="1" applyFill="1" applyAlignment="1">
      <alignment horizontal="left" vertical="top" wrapText="1"/>
    </xf>
    <xf numFmtId="0" fontId="4" fillId="0" borderId="0" xfId="1" applyFont="1" applyAlignment="1">
      <alignment horizontal="center" vertical="center"/>
    </xf>
    <xf numFmtId="0" fontId="4" fillId="5" borderId="0" xfId="1" applyFont="1" applyFill="1" applyAlignment="1">
      <alignment horizontal="center" vertical="center"/>
    </xf>
    <xf numFmtId="0" fontId="4" fillId="0" borderId="0" xfId="0" applyFont="1" applyBorder="1" applyAlignment="1">
      <alignment horizontal="left"/>
    </xf>
    <xf numFmtId="0" fontId="4" fillId="0" borderId="0" xfId="0" applyFont="1" applyFill="1" applyBorder="1" applyAlignment="1">
      <alignment horizontal="left"/>
    </xf>
    <xf numFmtId="0" fontId="4" fillId="0" borderId="0" xfId="1" applyFont="1" applyBorder="1" applyAlignment="1">
      <alignment vertical="center"/>
    </xf>
    <xf numFmtId="0" fontId="4" fillId="0" borderId="0" xfId="1" applyFont="1" applyBorder="1" applyAlignment="1">
      <alignment horizontal="center" vertical="center" textRotation="90"/>
    </xf>
    <xf numFmtId="0" fontId="4" fillId="0" borderId="0" xfId="0" applyFont="1" applyBorder="1" applyAlignment="1">
      <alignment horizontal="center" vertical="center" textRotation="90"/>
    </xf>
    <xf numFmtId="0" fontId="5" fillId="0" borderId="0" xfId="0" applyFont="1" applyBorder="1" applyAlignment="1">
      <alignment horizontal="center" vertical="center" textRotation="90"/>
    </xf>
    <xf numFmtId="0" fontId="4" fillId="0" borderId="0" xfId="1" applyFont="1" applyFill="1" applyBorder="1" applyAlignment="1">
      <alignment horizontal="center" vertical="center" textRotation="90"/>
    </xf>
    <xf numFmtId="0" fontId="5" fillId="0" borderId="0" xfId="0" applyFont="1" applyBorder="1" applyAlignment="1">
      <alignment vertical="top"/>
    </xf>
    <xf numFmtId="0" fontId="5" fillId="0" borderId="0" xfId="0" applyFont="1" applyBorder="1" applyAlignment="1">
      <alignment horizontal="left" vertical="top"/>
    </xf>
    <xf numFmtId="0" fontId="8" fillId="3" borderId="0" xfId="0" applyFont="1" applyFill="1" applyBorder="1"/>
    <xf numFmtId="0" fontId="5" fillId="0" borderId="0" xfId="0" applyFont="1" applyBorder="1" applyAlignment="1">
      <alignment horizontal="left" vertical="top" wrapText="1"/>
    </xf>
    <xf numFmtId="0" fontId="4" fillId="0" borderId="0" xfId="0" applyFont="1" applyBorder="1" applyAlignment="1">
      <alignment vertical="top"/>
    </xf>
    <xf numFmtId="0" fontId="5" fillId="2"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6" fillId="0" borderId="0" xfId="0" applyFont="1" applyBorder="1" applyAlignment="1">
      <alignment horizontal="left" vertical="top" wrapText="1"/>
    </xf>
    <xf numFmtId="0" fontId="4" fillId="0" borderId="0" xfId="0" applyFont="1" applyFill="1" applyBorder="1" applyAlignment="1">
      <alignment horizontal="left" indent="6"/>
    </xf>
    <xf numFmtId="0" fontId="5" fillId="0" borderId="0" xfId="0" applyFont="1" applyFill="1" applyBorder="1" applyAlignment="1">
      <alignment horizontal="center" vertical="top"/>
    </xf>
    <xf numFmtId="0" fontId="4" fillId="0" borderId="0" xfId="0" applyFont="1" applyFill="1" applyBorder="1" applyAlignment="1">
      <alignment horizontal="center"/>
    </xf>
    <xf numFmtId="0" fontId="5" fillId="0" borderId="0" xfId="0" applyFont="1" applyFill="1" applyBorder="1" applyAlignment="1">
      <alignment horizontal="center" vertical="top" wrapText="1"/>
    </xf>
    <xf numFmtId="0" fontId="5" fillId="0" borderId="0" xfId="0" applyFont="1" applyFill="1" applyBorder="1" applyAlignment="1">
      <alignment vertical="top" wrapText="1"/>
    </xf>
    <xf numFmtId="0" fontId="5" fillId="4" borderId="0" xfId="2" applyFont="1" applyFill="1" applyAlignment="1">
      <alignment horizontal="left" vertical="top"/>
    </xf>
    <xf numFmtId="0" fontId="5" fillId="0" borderId="0" xfId="2" applyFont="1" applyAlignment="1">
      <alignment horizontal="center" vertical="top"/>
    </xf>
    <xf numFmtId="0" fontId="9" fillId="6" borderId="0" xfId="1" applyFont="1" applyFill="1" applyAlignment="1">
      <alignment horizontal="center" vertical="center"/>
    </xf>
    <xf numFmtId="0" fontId="5" fillId="0" borderId="0" xfId="1" applyFont="1" applyFill="1" applyAlignment="1">
      <alignment horizontal="center" vertical="center"/>
    </xf>
    <xf numFmtId="0" fontId="4" fillId="0" borderId="0" xfId="1" applyFont="1" applyBorder="1" applyAlignment="1">
      <alignment horizontal="center" vertical="center"/>
    </xf>
    <xf numFmtId="0" fontId="4" fillId="0" borderId="0" xfId="0" applyFont="1" applyBorder="1" applyAlignment="1">
      <alignment horizontal="left" vertical="top" indent="1"/>
    </xf>
    <xf numFmtId="0" fontId="4" fillId="0" borderId="0" xfId="0" applyFont="1" applyBorder="1" applyAlignment="1">
      <alignment horizontal="left" vertical="top" indent="2"/>
    </xf>
    <xf numFmtId="0" fontId="4" fillId="0" borderId="0" xfId="0" applyFont="1" applyBorder="1" applyAlignment="1">
      <alignment horizontal="left" vertical="top" indent="3"/>
    </xf>
    <xf numFmtId="0" fontId="4" fillId="0" borderId="0" xfId="0" applyFont="1" applyBorder="1" applyAlignment="1">
      <alignment horizontal="left" vertical="top" indent="4"/>
    </xf>
    <xf numFmtId="0" fontId="4" fillId="0" borderId="0" xfId="0" applyFont="1" applyBorder="1" applyAlignment="1">
      <alignment horizontal="left" vertical="top" indent="5"/>
    </xf>
    <xf numFmtId="0" fontId="5" fillId="0" borderId="0" xfId="2" applyFont="1" applyAlignment="1">
      <alignment horizontal="left" vertical="top" wrapText="1" indent="1"/>
    </xf>
    <xf numFmtId="0" fontId="5" fillId="0" borderId="0" xfId="2" applyFont="1" applyAlignment="1">
      <alignment horizontal="left" vertical="top" wrapText="1" indent="2"/>
    </xf>
    <xf numFmtId="0" fontId="5" fillId="0" borderId="0" xfId="2" applyFont="1" applyAlignment="1">
      <alignment horizontal="left" vertical="top" indent="3"/>
    </xf>
    <xf numFmtId="0" fontId="5" fillId="0" borderId="0" xfId="2" applyFont="1" applyAlignment="1">
      <alignment horizontal="left" vertical="top" wrapText="1" indent="3"/>
    </xf>
    <xf numFmtId="0" fontId="4" fillId="3" borderId="0" xfId="0" applyFont="1" applyFill="1" applyBorder="1"/>
    <xf numFmtId="0" fontId="4" fillId="0" borderId="0" xfId="0" applyFont="1" applyFill="1" applyBorder="1" applyAlignment="1">
      <alignment horizontal="left" vertical="top" indent="2"/>
    </xf>
    <xf numFmtId="0" fontId="4" fillId="0" borderId="0" xfId="1" applyFont="1" applyAlignment="1">
      <alignment horizontal="left" vertical="center" indent="1"/>
    </xf>
    <xf numFmtId="0" fontId="4" fillId="0" borderId="0" xfId="1" applyFont="1" applyAlignment="1">
      <alignment horizontal="left" vertical="center" indent="2"/>
    </xf>
    <xf numFmtId="0" fontId="4" fillId="0" borderId="0" xfId="1" applyFont="1" applyAlignment="1">
      <alignment horizontal="left" vertical="center" indent="3"/>
    </xf>
    <xf numFmtId="0" fontId="4" fillId="0" borderId="0" xfId="1" applyFont="1" applyAlignment="1">
      <alignment horizontal="left" vertical="center" indent="4"/>
    </xf>
    <xf numFmtId="0" fontId="4" fillId="0" borderId="0" xfId="1" applyFont="1" applyAlignment="1">
      <alignment horizontal="left" vertical="center" indent="5"/>
    </xf>
    <xf numFmtId="0" fontId="4" fillId="0" borderId="0" xfId="1" applyFont="1" applyAlignment="1">
      <alignment horizontal="left" vertical="center" indent="6"/>
    </xf>
    <xf numFmtId="0" fontId="4" fillId="5" borderId="0" xfId="1" applyFont="1" applyFill="1" applyAlignment="1">
      <alignment horizontal="left" vertical="center" indent="6"/>
    </xf>
    <xf numFmtId="0" fontId="4" fillId="5" borderId="0" xfId="1" applyFont="1" applyFill="1" applyAlignment="1">
      <alignment horizontal="left" vertical="center" indent="7"/>
    </xf>
    <xf numFmtId="0" fontId="4" fillId="0" borderId="0" xfId="1" applyFont="1" applyAlignment="1">
      <alignment horizontal="left" vertical="center" indent="8"/>
    </xf>
    <xf numFmtId="0" fontId="4" fillId="5" borderId="0" xfId="1" applyFont="1" applyFill="1" applyAlignment="1">
      <alignment horizontal="left" vertical="center" indent="8"/>
    </xf>
    <xf numFmtId="0" fontId="5" fillId="0" borderId="0" xfId="2" applyFont="1" applyAlignment="1">
      <alignment horizontal="left" vertical="top" indent="8"/>
    </xf>
    <xf numFmtId="0" fontId="5" fillId="0" borderId="0" xfId="0" applyFont="1" applyFill="1" applyBorder="1" applyAlignment="1">
      <alignment horizontal="center" vertical="center" textRotation="90"/>
    </xf>
    <xf numFmtId="0" fontId="5" fillId="0" borderId="0" xfId="0" applyFont="1" applyFill="1" applyBorder="1" applyAlignment="1">
      <alignment vertical="top"/>
    </xf>
    <xf numFmtId="0" fontId="4" fillId="0" borderId="0" xfId="0" applyFont="1" applyFill="1" applyBorder="1"/>
    <xf numFmtId="0" fontId="5" fillId="0" borderId="1" xfId="0" applyFont="1" applyFill="1" applyBorder="1" applyAlignment="1">
      <alignment vertical="top" wrapText="1"/>
    </xf>
    <xf numFmtId="0" fontId="5" fillId="0" borderId="0" xfId="2" applyFont="1" applyFill="1" applyBorder="1" applyAlignment="1">
      <alignment vertical="top" wrapText="1"/>
    </xf>
    <xf numFmtId="0" fontId="10" fillId="0" borderId="0" xfId="0" applyFont="1"/>
    <xf numFmtId="0" fontId="8" fillId="3" borderId="0" xfId="0" applyFont="1" applyFill="1" applyBorder="1" applyAlignment="1">
      <alignment horizontal="center"/>
    </xf>
    <xf numFmtId="0" fontId="4" fillId="0" borderId="0" xfId="0" applyFont="1" applyBorder="1" applyAlignment="1">
      <alignment horizontal="center"/>
    </xf>
  </cellXfs>
  <cellStyles count="3">
    <cellStyle name="標準" xfId="0" builtinId="0"/>
    <cellStyle name="標準 2" xfId="1" xr:uid="{B6F86BDB-7EC6-004E-9028-EE361A9E702A}"/>
    <cellStyle name="標準 3" xfId="2" xr:uid="{65CD972B-B8C3-9E49-B371-924133622EAD}"/>
  </cellStyles>
  <dxfs count="12">
    <dxf>
      <font>
        <color theme="0"/>
      </font>
      <fill>
        <patternFill>
          <bgColor theme="1" tint="0.499984740745262"/>
        </patternFill>
      </fill>
    </dxf>
    <dxf>
      <font>
        <color theme="0"/>
      </font>
      <fill>
        <patternFill>
          <bgColor theme="0" tint="-0.34998626667073579"/>
        </patternFill>
      </fill>
    </dxf>
    <dxf>
      <fill>
        <patternFill>
          <bgColor theme="0" tint="-0.24994659260841701"/>
        </patternFill>
      </fill>
    </dxf>
    <dxf>
      <fill>
        <patternFill>
          <bgColor theme="0" tint="-0.14996795556505021"/>
        </patternFill>
      </fill>
    </dxf>
    <dxf>
      <fill>
        <patternFill>
          <bgColor theme="9" tint="0.79998168889431442"/>
        </patternFill>
      </fill>
    </dxf>
    <dxf>
      <font>
        <color theme="0"/>
      </font>
      <fill>
        <patternFill>
          <bgColor theme="1" tint="0.499984740745262"/>
        </patternFill>
      </fill>
    </dxf>
    <dxf>
      <font>
        <color theme="0"/>
      </font>
      <fill>
        <patternFill>
          <bgColor theme="0" tint="-0.34998626667073579"/>
        </patternFill>
      </fill>
    </dxf>
    <dxf>
      <fill>
        <patternFill>
          <bgColor theme="0" tint="-0.24994659260841701"/>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三分一 信之" id="{80D4CBC7-BB4D-9048-A7DF-8399C6EE1773}" userId="f5fd920d7c180910"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1" dT="2020-11-16T04:25:34.79" personId="{80D4CBC7-BB4D-9048-A7DF-8399C6EE1773}" id="{3B10DDB2-49A7-8644-BBBA-A50BC9D826C8}">
    <text>=IF(ISBLANK(N2),
  "/corG-1/"&amp;J2&amp;"/"&amp;K2&amp;"/"&amp;L2&amp;"/"&amp;M2&amp;"/"&amp;N2,
  IF(ISTEXT(M2),
    "/corG-1/"&amp;J2&amp;"/"&amp;K2&amp;"/"&amp;L2&amp;"/"&amp;M2,
    IF(ISTEXT(L2),
      "/corG-1/"&amp;J2&amp;"/"&amp;K2&amp;"/"&amp;L2,
      IF(ISTEXT(K2),
        "/corG-1/"&amp;J2&amp;"/"&amp;K2,
        IF(ISTEXT(J2),
           "/corG-1/"&amp;J2,
           ""
        )
      )
    )
  )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46CA1-9958-D942-A9B4-F47B4DED9B64}">
  <sheetPr codeName="Sheet1">
    <pageSetUpPr fitToPage="1"/>
  </sheetPr>
  <dimension ref="A1:T210"/>
  <sheetViews>
    <sheetView tabSelected="1" zoomScale="90" zoomScaleNormal="90" workbookViewId="0">
      <pane xSplit="11" ySplit="1" topLeftCell="L108" activePane="bottomRight" state="frozen"/>
      <selection pane="topRight" activeCell="G1" sqref="G1"/>
      <selection pane="bottomLeft" activeCell="A2" sqref="A2"/>
      <selection pane="bottomRight" activeCell="O123" sqref="O123"/>
    </sheetView>
  </sheetViews>
  <sheetFormatPr baseColWidth="10" defaultColWidth="10.7109375" defaultRowHeight="19" customHeight="1"/>
  <cols>
    <col min="1" max="2" width="4.28515625" style="1" bestFit="1" customWidth="1"/>
    <col min="3" max="4" width="7.85546875" style="1" customWidth="1"/>
    <col min="5" max="5" width="2.28515625" style="12" customWidth="1"/>
    <col min="6" max="6" width="7.85546875" style="1" customWidth="1"/>
    <col min="7" max="7" width="2.28515625" style="1" customWidth="1"/>
    <col min="8" max="8" width="7.85546875" style="1" customWidth="1"/>
    <col min="9" max="9" width="3.85546875" style="12" customWidth="1"/>
    <col min="10" max="10" width="32" style="43" customWidth="1"/>
    <col min="11" max="11" width="7" style="63" customWidth="1"/>
    <col min="12" max="13" width="26.5703125" style="1" customWidth="1"/>
    <col min="14" max="14" width="18.7109375" style="1" customWidth="1"/>
    <col min="15" max="15" width="13.140625" style="1" customWidth="1"/>
    <col min="16" max="16" width="6.28515625" style="31" customWidth="1"/>
    <col min="17" max="17" width="35" style="1" customWidth="1"/>
    <col min="18" max="18" width="16" style="14" customWidth="1"/>
    <col min="19" max="19" width="22" style="68" customWidth="1"/>
    <col min="20" max="20" width="37" style="29" customWidth="1"/>
    <col min="21" max="16384" width="10.7109375" style="1"/>
  </cols>
  <sheetData>
    <row r="1" spans="1:20" s="18" customFormat="1" ht="47" customHeight="1">
      <c r="B1" s="18" t="s">
        <v>4085</v>
      </c>
      <c r="C1" s="17" t="s">
        <v>3075</v>
      </c>
      <c r="D1" s="17" t="s">
        <v>4086</v>
      </c>
      <c r="E1" s="17" t="s">
        <v>4087</v>
      </c>
      <c r="F1" s="17" t="s">
        <v>4164</v>
      </c>
      <c r="G1" s="17" t="s">
        <v>4167</v>
      </c>
      <c r="H1" s="17" t="s">
        <v>4166</v>
      </c>
      <c r="I1" s="17" t="s">
        <v>3076</v>
      </c>
      <c r="J1" s="43" t="s">
        <v>4088</v>
      </c>
      <c r="K1" s="61" t="s">
        <v>1571</v>
      </c>
      <c r="L1" s="38" t="s">
        <v>1978</v>
      </c>
      <c r="M1" s="38" t="s">
        <v>4093</v>
      </c>
      <c r="N1" s="38" t="s">
        <v>4168</v>
      </c>
      <c r="O1" s="38" t="s">
        <v>4169</v>
      </c>
      <c r="P1" s="19" t="s">
        <v>4089</v>
      </c>
      <c r="Q1" s="18" t="s">
        <v>4092</v>
      </c>
      <c r="R1" s="19" t="s">
        <v>4091</v>
      </c>
      <c r="S1" s="18" t="s">
        <v>4092</v>
      </c>
      <c r="T1" s="20" t="s">
        <v>3982</v>
      </c>
    </row>
    <row r="2" spans="1:20" ht="19" customHeight="1">
      <c r="A2" s="1">
        <f>IF("cen"=I2,"",VLOOKUP(C2,'xbrl-gl'!A:B,2,FALSE))</f>
        <v>1</v>
      </c>
      <c r="B2" s="1">
        <v>1</v>
      </c>
      <c r="C2" s="16" t="s">
        <v>760</v>
      </c>
      <c r="D2" s="16"/>
      <c r="E2" s="36">
        <v>1</v>
      </c>
      <c r="F2" s="16" t="s">
        <v>3146</v>
      </c>
      <c r="G2" s="38" t="str">
        <f t="shared" ref="G2:G65" si="0">IF(""=H2,"a",IF(F2&lt;&gt;H2,"u",""))</f>
        <v/>
      </c>
      <c r="H2" s="16" t="s">
        <v>3146</v>
      </c>
      <c r="I2" s="37" t="s">
        <v>0</v>
      </c>
      <c r="J2" s="25" t="s">
        <v>1</v>
      </c>
      <c r="K2" s="62"/>
      <c r="L2" s="21"/>
      <c r="M2" s="21"/>
      <c r="N2" s="33"/>
      <c r="O2" s="21"/>
      <c r="P2" s="30"/>
      <c r="Q2" s="1" t="str">
        <f t="shared" ref="Q2:Q71" si="1">IF("_"=S2,"",IF("cen"=I2,S2,IF("gl-"=MID(S2,1,3),S2,"gl-"&amp;I2&amp;":"&amp;S2)))</f>
        <v/>
      </c>
      <c r="R2" s="22"/>
      <c r="S2" s="67" t="s">
        <v>3080</v>
      </c>
      <c r="T2" s="15" t="s">
        <v>3521</v>
      </c>
    </row>
    <row r="3" spans="1:20" ht="19" customHeight="1">
      <c r="A3" s="1">
        <f>IF("cen"=I3,"",VLOOKUP(C3,'xbrl-gl'!A:B,2,FALSE))</f>
        <v>2</v>
      </c>
      <c r="B3" s="1">
        <v>2</v>
      </c>
      <c r="C3" s="16" t="s">
        <v>761</v>
      </c>
      <c r="D3" s="16"/>
      <c r="E3" s="12">
        <v>2</v>
      </c>
      <c r="F3" s="16" t="s">
        <v>760</v>
      </c>
      <c r="G3" s="38" t="str">
        <f t="shared" si="0"/>
        <v/>
      </c>
      <c r="H3" s="16" t="str">
        <f>IF("cen"&lt;&gt;MID(C3,1,3),VLOOKUP(C3,'xbrl-gl'!A:E,5,FALSE),"")</f>
        <v>corG-1</v>
      </c>
      <c r="I3" s="37" t="s">
        <v>0</v>
      </c>
      <c r="J3" s="39" t="s">
        <v>3</v>
      </c>
      <c r="N3" s="33" t="str">
        <f>VLOOKUP(F3,C:J,8,FALSE)</f>
        <v>accountingEntries</v>
      </c>
      <c r="O3" s="1" t="str">
        <f>IF("u"=G3,VLOOKUP(H3,'xbrl-gl'!A:F,6,FALSE),"")</f>
        <v/>
      </c>
      <c r="Q3" s="1" t="str">
        <f t="shared" si="1"/>
        <v/>
      </c>
      <c r="R3" s="24"/>
      <c r="S3" s="67" t="s">
        <v>3080</v>
      </c>
      <c r="T3" s="15" t="s">
        <v>4090</v>
      </c>
    </row>
    <row r="4" spans="1:20" ht="19" customHeight="1">
      <c r="A4" s="1">
        <f>IF("cen"=I4,"",VLOOKUP(C4,'xbrl-gl'!A:B,2,FALSE))</f>
        <v>291</v>
      </c>
      <c r="B4" s="1">
        <v>19</v>
      </c>
      <c r="C4" s="25" t="s">
        <v>1273</v>
      </c>
      <c r="D4" s="25" t="s">
        <v>39</v>
      </c>
      <c r="E4" s="12">
        <v>3</v>
      </c>
      <c r="F4" s="16" t="s">
        <v>761</v>
      </c>
      <c r="G4" s="38" t="str">
        <f t="shared" si="0"/>
        <v>u</v>
      </c>
      <c r="H4" s="16" t="str">
        <f>IF("cen"&lt;&gt;MID(C4,1,3),VLOOKUP(C4,'xbrl-gl'!A:E,5,FALSE),"")</f>
        <v>corG-5</v>
      </c>
      <c r="I4" s="37" t="s">
        <v>0</v>
      </c>
      <c r="J4" s="40" t="s">
        <v>537</v>
      </c>
      <c r="K4" s="33" t="s">
        <v>1572</v>
      </c>
      <c r="L4" s="33" t="s">
        <v>1575</v>
      </c>
      <c r="M4" s="33" t="str">
        <f>VLOOKUP(K4,'EN16931'!A:I,9,FALSE)</f>
        <v>A unique identification of the Invoice.\nThe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v>
      </c>
      <c r="N4" s="33" t="str">
        <f>VLOOKUP(F4,C:J,8,FALSE)</f>
        <v>documentInfo</v>
      </c>
      <c r="O4" s="1" t="str">
        <f>IF("u"=G4,VLOOKUP(H4,'xbrl-gl'!A:F,6,FALSE),"")</f>
        <v>entryDetail</v>
      </c>
      <c r="P4" s="32" t="s">
        <v>1573</v>
      </c>
      <c r="Q4" s="1" t="str">
        <f>IF(""&lt;&gt;D4,
  IF("gl-gen"=MID(VLOOKUP(D4,'xbrl-gl'!A:G,7,FALSE),1,6),
    VLOOKUP(D4,'xbrl-gl'!A:G,7,FALSE),
    "gl-"&amp;MID(D4,1,FIND("-",D4)-1)&amp;":"&amp;VLOOKUP(D4,'xbrl-gl'!A:G,7,FALSE)
  ),
  IF("_"=S4,
    "",
    IF("cen"=I4,
      S4,
      IF("gl-"=MID(S4,1,3),S4,"gl-"&amp;I4&amp;":"&amp;S4)
    )
  )
)</f>
        <v>gl-cor:documentNumberItemType</v>
      </c>
      <c r="R4" s="24" t="s">
        <v>1574</v>
      </c>
      <c r="S4" s="1" t="s">
        <v>825</v>
      </c>
      <c r="T4" s="15" t="s">
        <v>3578</v>
      </c>
    </row>
    <row r="5" spans="1:20" ht="19" customHeight="1">
      <c r="A5" s="1">
        <f>IF("cen"=I5,"",VLOOKUP(C5,'xbrl-gl'!A:B,2,FALSE))</f>
        <v>294</v>
      </c>
      <c r="B5" s="1">
        <v>20</v>
      </c>
      <c r="C5" s="25" t="s">
        <v>1276</v>
      </c>
      <c r="D5" s="25" t="s">
        <v>39</v>
      </c>
      <c r="E5" s="12">
        <v>3</v>
      </c>
      <c r="F5" s="16" t="s">
        <v>761</v>
      </c>
      <c r="G5" s="38" t="str">
        <f t="shared" si="0"/>
        <v>u</v>
      </c>
      <c r="H5" s="16" t="str">
        <f>IF("cen"&lt;&gt;MID(C5,1,3),VLOOKUP(C5,'xbrl-gl'!A:E,5,FALSE),"")</f>
        <v>corG-5</v>
      </c>
      <c r="I5" s="37" t="s">
        <v>0</v>
      </c>
      <c r="J5" s="40" t="s">
        <v>543</v>
      </c>
      <c r="K5" s="33" t="s">
        <v>1576</v>
      </c>
      <c r="L5" s="33" t="s">
        <v>1578</v>
      </c>
      <c r="M5" s="33" t="str">
        <f>VLOOKUP(K5,'EN16931'!A:I,9,FALSE)</f>
        <v>The date when the Invoice was issued.</v>
      </c>
      <c r="N5" s="33" t="str">
        <f t="shared" ref="N5:N68" si="2">VLOOKUP(F5,C:J,8,FALSE)</f>
        <v>documentInfo</v>
      </c>
      <c r="O5" s="1" t="str">
        <f>IF("u"=G5,VLOOKUP(H5,'xbrl-gl'!A:F,6,FALSE),"")</f>
        <v>entryDetail</v>
      </c>
      <c r="P5" s="32" t="s">
        <v>1573</v>
      </c>
      <c r="Q5" s="1" t="str">
        <f>IF(""&lt;&gt;D5,
  IF("gl-gen"=MID(VLOOKUP(D5,'xbrl-gl'!A:G,7,FALSE),1,6),
    VLOOKUP(D5,'xbrl-gl'!A:G,7,FALSE),
    "gl-"&amp;MID(D5,1,FIND("-",D5)-1)&amp;":"&amp;VLOOKUP(D5,'xbrl-gl'!A:G,7,FALSE)
  ),
  IF("_"=S5,
    "",
    IF("cen"=I5,
      S5,
      IF("gl-"=MID(S5,1,3),S5,"gl-"&amp;I5&amp;":"&amp;S5)
    )
  )
)</f>
        <v>gl-cor:documentDateItemType</v>
      </c>
      <c r="R5" s="24" t="s">
        <v>1577</v>
      </c>
      <c r="S5" s="1" t="s">
        <v>824</v>
      </c>
      <c r="T5" s="15" t="s">
        <v>3579</v>
      </c>
    </row>
    <row r="6" spans="1:20" ht="19" customHeight="1">
      <c r="A6" s="1">
        <f>IF("cen"=I6,"",VLOOKUP(C6,'xbrl-gl'!A:B,2,FALSE))</f>
        <v>288</v>
      </c>
      <c r="B6" s="1">
        <f>B5+1</f>
        <v>21</v>
      </c>
      <c r="C6" s="25" t="s">
        <v>1270</v>
      </c>
      <c r="D6" s="25" t="s">
        <v>39</v>
      </c>
      <c r="E6" s="12">
        <v>3</v>
      </c>
      <c r="F6" s="16" t="s">
        <v>761</v>
      </c>
      <c r="G6" s="38" t="str">
        <f t="shared" si="0"/>
        <v>u</v>
      </c>
      <c r="H6" s="16" t="str">
        <f>IF("cen"&lt;&gt;MID(C6,1,3),VLOOKUP(C6,'xbrl-gl'!A:E,5,FALSE),"")</f>
        <v>corG-5</v>
      </c>
      <c r="I6" s="37" t="s">
        <v>0</v>
      </c>
      <c r="J6" s="40" t="s">
        <v>532</v>
      </c>
      <c r="K6" s="33" t="s">
        <v>1579</v>
      </c>
      <c r="L6" s="33" t="s">
        <v>1581</v>
      </c>
      <c r="M6" s="33" t="str">
        <f>VLOOKUP(K6,'EN16931'!A:I,9,FALSE)</f>
        <v>A code specifying the functional type of the Invoice.\nCommercial invoices and credit notes are defined according the entries in UNTDID 1001 [6]. Other entries of UNTDID 1001 [6] with specific invoices or credit notes may be used if applicable.</v>
      </c>
      <c r="N6" s="33" t="str">
        <f t="shared" si="2"/>
        <v>documentInfo</v>
      </c>
      <c r="O6" s="1" t="str">
        <f>IF("u"=G6,VLOOKUP(H6,'xbrl-gl'!A:F,6,FALSE),"")</f>
        <v>entryDetail</v>
      </c>
      <c r="P6" s="32" t="s">
        <v>1573</v>
      </c>
      <c r="Q6" s="1" t="str">
        <f>IF(""&lt;&gt;D6,
  IF("gl-gen"=MID(VLOOKUP(D6,'xbrl-gl'!A:G,7,FALSE),1,6),
    VLOOKUP(D6,'xbrl-gl'!A:G,7,FALSE),
    "gl-"&amp;MID(D6,1,FIND("-",D6)-1)&amp;":"&amp;VLOOKUP(D6,'xbrl-gl'!A:G,7,FALSE)
  ),
  IF("_"=S6,
    "",
    IF("cen"=I6,
      S6,
      IF("gl-"=MID(S6,1,3),S6,"gl-"&amp;I6&amp;":"&amp;S6)
    )
  )
)</f>
        <v>gl-gen:documentTypeItemType</v>
      </c>
      <c r="R6" s="24" t="s">
        <v>1580</v>
      </c>
      <c r="S6" s="1" t="s">
        <v>828</v>
      </c>
      <c r="T6" s="15" t="s">
        <v>3580</v>
      </c>
    </row>
    <row r="7" spans="1:20" ht="19" customHeight="1">
      <c r="A7" s="1" t="str">
        <f>IF("cen"=I7,"",VLOOKUP(C7,'xbrl-gl'!A:B,2,FALSE))</f>
        <v/>
      </c>
      <c r="B7" s="1">
        <f t="shared" ref="B7:B14" si="3">B6+1</f>
        <v>22</v>
      </c>
      <c r="C7" s="25" t="s">
        <v>4110</v>
      </c>
      <c r="D7" s="25" t="s">
        <v>1384</v>
      </c>
      <c r="E7" s="12">
        <v>3</v>
      </c>
      <c r="F7" s="16" t="s">
        <v>761</v>
      </c>
      <c r="G7" s="38" t="str">
        <f>IF(""=H7,"a",IF(F7&lt;&gt;H7,"u",""))</f>
        <v>a</v>
      </c>
      <c r="H7" s="16" t="str">
        <f>IF("cen"&lt;&gt;MID(C7,1,3),VLOOKUP(C7,'xbrl-gl'!A:E,5,FALSE),"")</f>
        <v/>
      </c>
      <c r="I7" s="37" t="s">
        <v>3133</v>
      </c>
      <c r="J7" s="40" t="str">
        <f>VLOOKUP(K7,'EN16931'!A:K,6,FALSE)</f>
        <v>projectReference</v>
      </c>
      <c r="K7" s="33" t="s">
        <v>4103</v>
      </c>
      <c r="L7" s="33" t="str">
        <f>VLOOKUP(K7,'EN16931'!A:K,8,FALSE)</f>
        <v>Project reference</v>
      </c>
      <c r="M7" s="33" t="str">
        <f>VLOOKUP(K7,'EN16931'!A:K,9,FALSE)</f>
        <v>The identification of the project the invoice refers to</v>
      </c>
      <c r="N7" s="33" t="str">
        <f t="shared" si="2"/>
        <v>documentInfo</v>
      </c>
      <c r="O7" s="1" t="str">
        <f>IF("u"=G7,VLOOKUP(H7,'xbrl-gl'!A:F,6,FALSE),"")</f>
        <v/>
      </c>
      <c r="P7" s="32" t="str">
        <f>VLOOKUP(K7,'EN16931'!A:K,11,FALSE)</f>
        <v>0..1</v>
      </c>
      <c r="Q7" s="1" t="str">
        <f>IF(""&lt;&gt;D7,
  IF("gl-gen"=MID(VLOOKUP(D7,'xbrl-gl'!A:G,7,FALSE),1,6),
    VLOOKUP(D7,'xbrl-gl'!A:G,7,FALSE),
    "gl-"&amp;MID(D7,1,FIND("-",D7)-1)&amp;":"&amp;VLOOKUP(D7,'xbrl-gl'!A:G,7,FALSE)
  ),
  IF("_"=S7,
    "",
    IF("cen"=I7,
      S7,
      IF("gl-"=MID(S7,1,3),S7,"gl-"&amp;I7&amp;":"&amp;S7)
    )
  )
)</f>
        <v>gl-taf:originatingDocumentNumberItemType</v>
      </c>
      <c r="R7" s="24" t="str">
        <f>VLOOKUP(K7,'EN16931'!A:K,10,FALSE)</f>
        <v>Document reference</v>
      </c>
      <c r="S7" s="1" t="s">
        <v>827</v>
      </c>
      <c r="T7" s="15" t="s">
        <v>4136</v>
      </c>
    </row>
    <row r="8" spans="1:20" ht="19" customHeight="1">
      <c r="A8" s="1" t="str">
        <f>IF("cen"=I8,"",VLOOKUP(C8,'xbrl-gl'!A:B,2,FALSE))</f>
        <v/>
      </c>
      <c r="B8" s="1">
        <f t="shared" si="3"/>
        <v>23</v>
      </c>
      <c r="C8" s="25" t="s">
        <v>4111</v>
      </c>
      <c r="D8" s="25" t="s">
        <v>1384</v>
      </c>
      <c r="E8" s="12">
        <v>3</v>
      </c>
      <c r="F8" s="16" t="s">
        <v>761</v>
      </c>
      <c r="G8" s="38" t="str">
        <f t="shared" si="0"/>
        <v>a</v>
      </c>
      <c r="H8" s="16" t="str">
        <f>IF("cen"&lt;&gt;MID(C8,1,3),VLOOKUP(C8,'xbrl-gl'!A:E,5,FALSE),"")</f>
        <v/>
      </c>
      <c r="I8" s="37" t="s">
        <v>3133</v>
      </c>
      <c r="J8" s="40" t="str">
        <f>VLOOKUP(K8,'EN16931'!A:K,6,FALSE)</f>
        <v>contractReference</v>
      </c>
      <c r="K8" s="33" t="s">
        <v>4104</v>
      </c>
      <c r="L8" s="33" t="str">
        <f>VLOOKUP(K8,'EN16931'!A:K,8,FALSE)</f>
        <v>Contract reference</v>
      </c>
      <c r="M8" s="33" t="str">
        <f>VLOOKUP(K8,'EN16931'!A:K,9,FALSE)</f>
        <v>The identification of a contract.\nThe contract identifier should be unique in the context of the specific trading relationship and for a defined time period.</v>
      </c>
      <c r="N8" s="33" t="str">
        <f t="shared" si="2"/>
        <v>documentInfo</v>
      </c>
      <c r="O8" s="1" t="str">
        <f>IF("u"=G8,VLOOKUP(H8,'xbrl-gl'!A:F,6,FALSE),"")</f>
        <v/>
      </c>
      <c r="P8" s="32" t="str">
        <f>VLOOKUP(K8,'EN16931'!A:K,11,FALSE)</f>
        <v>0..1</v>
      </c>
      <c r="Q8" s="1" t="str">
        <f>IF(""&lt;&gt;D8,
  IF("gl-gen"=MID(VLOOKUP(D8,'xbrl-gl'!A:G,7,FALSE),1,6),
    VLOOKUP(D8,'xbrl-gl'!A:G,7,FALSE),
    "gl-"&amp;MID(D8,1,FIND("-",D8)-1)&amp;":"&amp;VLOOKUP(D8,'xbrl-gl'!A:G,7,FALSE)
  ),
  IF("_"=S8,
    "",
    IF("cen"=I8,
      S8,
      IF("gl-"=MID(S8,1,3),S8,"gl-"&amp;I8&amp;":"&amp;S8)
    )
  )
)</f>
        <v>gl-taf:originatingDocumentNumberItemType</v>
      </c>
      <c r="R8" s="24" t="str">
        <f>VLOOKUP(K8,'EN16931'!A:K,10,FALSE)</f>
        <v>Document reference</v>
      </c>
      <c r="S8" s="1" t="s">
        <v>827</v>
      </c>
      <c r="T8" s="15" t="s">
        <v>4137</v>
      </c>
    </row>
    <row r="9" spans="1:20" ht="19" customHeight="1">
      <c r="A9" s="1" t="str">
        <f>IF("cen"=I9,"",VLOOKUP(C9,'xbrl-gl'!A:B,2,FALSE))</f>
        <v/>
      </c>
      <c r="B9" s="1">
        <f t="shared" si="3"/>
        <v>24</v>
      </c>
      <c r="C9" s="25" t="s">
        <v>4112</v>
      </c>
      <c r="D9" s="25" t="s">
        <v>1384</v>
      </c>
      <c r="E9" s="12">
        <v>3</v>
      </c>
      <c r="F9" s="16" t="s">
        <v>761</v>
      </c>
      <c r="G9" s="38" t="str">
        <f t="shared" si="0"/>
        <v>a</v>
      </c>
      <c r="H9" s="16" t="str">
        <f>IF("cen"&lt;&gt;MID(C9,1,3),VLOOKUP(C9,'xbrl-gl'!A:E,5,FALSE),"")</f>
        <v/>
      </c>
      <c r="I9" s="37" t="s">
        <v>3133</v>
      </c>
      <c r="J9" s="40" t="str">
        <f>VLOOKUP(K9,'EN16931'!A:K,6,FALSE)</f>
        <v>purchaseOrderReference</v>
      </c>
      <c r="K9" s="33" t="s">
        <v>4105</v>
      </c>
      <c r="L9" s="33" t="str">
        <f>VLOOKUP(K9,'EN16931'!A:K,8,FALSE)</f>
        <v xml:space="preserve">Purchase order reference </v>
      </c>
      <c r="M9" s="33" t="str">
        <f>VLOOKUP(K9,'EN16931'!A:K,9,FALSE)</f>
        <v>An identifier of a referenced purchase order, issued by the Buyer.</v>
      </c>
      <c r="N9" s="33" t="str">
        <f t="shared" si="2"/>
        <v>documentInfo</v>
      </c>
      <c r="O9" s="1" t="str">
        <f>IF("u"=G9,VLOOKUP(H9,'xbrl-gl'!A:F,6,FALSE),"")</f>
        <v/>
      </c>
      <c r="P9" s="32" t="str">
        <f>VLOOKUP(K9,'EN16931'!A:K,11,FALSE)</f>
        <v>0..1</v>
      </c>
      <c r="Q9" s="1" t="str">
        <f>IF(""&lt;&gt;D9,
  IF("gl-gen"=MID(VLOOKUP(D9,'xbrl-gl'!A:G,7,FALSE),1,6),
    VLOOKUP(D9,'xbrl-gl'!A:G,7,FALSE),
    "gl-"&amp;MID(D9,1,FIND("-",D9)-1)&amp;":"&amp;VLOOKUP(D9,'xbrl-gl'!A:G,7,FALSE)
  ),
  IF("_"=S9,
    "",
    IF("cen"=I9,
      S9,
      IF("gl-"=MID(S9,1,3),S9,"gl-"&amp;I9&amp;":"&amp;S9)
    )
  )
)</f>
        <v>gl-taf:originatingDocumentNumberItemType</v>
      </c>
      <c r="R9" s="24" t="str">
        <f>VLOOKUP(K9,'EN16931'!A:K,10,FALSE)</f>
        <v>Document reference</v>
      </c>
      <c r="S9" s="1" t="s">
        <v>827</v>
      </c>
      <c r="T9" s="15" t="s">
        <v>4138</v>
      </c>
    </row>
    <row r="10" spans="1:20" ht="19" customHeight="1">
      <c r="A10" s="1" t="str">
        <f>IF("cen"=I10,"",VLOOKUP(C10,'xbrl-gl'!A:B,2,FALSE))</f>
        <v/>
      </c>
      <c r="B10" s="1">
        <f t="shared" si="3"/>
        <v>25</v>
      </c>
      <c r="C10" s="25" t="s">
        <v>4113</v>
      </c>
      <c r="D10" s="25" t="s">
        <v>1384</v>
      </c>
      <c r="E10" s="12">
        <v>3</v>
      </c>
      <c r="F10" s="16" t="s">
        <v>761</v>
      </c>
      <c r="G10" s="38" t="str">
        <f t="shared" si="0"/>
        <v>a</v>
      </c>
      <c r="H10" s="16" t="str">
        <f>IF("cen"&lt;&gt;MID(C10,1,3),VLOOKUP(C10,'xbrl-gl'!A:E,5,FALSE),"")</f>
        <v/>
      </c>
      <c r="I10" s="37" t="s">
        <v>3133</v>
      </c>
      <c r="J10" s="40" t="str">
        <f>VLOOKUP(K10,'EN16931'!A:K,6,FALSE)</f>
        <v>salesOrderReference</v>
      </c>
      <c r="K10" s="33" t="s">
        <v>4106</v>
      </c>
      <c r="L10" s="33" t="str">
        <f>VLOOKUP(K10,'EN16931'!A:K,8,FALSE)</f>
        <v>Sales order reference</v>
      </c>
      <c r="M10" s="33" t="str">
        <f>VLOOKUP(K10,'EN16931'!A:K,9,FALSE)</f>
        <v>An identifier of a referenced sales order, issued by the Seller.</v>
      </c>
      <c r="N10" s="33" t="str">
        <f t="shared" si="2"/>
        <v>documentInfo</v>
      </c>
      <c r="O10" s="1" t="str">
        <f>IF("u"=G10,VLOOKUP(H10,'xbrl-gl'!A:F,6,FALSE),"")</f>
        <v/>
      </c>
      <c r="P10" s="32" t="str">
        <f>VLOOKUP(K10,'EN16931'!A:K,11,FALSE)</f>
        <v>0..1</v>
      </c>
      <c r="Q10" s="1" t="str">
        <f>IF(""&lt;&gt;D10,
  IF("gl-gen"=MID(VLOOKUP(D10,'xbrl-gl'!A:G,7,FALSE),1,6),
    VLOOKUP(D10,'xbrl-gl'!A:G,7,FALSE),
    "gl-"&amp;MID(D10,1,FIND("-",D10)-1)&amp;":"&amp;VLOOKUP(D10,'xbrl-gl'!A:G,7,FALSE)
  ),
  IF("_"=S10,
    "",
    IF("cen"=I10,
      S10,
      IF("gl-"=MID(S10,1,3),S10,"gl-"&amp;I10&amp;":"&amp;S10)
    )
  )
)</f>
        <v>gl-taf:originatingDocumentNumberItemType</v>
      </c>
      <c r="R10" s="24" t="str">
        <f>VLOOKUP(K10,'EN16931'!A:K,10,FALSE)</f>
        <v>Document reference</v>
      </c>
      <c r="S10" s="1" t="s">
        <v>827</v>
      </c>
      <c r="T10" s="15" t="s">
        <v>4139</v>
      </c>
    </row>
    <row r="11" spans="1:20" ht="19" customHeight="1">
      <c r="A11" s="1" t="str">
        <f>IF("cen"=I11,"",VLOOKUP(C11,'xbrl-gl'!A:B,2,FALSE))</f>
        <v/>
      </c>
      <c r="B11" s="1">
        <f t="shared" si="3"/>
        <v>26</v>
      </c>
      <c r="C11" s="25" t="s">
        <v>4114</v>
      </c>
      <c r="D11" s="25" t="s">
        <v>1384</v>
      </c>
      <c r="E11" s="12">
        <v>3</v>
      </c>
      <c r="F11" s="16" t="s">
        <v>761</v>
      </c>
      <c r="G11" s="38" t="str">
        <f t="shared" si="0"/>
        <v>a</v>
      </c>
      <c r="H11" s="16" t="str">
        <f>IF("cen"&lt;&gt;MID(C11,1,3),VLOOKUP(C11,'xbrl-gl'!A:E,5,FALSE),"")</f>
        <v/>
      </c>
      <c r="I11" s="37" t="s">
        <v>3133</v>
      </c>
      <c r="J11" s="40" t="str">
        <f>VLOOKUP(K11,'EN16931'!A:K,6,FALSE)</f>
        <v>receivingAdviceReference</v>
      </c>
      <c r="K11" s="33" t="s">
        <v>4107</v>
      </c>
      <c r="L11" s="33" t="str">
        <f>VLOOKUP(K11,'EN16931'!A:K,8,FALSE)</f>
        <v>Receiving advice reference</v>
      </c>
      <c r="M11" s="33" t="str">
        <f>VLOOKUP(K11,'EN16931'!A:K,9,FALSE)</f>
        <v>An identifier of a referenced receiving advice.</v>
      </c>
      <c r="N11" s="33" t="str">
        <f t="shared" si="2"/>
        <v>documentInfo</v>
      </c>
      <c r="O11" s="1" t="str">
        <f>IF("u"=G11,VLOOKUP(H11,'xbrl-gl'!A:F,6,FALSE),"")</f>
        <v/>
      </c>
      <c r="P11" s="32" t="str">
        <f>VLOOKUP(K11,'EN16931'!A:K,11,FALSE)</f>
        <v>0..1</v>
      </c>
      <c r="Q11" s="1" t="str">
        <f>IF(""&lt;&gt;D11,
  IF("gl-gen"=MID(VLOOKUP(D11,'xbrl-gl'!A:G,7,FALSE),1,6),
    VLOOKUP(D11,'xbrl-gl'!A:G,7,FALSE),
    "gl-"&amp;MID(D11,1,FIND("-",D11)-1)&amp;":"&amp;VLOOKUP(D11,'xbrl-gl'!A:G,7,FALSE)
  ),
  IF("_"=S11,
    "",
    IF("cen"=I11,
      S11,
      IF("gl-"=MID(S11,1,3),S11,"gl-"&amp;I11&amp;":"&amp;S11)
    )
  )
)</f>
        <v>gl-taf:originatingDocumentNumberItemType</v>
      </c>
      <c r="R11" s="24" t="str">
        <f>VLOOKUP(K11,'EN16931'!A:K,10,FALSE)</f>
        <v>Document reference</v>
      </c>
      <c r="S11" s="1" t="s">
        <v>827</v>
      </c>
      <c r="T11" s="15" t="s">
        <v>4140</v>
      </c>
    </row>
    <row r="12" spans="1:20" ht="19" customHeight="1">
      <c r="A12" s="1" t="str">
        <f>IF("cen"=I12,"",VLOOKUP(C12,'xbrl-gl'!A:B,2,FALSE))</f>
        <v/>
      </c>
      <c r="B12" s="1">
        <f t="shared" si="3"/>
        <v>27</v>
      </c>
      <c r="C12" s="25" t="s">
        <v>4115</v>
      </c>
      <c r="D12" s="25" t="s">
        <v>1384</v>
      </c>
      <c r="E12" s="12">
        <v>3</v>
      </c>
      <c r="F12" s="16" t="s">
        <v>761</v>
      </c>
      <c r="G12" s="38" t="str">
        <f t="shared" si="0"/>
        <v>a</v>
      </c>
      <c r="H12" s="16" t="str">
        <f>IF("cen"&lt;&gt;MID(C12,1,3),VLOOKUP(C12,'xbrl-gl'!A:E,5,FALSE),"")</f>
        <v/>
      </c>
      <c r="I12" s="37" t="s">
        <v>3133</v>
      </c>
      <c r="J12" s="40" t="str">
        <f>VLOOKUP(K12,'EN16931'!A:K,6,FALSE)</f>
        <v>despatchAdviceReference</v>
      </c>
      <c r="K12" s="33" t="s">
        <v>4108</v>
      </c>
      <c r="L12" s="33" t="str">
        <f>VLOOKUP(K12,'EN16931'!A:K,8,FALSE)</f>
        <v>Despatch advice reference</v>
      </c>
      <c r="M12" s="33" t="str">
        <f>VLOOKUP(K12,'EN16931'!A:K,9,FALSE)</f>
        <v>An identifier of a referenced despatch advice.</v>
      </c>
      <c r="N12" s="33" t="str">
        <f t="shared" si="2"/>
        <v>documentInfo</v>
      </c>
      <c r="O12" s="1" t="str">
        <f>IF("u"=G12,VLOOKUP(H12,'xbrl-gl'!A:F,6,FALSE),"")</f>
        <v/>
      </c>
      <c r="P12" s="32" t="str">
        <f>VLOOKUP(K12,'EN16931'!A:K,11,FALSE)</f>
        <v>0..1</v>
      </c>
      <c r="Q12" s="1" t="str">
        <f>IF(""&lt;&gt;D12,
  IF("gl-gen"=MID(VLOOKUP(D12,'xbrl-gl'!A:G,7,FALSE),1,6),
    VLOOKUP(D12,'xbrl-gl'!A:G,7,FALSE),
    "gl-"&amp;MID(D12,1,FIND("-",D12)-1)&amp;":"&amp;VLOOKUP(D12,'xbrl-gl'!A:G,7,FALSE)
  ),
  IF("_"=S12,
    "",
    IF("cen"=I12,
      S12,
      IF("gl-"=MID(S12,1,3),S12,"gl-"&amp;I12&amp;":"&amp;S12)
    )
  )
)</f>
        <v>gl-taf:originatingDocumentNumberItemType</v>
      </c>
      <c r="R12" s="24" t="str">
        <f>VLOOKUP(K12,'EN16931'!A:K,10,FALSE)</f>
        <v>Document reference</v>
      </c>
      <c r="S12" s="1" t="s">
        <v>827</v>
      </c>
      <c r="T12" s="15" t="s">
        <v>4141</v>
      </c>
    </row>
    <row r="13" spans="1:20" ht="19" customHeight="1">
      <c r="A13" s="1" t="str">
        <f>IF("cen"=I13,"",VLOOKUP(C13,'xbrl-gl'!A:B,2,FALSE))</f>
        <v/>
      </c>
      <c r="B13" s="1">
        <f t="shared" si="3"/>
        <v>28</v>
      </c>
      <c r="C13" s="25" t="s">
        <v>4116</v>
      </c>
      <c r="D13" s="25" t="s">
        <v>1384</v>
      </c>
      <c r="E13" s="12">
        <v>3</v>
      </c>
      <c r="F13" s="16" t="s">
        <v>761</v>
      </c>
      <c r="G13" s="38" t="str">
        <f t="shared" si="0"/>
        <v>a</v>
      </c>
      <c r="H13" s="16" t="str">
        <f>IF("cen"&lt;&gt;MID(C13,1,3),VLOOKUP(C13,'xbrl-gl'!A:E,5,FALSE),"")</f>
        <v/>
      </c>
      <c r="I13" s="37" t="s">
        <v>3133</v>
      </c>
      <c r="J13" s="40" t="str">
        <f>VLOOKUP(K13,'EN16931'!A:K,6,FALSE)</f>
        <v>tenderOrLotReference</v>
      </c>
      <c r="K13" s="33" t="s">
        <v>4109</v>
      </c>
      <c r="L13" s="33" t="str">
        <f>VLOOKUP(K13,'EN16931'!A:K,8,FALSE)</f>
        <v>Tender or lot reference</v>
      </c>
      <c r="M13" s="33" t="str">
        <f>VLOOKUP(K13,'EN16931'!A:K,9,FALSE)</f>
        <v>The identification of the call for tender or lot the invoice relates to.\nIn some countries a reference to the call for tender that has led to the contract shall be provided.</v>
      </c>
      <c r="N13" s="33" t="str">
        <f t="shared" si="2"/>
        <v>documentInfo</v>
      </c>
      <c r="O13" s="1" t="str">
        <f>IF("u"=G13,VLOOKUP(H13,'xbrl-gl'!A:F,6,FALSE),"")</f>
        <v/>
      </c>
      <c r="P13" s="32" t="str">
        <f>VLOOKUP(K13,'EN16931'!A:K,11,FALSE)</f>
        <v>0..1</v>
      </c>
      <c r="Q13" s="1" t="str">
        <f>IF(""&lt;&gt;D13,
  IF("gl-gen"=MID(VLOOKUP(D13,'xbrl-gl'!A:G,7,FALSE),1,6),
    VLOOKUP(D13,'xbrl-gl'!A:G,7,FALSE),
    "gl-"&amp;MID(D13,1,FIND("-",D13)-1)&amp;":"&amp;VLOOKUP(D13,'xbrl-gl'!A:G,7,FALSE)
  ),
  IF("_"=S13,
    "",
    IF("cen"=I13,
      S13,
      IF("gl-"=MID(S13,1,3),S13,"gl-"&amp;I13&amp;":"&amp;S13)
    )
  )
)</f>
        <v>gl-taf:originatingDocumentNumberItemType</v>
      </c>
      <c r="R13" s="24" t="str">
        <f>VLOOKUP(K13,'EN16931'!A:K,10,FALSE)</f>
        <v>Document reference</v>
      </c>
      <c r="S13" s="1" t="s">
        <v>827</v>
      </c>
      <c r="T13" s="15" t="s">
        <v>4142</v>
      </c>
    </row>
    <row r="14" spans="1:20" ht="19" customHeight="1">
      <c r="A14" s="1" t="str">
        <f>IF("cen"=I14,"",VLOOKUP(C14,'xbrl-gl'!A:B,2,FALSE))</f>
        <v/>
      </c>
      <c r="B14" s="1">
        <f t="shared" si="3"/>
        <v>29</v>
      </c>
      <c r="C14" s="25" t="s">
        <v>3150</v>
      </c>
      <c r="D14" s="25" t="s">
        <v>39</v>
      </c>
      <c r="E14" s="12">
        <v>3</v>
      </c>
      <c r="F14" s="16" t="s">
        <v>761</v>
      </c>
      <c r="G14" s="38" t="str">
        <f t="shared" si="0"/>
        <v>a</v>
      </c>
      <c r="H14" s="16" t="str">
        <f>IF("cen"&lt;&gt;MID(C14,1,3),VLOOKUP(C14,'xbrl-gl'!A:E,5,FALSE),"")</f>
        <v/>
      </c>
      <c r="I14" s="37" t="s">
        <v>3133</v>
      </c>
      <c r="J14" s="40" t="s">
        <v>3892</v>
      </c>
      <c r="K14" s="33" t="s">
        <v>1767</v>
      </c>
      <c r="L14" s="33" t="s">
        <v>1768</v>
      </c>
      <c r="M14" s="33" t="str">
        <f>VLOOKUP(K14,'EN16931'!A:I,9,FALSE)</f>
        <v>A group of business terms providing information about the payment.</v>
      </c>
      <c r="N14" s="33" t="str">
        <f t="shared" si="2"/>
        <v>documentInfo</v>
      </c>
      <c r="O14" s="1" t="str">
        <f>IF("u"=G14,VLOOKUP(H14,'xbrl-gl'!A:F,6,FALSE),"")</f>
        <v/>
      </c>
      <c r="P14" s="32" t="s">
        <v>1585</v>
      </c>
      <c r="Q14" s="1" t="str">
        <f>IF(""&lt;&gt;D14,
  IF("gl-gen"=MID(VLOOKUP(D14,'xbrl-gl'!A:G,7,FALSE),1,6),
    VLOOKUP(D14,'xbrl-gl'!A:G,7,FALSE),
    "gl-"&amp;MID(D14,1,FIND("-",D14)-1)&amp;":"&amp;VLOOKUP(D14,'xbrl-gl'!A:G,7,FALSE)
  ),
  IF("_"=S14,
    "",
    IF("cen"=I14,
      S14,
      IF("gl-"=MID(S14,1,3),S14,"gl-"&amp;I14&amp;":"&amp;S14)
    )
  )
)</f>
        <v/>
      </c>
      <c r="R14" s="26"/>
      <c r="S14" s="68" t="s">
        <v>39</v>
      </c>
      <c r="T14" s="15" t="s">
        <v>3522</v>
      </c>
    </row>
    <row r="15" spans="1:20" ht="19" customHeight="1">
      <c r="A15" s="1" t="str">
        <f>IF("cen"=I15,"",VLOOKUP(C15,'xbrl-gl'!A:B,2,FALSE))</f>
        <v/>
      </c>
      <c r="B15" s="1">
        <v>14</v>
      </c>
      <c r="C15" s="25" t="s">
        <v>4126</v>
      </c>
      <c r="D15" s="25"/>
      <c r="E15" s="12">
        <v>4</v>
      </c>
      <c r="F15" s="25" t="s">
        <v>3150</v>
      </c>
      <c r="G15" s="38" t="str">
        <f t="shared" si="0"/>
        <v>a</v>
      </c>
      <c r="H15" s="16" t="str">
        <f>IF("cen"&lt;&gt;MID(C15,1,3),VLOOKUP(C15,'xbrl-gl'!A:E,5,FALSE),"")</f>
        <v/>
      </c>
      <c r="I15" s="37" t="s">
        <v>3133</v>
      </c>
      <c r="J15" s="41" t="str">
        <f>VLOOKUP(K15,'EN16931'!A:K,6,FALSE)</f>
        <v>paymentMeansTypeCode</v>
      </c>
      <c r="K15" s="33" t="s">
        <v>4125</v>
      </c>
      <c r="L15" s="33" t="str">
        <f>VLOOKUP(K15,'EN16931'!A:K,8,FALSE)</f>
        <v>Payment means type code</v>
      </c>
      <c r="M15" s="33" t="str">
        <f>VLOOKUP(K15,'EN16931'!A:K,9,FALSE)</f>
        <v>The means, expressed as code, for how a payment is expected to be or has been settled.\nEntries from the UNTDID 4461 code list [6] shall be used. Distinction should be made between SEPA and non-SEPA payments, and between credit payments, direct debits, card payments and other instruments.</v>
      </c>
      <c r="N15" s="33" t="str">
        <f t="shared" si="2"/>
        <v>paymentInstructions</v>
      </c>
      <c r="O15" s="1" t="str">
        <f>IF("u"=G15,VLOOKUP(H15,'xbrl-gl'!A:F,6,FALSE),"")</f>
        <v/>
      </c>
      <c r="P15" s="32" t="str">
        <f>VLOOKUP(K15,'EN16931'!A:K,11,FALSE)</f>
        <v>1..1</v>
      </c>
      <c r="Q15" s="1" t="str">
        <f>IF(""&lt;&gt;D15,
  IF("gl-gen"=MID(VLOOKUP(D15,'xbrl-gl'!A:G,7,FALSE),1,6),
    VLOOKUP(D15,'xbrl-gl'!A:G,7,FALSE),
    "gl-"&amp;MID(D15,1,FIND("-",D15)-1)&amp;":"&amp;VLOOKUP(D15,'xbrl-gl'!A:G,7,FALSE)
  ),
  IF("_"=S15,
    "",
    IF("cen"=I15,
      S15,
      IF("gl-"=MID(S15,1,3),S15,"gl-"&amp;I15&amp;":"&amp;S15)
    )
  )
)</f>
        <v>codeItemType</v>
      </c>
      <c r="R15" s="24" t="str">
        <f>VLOOKUP(K15,'EN16931'!A:K,10,FALSE)</f>
        <v>Code</v>
      </c>
      <c r="S15" s="1" t="s">
        <v>4212</v>
      </c>
      <c r="T15" s="15" t="s">
        <v>4143</v>
      </c>
    </row>
    <row r="16" spans="1:20" ht="19" customHeight="1">
      <c r="A16" s="1" t="str">
        <f>IF("cen"=I16,"",VLOOKUP(C16,'xbrl-gl'!A:B,2,FALSE))</f>
        <v/>
      </c>
      <c r="B16" s="1">
        <v>15</v>
      </c>
      <c r="C16" s="25" t="s">
        <v>3170</v>
      </c>
      <c r="D16" s="25" t="s">
        <v>39</v>
      </c>
      <c r="E16" s="12">
        <v>4</v>
      </c>
      <c r="F16" s="25" t="s">
        <v>3150</v>
      </c>
      <c r="G16" s="38" t="str">
        <f t="shared" si="0"/>
        <v>a</v>
      </c>
      <c r="H16" s="16" t="str">
        <f>IF("cen"&lt;&gt;MID(C16,1,3),VLOOKUP(C16,'xbrl-gl'!A:E,5,FALSE),"")</f>
        <v/>
      </c>
      <c r="I16" s="37" t="s">
        <v>3133</v>
      </c>
      <c r="J16" s="41" t="s">
        <v>3893</v>
      </c>
      <c r="K16" s="33" t="s">
        <v>1771</v>
      </c>
      <c r="L16" s="33" t="s">
        <v>1772</v>
      </c>
      <c r="M16" s="33" t="str">
        <f>VLOOKUP(K16,'EN16931'!A:I,9,FALSE)</f>
        <v xml:space="preserve">The means, expressed as text, for how a payment is expected to be or has been settled.\nSuch as cash, credit transfer, direct debit, credit card, etc. </v>
      </c>
      <c r="N16" s="33" t="str">
        <f t="shared" si="2"/>
        <v>paymentInstructions</v>
      </c>
      <c r="O16" s="1" t="str">
        <f>IF("u"=G16,VLOOKUP(H16,'xbrl-gl'!A:F,6,FALSE),"")</f>
        <v/>
      </c>
      <c r="P16" s="32" t="s">
        <v>1585</v>
      </c>
      <c r="Q16" s="1" t="str">
        <f>IF(""&lt;&gt;D16,
  IF("gl-gen"=MID(VLOOKUP(D16,'xbrl-gl'!A:G,7,FALSE),1,6),
    VLOOKUP(D16,'xbrl-gl'!A:G,7,FALSE),
    "gl-"&amp;MID(D16,1,FIND("-",D16)-1)&amp;":"&amp;VLOOKUP(D16,'xbrl-gl'!A:G,7,FALSE)
  ),
  IF("_"=S16,
    "",
    IF("cen"=I16,
      S16,
      IF("gl-"=MID(S16,1,3),S16,"gl-"&amp;I16&amp;":"&amp;S16)
    )
  )
)</f>
        <v>textItemType</v>
      </c>
      <c r="R16" s="24" t="s">
        <v>1594</v>
      </c>
      <c r="S16" s="1" t="s">
        <v>3136</v>
      </c>
      <c r="T16" s="15" t="s">
        <v>3523</v>
      </c>
    </row>
    <row r="17" spans="1:20" ht="19" customHeight="1">
      <c r="A17" s="1" t="str">
        <f>IF("cen"=I17,"",VLOOKUP(C17,'xbrl-gl'!A:B,2,FALSE))</f>
        <v/>
      </c>
      <c r="B17" s="1">
        <v>16</v>
      </c>
      <c r="C17" s="25" t="s">
        <v>3171</v>
      </c>
      <c r="D17" s="25" t="s">
        <v>39</v>
      </c>
      <c r="E17" s="12">
        <v>4</v>
      </c>
      <c r="F17" s="25" t="s">
        <v>3150</v>
      </c>
      <c r="G17" s="38" t="str">
        <f t="shared" si="0"/>
        <v>a</v>
      </c>
      <c r="H17" s="16" t="str">
        <f>IF("cen"&lt;&gt;MID(C17,1,3),VLOOKUP(C17,'xbrl-gl'!A:E,5,FALSE),"")</f>
        <v/>
      </c>
      <c r="I17" s="37" t="s">
        <v>3133</v>
      </c>
      <c r="J17" s="41" t="s">
        <v>3894</v>
      </c>
      <c r="K17" s="33" t="s">
        <v>1773</v>
      </c>
      <c r="L17" s="33" t="s">
        <v>1774</v>
      </c>
      <c r="M17" s="33" t="str">
        <f>VLOOKUP(K17,'EN16931'!A:I,9,FALSE)</f>
        <v>A textual value used to establish a link between the payment and the Invoice, issued by the Seller.\nUsed for creditor's critical reconciliation information. This information element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 In order to allow for automatic processing of cross-border SEPA payments, only Latin characters should be used in this field, with a maximum of 140 characters. Reference section 1.4 of the SEPA credit transfer and SEPA direct debit scheme implementation guides [13] and [14] for details of the allowed characters. Other rules may apply for SEPA payments within national borders. If remittance information is structured according to the ISO 11649:2009 standard [16] for Structured RF Creditor Reference, it shall be mapped to the Structured Remittance Information Creditor Reference field in SEPA payments messages. If remittance information is structured according to the EACT standard for automated reconciliation [17], it shall be mapped to the Unstructured Remittance Information field in SEPA payments messages.' If remittance information is to be mapped to the End To End Identification field or to the Structured Remittance Information Creditor Reference field in SEPA payments messages, then in addition to the Latin character set restriction, the content shall not start or end with a '/' and the content shall not contain '//'s. See reference [15].</v>
      </c>
      <c r="N17" s="33" t="str">
        <f t="shared" si="2"/>
        <v>paymentInstructions</v>
      </c>
      <c r="O17" s="1" t="str">
        <f>IF("u"=G17,VLOOKUP(H17,'xbrl-gl'!A:F,6,FALSE),"")</f>
        <v/>
      </c>
      <c r="P17" s="32" t="s">
        <v>1585</v>
      </c>
      <c r="Q17" s="1" t="str">
        <f>IF(""&lt;&gt;D17,
  IF("gl-gen"=MID(VLOOKUP(D17,'xbrl-gl'!A:G,7,FALSE),1,6),
    VLOOKUP(D17,'xbrl-gl'!A:G,7,FALSE),
    "gl-"&amp;MID(D17,1,FIND("-",D17)-1)&amp;":"&amp;VLOOKUP(D17,'xbrl-gl'!A:G,7,FALSE)
  ),
  IF("_"=S17,
    "",
    IF("cen"=I17,
      S17,
      IF("gl-"=MID(S17,1,3),S17,"gl-"&amp;I17&amp;":"&amp;S17)
    )
  )
)</f>
        <v>textItemType</v>
      </c>
      <c r="R17" s="24" t="s">
        <v>1594</v>
      </c>
      <c r="S17" s="1" t="s">
        <v>3136</v>
      </c>
      <c r="T17" s="15" t="s">
        <v>3524</v>
      </c>
    </row>
    <row r="18" spans="1:20" ht="19" customHeight="1">
      <c r="A18" s="1" t="str">
        <f>IF("cen"=I18,"",VLOOKUP(C18,'xbrl-gl'!A:B,2,FALSE))</f>
        <v/>
      </c>
      <c r="B18" s="1">
        <v>30</v>
      </c>
      <c r="C18" s="25" t="s">
        <v>3151</v>
      </c>
      <c r="D18" s="25" t="s">
        <v>39</v>
      </c>
      <c r="E18" s="12">
        <v>4</v>
      </c>
      <c r="F18" s="25" t="s">
        <v>3150</v>
      </c>
      <c r="G18" s="38" t="str">
        <f t="shared" si="0"/>
        <v>a</v>
      </c>
      <c r="H18" s="16" t="str">
        <f>IF("cen"&lt;&gt;MID(C18,1,3),VLOOKUP(C18,'xbrl-gl'!A:E,5,FALSE),"")</f>
        <v/>
      </c>
      <c r="I18" s="37" t="s">
        <v>3133</v>
      </c>
      <c r="J18" s="41" t="s">
        <v>3895</v>
      </c>
      <c r="K18" s="33" t="s">
        <v>1775</v>
      </c>
      <c r="L18" s="33" t="s">
        <v>4102</v>
      </c>
      <c r="M18" s="33" t="str">
        <f>VLOOKUP(K18,'EN16931'!A:I,9,FALSE)</f>
        <v>A group of business terms to specify credit transfer payments.</v>
      </c>
      <c r="N18" s="33" t="str">
        <f t="shared" si="2"/>
        <v>paymentInstructions</v>
      </c>
      <c r="O18" s="1" t="str">
        <f>IF("u"=G18,VLOOKUP(H18,'xbrl-gl'!A:F,6,FALSE),"")</f>
        <v/>
      </c>
      <c r="P18" s="32" t="s">
        <v>1612</v>
      </c>
      <c r="Q18" s="1" t="str">
        <f>IF(""&lt;&gt;D18,
  IF("gl-gen"=MID(VLOOKUP(D18,'xbrl-gl'!A:G,7,FALSE),1,6),
    VLOOKUP(D18,'xbrl-gl'!A:G,7,FALSE),
    "gl-"&amp;MID(D18,1,FIND("-",D18)-1)&amp;":"&amp;VLOOKUP(D18,'xbrl-gl'!A:G,7,FALSE)
  ),
  IF("_"=S18,
    "",
    IF("cen"=I18,
      S18,
      IF("gl-"=MID(S18,1,3),S18,"gl-"&amp;I18&amp;":"&amp;S18)
    )
  )
)</f>
        <v/>
      </c>
      <c r="R18" s="26"/>
      <c r="S18" s="68" t="s">
        <v>39</v>
      </c>
      <c r="T18" s="15" t="s">
        <v>3525</v>
      </c>
    </row>
    <row r="19" spans="1:20" ht="19" customHeight="1">
      <c r="A19" s="1" t="str">
        <f>IF("cen"=I19,"",VLOOKUP(C19,'xbrl-gl'!A:B,2,FALSE))</f>
        <v/>
      </c>
      <c r="B19" s="1">
        <v>18</v>
      </c>
      <c r="C19" s="25" t="s">
        <v>3172</v>
      </c>
      <c r="D19" s="25" t="s">
        <v>39</v>
      </c>
      <c r="E19" s="12">
        <v>5</v>
      </c>
      <c r="F19" s="25" t="s">
        <v>3151</v>
      </c>
      <c r="G19" s="38" t="str">
        <f t="shared" si="0"/>
        <v>a</v>
      </c>
      <c r="H19" s="16" t="str">
        <f>IF("cen"&lt;&gt;MID(C19,1,3),VLOOKUP(C19,'xbrl-gl'!A:E,5,FALSE),"")</f>
        <v/>
      </c>
      <c r="I19" s="37" t="s">
        <v>3133</v>
      </c>
      <c r="J19" s="42" t="s">
        <v>3896</v>
      </c>
      <c r="K19" s="33" t="s">
        <v>1777</v>
      </c>
      <c r="L19" s="33" t="s">
        <v>1778</v>
      </c>
      <c r="M19" s="33" t="str">
        <f>VLOOKUP(K19,'EN16931'!A:I,9,FALSE)</f>
        <v>A unique identifier of the financial payment account, at a payment service provider, to which payment should be made.\nSuch as IBAN (in case of a SEPA payment) or a national account number.</v>
      </c>
      <c r="N19" s="33" t="str">
        <f t="shared" si="2"/>
        <v>creditTransfer</v>
      </c>
      <c r="O19" s="1" t="str">
        <f>IF("u"=G19,VLOOKUP(H19,'xbrl-gl'!A:F,6,FALSE),"")</f>
        <v/>
      </c>
      <c r="P19" s="32" t="s">
        <v>1573</v>
      </c>
      <c r="Q19" s="1" t="str">
        <f>IF(""&lt;&gt;D19,
  IF("gl-gen"=MID(VLOOKUP(D19,'xbrl-gl'!A:G,7,FALSE),1,6),
    VLOOKUP(D19,'xbrl-gl'!A:G,7,FALSE),
    "gl-"&amp;MID(D19,1,FIND("-",D19)-1)&amp;":"&amp;VLOOKUP(D19,'xbrl-gl'!A:G,7,FALSE)
  ),
  IF("_"=S19,
    "",
    IF("cen"=I19,
      S19,
      IF("gl-"=MID(S19,1,3),S19,"gl-"&amp;I19&amp;":"&amp;S19)
    )
  )
)</f>
        <v>identifierItemType</v>
      </c>
      <c r="R19" s="24" t="s">
        <v>1574</v>
      </c>
      <c r="S19" s="1" t="s">
        <v>3135</v>
      </c>
      <c r="T19" s="15" t="s">
        <v>3526</v>
      </c>
    </row>
    <row r="20" spans="1:20" ht="19" customHeight="1">
      <c r="A20" s="1" t="str">
        <f>IF("cen"=I20,"",VLOOKUP(C20,'xbrl-gl'!A:B,2,FALSE))</f>
        <v/>
      </c>
      <c r="B20" s="1">
        <v>19</v>
      </c>
      <c r="C20" s="25" t="s">
        <v>3173</v>
      </c>
      <c r="D20" s="25" t="s">
        <v>39</v>
      </c>
      <c r="E20" s="12">
        <v>5</v>
      </c>
      <c r="F20" s="25" t="s">
        <v>3151</v>
      </c>
      <c r="G20" s="38" t="str">
        <f t="shared" si="0"/>
        <v>a</v>
      </c>
      <c r="H20" s="16" t="str">
        <f>IF("cen"&lt;&gt;MID(C20,1,3),VLOOKUP(C20,'xbrl-gl'!A:E,5,FALSE),"")</f>
        <v/>
      </c>
      <c r="I20" s="37" t="s">
        <v>3133</v>
      </c>
      <c r="J20" s="42" t="s">
        <v>3897</v>
      </c>
      <c r="K20" s="33" t="s">
        <v>1779</v>
      </c>
      <c r="L20" s="33" t="s">
        <v>1780</v>
      </c>
      <c r="M20" s="33" t="str">
        <f>VLOOKUP(K20,'EN16931'!A:I,9,FALSE)</f>
        <v>The name of the payment account, at a payment service provider, to which payment should be made.</v>
      </c>
      <c r="N20" s="33" t="str">
        <f t="shared" si="2"/>
        <v>creditTransfer</v>
      </c>
      <c r="O20" s="1" t="str">
        <f>IF("u"=G20,VLOOKUP(H20,'xbrl-gl'!A:F,6,FALSE),"")</f>
        <v/>
      </c>
      <c r="P20" s="32" t="s">
        <v>1585</v>
      </c>
      <c r="Q20" s="1" t="str">
        <f>IF(""&lt;&gt;D20,
  IF("gl-gen"=MID(VLOOKUP(D20,'xbrl-gl'!A:G,7,FALSE),1,6),
    VLOOKUP(D20,'xbrl-gl'!A:G,7,FALSE),
    "gl-"&amp;MID(D20,1,FIND("-",D20)-1)&amp;":"&amp;VLOOKUP(D20,'xbrl-gl'!A:G,7,FALSE)
  ),
  IF("_"=S20,
    "",
    IF("cen"=I20,
      S20,
      IF("gl-"=MID(S20,1,3),S20,"gl-"&amp;I20&amp;":"&amp;S20)
    )
  )
)</f>
        <v>textItemType</v>
      </c>
      <c r="R20" s="24" t="s">
        <v>1594</v>
      </c>
      <c r="S20" s="1" t="s">
        <v>3136</v>
      </c>
      <c r="T20" s="15" t="s">
        <v>3527</v>
      </c>
    </row>
    <row r="21" spans="1:20" ht="19" customHeight="1">
      <c r="A21" s="1" t="str">
        <f>IF("cen"=I21,"",VLOOKUP(C21,'xbrl-gl'!A:B,2,FALSE))</f>
        <v/>
      </c>
      <c r="B21" s="1">
        <v>20</v>
      </c>
      <c r="C21" s="25" t="s">
        <v>3174</v>
      </c>
      <c r="D21" s="25" t="s">
        <v>39</v>
      </c>
      <c r="E21" s="12">
        <v>5</v>
      </c>
      <c r="F21" s="25" t="s">
        <v>3151</v>
      </c>
      <c r="G21" s="38" t="str">
        <f t="shared" si="0"/>
        <v>a</v>
      </c>
      <c r="H21" s="16" t="str">
        <f>IF("cen"&lt;&gt;MID(C21,1,3),VLOOKUP(C21,'xbrl-gl'!A:E,5,FALSE),"")</f>
        <v/>
      </c>
      <c r="I21" s="37" t="s">
        <v>3133</v>
      </c>
      <c r="J21" s="42" t="s">
        <v>3898</v>
      </c>
      <c r="K21" s="33" t="s">
        <v>1781</v>
      </c>
      <c r="L21" s="33" t="s">
        <v>1782</v>
      </c>
      <c r="M21" s="33" t="str">
        <f>VLOOKUP(K21,'EN16931'!A:I,9,FALSE)</f>
        <v>An identifier for the payment service provider where a payment account is located.\nSuch as a BIC or a national clearing code where required. No identification scheme to be used.</v>
      </c>
      <c r="N21" s="33" t="str">
        <f t="shared" si="2"/>
        <v>creditTransfer</v>
      </c>
      <c r="O21" s="1" t="str">
        <f>IF("u"=G21,VLOOKUP(H21,'xbrl-gl'!A:F,6,FALSE),"")</f>
        <v/>
      </c>
      <c r="P21" s="32" t="s">
        <v>1585</v>
      </c>
      <c r="Q21" s="1" t="str">
        <f>IF(""&lt;&gt;D21,
  IF("gl-gen"=MID(VLOOKUP(D21,'xbrl-gl'!A:G,7,FALSE),1,6),
    VLOOKUP(D21,'xbrl-gl'!A:G,7,FALSE),
    "gl-"&amp;MID(D21,1,FIND("-",D21)-1)&amp;":"&amp;VLOOKUP(D21,'xbrl-gl'!A:G,7,FALSE)
  ),
  IF("_"=S21,
    "",
    IF("cen"=I21,
      S21,
      IF("gl-"=MID(S21,1,3),S21,"gl-"&amp;I21&amp;":"&amp;S21)
    )
  )
)</f>
        <v>identifierItemType</v>
      </c>
      <c r="R21" s="24" t="s">
        <v>1574</v>
      </c>
      <c r="S21" s="1" t="s">
        <v>3135</v>
      </c>
      <c r="T21" s="15" t="s">
        <v>3528</v>
      </c>
    </row>
    <row r="22" spans="1:20" ht="19" customHeight="1">
      <c r="A22" s="1" t="str">
        <f>IF("cen"=I22,"",VLOOKUP(C22,'xbrl-gl'!A:B,2,FALSE))</f>
        <v/>
      </c>
      <c r="B22" s="1">
        <v>31</v>
      </c>
      <c r="C22" s="25" t="s">
        <v>3152</v>
      </c>
      <c r="D22" s="25" t="s">
        <v>39</v>
      </c>
      <c r="E22" s="12">
        <v>4</v>
      </c>
      <c r="F22" s="25" t="s">
        <v>3150</v>
      </c>
      <c r="G22" s="38" t="str">
        <f t="shared" si="0"/>
        <v>a</v>
      </c>
      <c r="H22" s="16" t="str">
        <f>IF("cen"&lt;&gt;MID(C22,1,3),VLOOKUP(C22,'xbrl-gl'!A:E,5,FALSE),"")</f>
        <v/>
      </c>
      <c r="I22" s="37" t="s">
        <v>3133</v>
      </c>
      <c r="J22" s="41" t="s">
        <v>3899</v>
      </c>
      <c r="K22" s="33" t="s">
        <v>1783</v>
      </c>
      <c r="L22" s="33" t="s">
        <v>1784</v>
      </c>
      <c r="M22" s="33" t="str">
        <f>VLOOKUP(K22,'EN16931'!A:I,9,FALSE)</f>
        <v>A group of business terms providing information about card used for payment contemporaneous with invoice issuance.\nOnly used if the Buyer had opted to pay by using a payment card such as a credit or debit card.</v>
      </c>
      <c r="N22" s="33" t="str">
        <f t="shared" si="2"/>
        <v>paymentInstructions</v>
      </c>
      <c r="O22" s="1" t="str">
        <f>IF("u"=G22,VLOOKUP(H22,'xbrl-gl'!A:F,6,FALSE),"")</f>
        <v/>
      </c>
      <c r="P22" s="32" t="s">
        <v>1585</v>
      </c>
      <c r="Q22" s="1" t="str">
        <f>IF(""&lt;&gt;D22,
  IF("gl-gen"=MID(VLOOKUP(D22,'xbrl-gl'!A:G,7,FALSE),1,6),
    VLOOKUP(D22,'xbrl-gl'!A:G,7,FALSE),
    "gl-"&amp;MID(D22,1,FIND("-",D22)-1)&amp;":"&amp;VLOOKUP(D22,'xbrl-gl'!A:G,7,FALSE)
  ),
  IF("_"=S22,
    "",
    IF("cen"=I22,
      S22,
      IF("gl-"=MID(S22,1,3),S22,"gl-"&amp;I22&amp;":"&amp;S22)
    )
  )
)</f>
        <v/>
      </c>
      <c r="R22" s="26"/>
      <c r="S22" s="68" t="s">
        <v>39</v>
      </c>
      <c r="T22" s="15" t="s">
        <v>3529</v>
      </c>
    </row>
    <row r="23" spans="1:20" ht="19" customHeight="1">
      <c r="A23" s="1" t="str">
        <f>IF("cen"=I23,"",VLOOKUP(C23,'xbrl-gl'!A:B,2,FALSE))</f>
        <v/>
      </c>
      <c r="B23" s="1">
        <v>22</v>
      </c>
      <c r="C23" s="25" t="s">
        <v>3175</v>
      </c>
      <c r="D23" s="25" t="s">
        <v>39</v>
      </c>
      <c r="E23" s="12">
        <v>5</v>
      </c>
      <c r="F23" s="25" t="s">
        <v>3152</v>
      </c>
      <c r="G23" s="38" t="str">
        <f t="shared" si="0"/>
        <v>a</v>
      </c>
      <c r="H23" s="16" t="str">
        <f>IF("cen"&lt;&gt;MID(C23,1,3),VLOOKUP(C23,'xbrl-gl'!A:E,5,FALSE),"")</f>
        <v/>
      </c>
      <c r="I23" s="37" t="s">
        <v>3133</v>
      </c>
      <c r="J23" s="42" t="s">
        <v>3900</v>
      </c>
      <c r="K23" s="33" t="s">
        <v>1785</v>
      </c>
      <c r="L23" s="33" t="s">
        <v>1786</v>
      </c>
      <c r="M23" s="33" t="str">
        <f>VLOOKUP(K23,'EN16931'!A:I,9,FALSE)</f>
        <v>The Primary Account Number (PAN) of the card used for payment.\nIn accordance with card payments security standards an invoice should never include a full card primary account number. At the moment PCI Security Standards Council has defined that the first 6 digits and last 4 digits are the maximum number of digits to be shown.</v>
      </c>
      <c r="N23" s="33" t="str">
        <f t="shared" si="2"/>
        <v>paymentCardInformation</v>
      </c>
      <c r="O23" s="1" t="str">
        <f>IF("u"=G23,VLOOKUP(H23,'xbrl-gl'!A:F,6,FALSE),"")</f>
        <v/>
      </c>
      <c r="P23" s="32" t="s">
        <v>1573</v>
      </c>
      <c r="Q23" s="1" t="str">
        <f>IF(""&lt;&gt;D23,
  IF("gl-gen"=MID(VLOOKUP(D23,'xbrl-gl'!A:G,7,FALSE),1,6),
    VLOOKUP(D23,'xbrl-gl'!A:G,7,FALSE),
    "gl-"&amp;MID(D23,1,FIND("-",D23)-1)&amp;":"&amp;VLOOKUP(D23,'xbrl-gl'!A:G,7,FALSE)
  ),
  IF("_"=S23,
    "",
    IF("cen"=I23,
      S23,
      IF("gl-"=MID(S23,1,3),S23,"gl-"&amp;I23&amp;":"&amp;S23)
    )
  )
)</f>
        <v>textItemType</v>
      </c>
      <c r="R23" s="24" t="s">
        <v>1594</v>
      </c>
      <c r="S23" s="1" t="s">
        <v>3136</v>
      </c>
      <c r="T23" s="15" t="s">
        <v>3530</v>
      </c>
    </row>
    <row r="24" spans="1:20" ht="19" customHeight="1">
      <c r="A24" s="1" t="str">
        <f>IF("cen"=I24,"",VLOOKUP(C24,'xbrl-gl'!A:B,2,FALSE))</f>
        <v/>
      </c>
      <c r="B24" s="1">
        <v>23</v>
      </c>
      <c r="C24" s="25" t="s">
        <v>3176</v>
      </c>
      <c r="D24" s="25" t="s">
        <v>39</v>
      </c>
      <c r="E24" s="12">
        <v>5</v>
      </c>
      <c r="F24" s="25" t="s">
        <v>3152</v>
      </c>
      <c r="G24" s="38" t="str">
        <f t="shared" si="0"/>
        <v>a</v>
      </c>
      <c r="H24" s="16" t="str">
        <f>IF("cen"&lt;&gt;MID(C24,1,3),VLOOKUP(C24,'xbrl-gl'!A:E,5,FALSE),"")</f>
        <v/>
      </c>
      <c r="I24" s="37" t="s">
        <v>3133</v>
      </c>
      <c r="J24" s="42" t="s">
        <v>3901</v>
      </c>
      <c r="K24" s="33" t="s">
        <v>1787</v>
      </c>
      <c r="L24" s="33" t="s">
        <v>1788</v>
      </c>
      <c r="M24" s="33" t="str">
        <f>VLOOKUP(K24,'EN16931'!A:I,9,FALSE)</f>
        <v>The name of the payment card holder.</v>
      </c>
      <c r="N24" s="33" t="str">
        <f t="shared" si="2"/>
        <v>paymentCardInformation</v>
      </c>
      <c r="O24" s="1" t="str">
        <f>IF("u"=G24,VLOOKUP(H24,'xbrl-gl'!A:F,6,FALSE),"")</f>
        <v/>
      </c>
      <c r="P24" s="32" t="s">
        <v>1585</v>
      </c>
      <c r="Q24" s="1" t="str">
        <f>IF(""&lt;&gt;D24,
  IF("gl-gen"=MID(VLOOKUP(D24,'xbrl-gl'!A:G,7,FALSE),1,6),
    VLOOKUP(D24,'xbrl-gl'!A:G,7,FALSE),
    "gl-"&amp;MID(D24,1,FIND("-",D24)-1)&amp;":"&amp;VLOOKUP(D24,'xbrl-gl'!A:G,7,FALSE)
  ),
  IF("_"=S24,
    "",
    IF("cen"=I24,
      S24,
      IF("gl-"=MID(S24,1,3),S24,"gl-"&amp;I24&amp;":"&amp;S24)
    )
  )
)</f>
        <v>textItemType</v>
      </c>
      <c r="R24" s="24" t="s">
        <v>1594</v>
      </c>
      <c r="S24" s="1" t="s">
        <v>3136</v>
      </c>
      <c r="T24" s="15" t="s">
        <v>3531</v>
      </c>
    </row>
    <row r="25" spans="1:20" ht="19" customHeight="1">
      <c r="A25" s="1" t="str">
        <f>IF("cen"=I25,"",VLOOKUP(C25,'xbrl-gl'!A:B,2,FALSE))</f>
        <v/>
      </c>
      <c r="B25" s="1">
        <v>32</v>
      </c>
      <c r="C25" s="25" t="s">
        <v>3153</v>
      </c>
      <c r="D25" s="25" t="s">
        <v>39</v>
      </c>
      <c r="E25" s="12">
        <v>4</v>
      </c>
      <c r="F25" s="25" t="s">
        <v>3150</v>
      </c>
      <c r="G25" s="38" t="str">
        <f t="shared" si="0"/>
        <v>a</v>
      </c>
      <c r="H25" s="16" t="str">
        <f>IF("cen"&lt;&gt;MID(C25,1,3),VLOOKUP(C25,'xbrl-gl'!A:E,5,FALSE),"")</f>
        <v/>
      </c>
      <c r="I25" s="37" t="s">
        <v>3133</v>
      </c>
      <c r="J25" s="41" t="s">
        <v>3902</v>
      </c>
      <c r="K25" s="33" t="s">
        <v>1789</v>
      </c>
      <c r="L25" s="33" t="s">
        <v>1790</v>
      </c>
      <c r="M25" s="33" t="str">
        <f>VLOOKUP(K25,'EN16931'!A:I,9,FALSE)</f>
        <v>A group of business terms to specify a direct debit.\nThis group may be used to give prior notice in the invoice that payment will be made through a SEPA or other direct debit initiated by the Seller, in accordance with the rules of the SEPA or other direct debit scheme.</v>
      </c>
      <c r="N25" s="33" t="str">
        <f t="shared" si="2"/>
        <v>paymentInstructions</v>
      </c>
      <c r="O25" s="1" t="str">
        <f>IF("u"=G25,VLOOKUP(H25,'xbrl-gl'!A:F,6,FALSE),"")</f>
        <v/>
      </c>
      <c r="P25" s="32" t="s">
        <v>1585</v>
      </c>
      <c r="Q25" s="1" t="str">
        <f>IF(""&lt;&gt;D25,
  IF("gl-gen"=MID(VLOOKUP(D25,'xbrl-gl'!A:G,7,FALSE),1,6),
    VLOOKUP(D25,'xbrl-gl'!A:G,7,FALSE),
    "gl-"&amp;MID(D25,1,FIND("-",D25)-1)&amp;":"&amp;VLOOKUP(D25,'xbrl-gl'!A:G,7,FALSE)
  ),
  IF("_"=S25,
    "",
    IF("cen"=I25,
      S25,
      IF("gl-"=MID(S25,1,3),S25,"gl-"&amp;I25&amp;":"&amp;S25)
    )
  )
)</f>
        <v/>
      </c>
      <c r="R25" s="26"/>
      <c r="S25" s="68" t="s">
        <v>39</v>
      </c>
      <c r="T25" s="15" t="s">
        <v>3532</v>
      </c>
    </row>
    <row r="26" spans="1:20" ht="19" customHeight="1">
      <c r="A26" s="1" t="str">
        <f>IF("cen"=I26,"",VLOOKUP(C26,'xbrl-gl'!A:B,2,FALSE))</f>
        <v/>
      </c>
      <c r="B26" s="1">
        <v>25</v>
      </c>
      <c r="C26" s="25" t="s">
        <v>3177</v>
      </c>
      <c r="D26" s="25" t="s">
        <v>39</v>
      </c>
      <c r="E26" s="12">
        <v>5</v>
      </c>
      <c r="F26" s="25" t="s">
        <v>3153</v>
      </c>
      <c r="G26" s="38" t="str">
        <f t="shared" si="0"/>
        <v>a</v>
      </c>
      <c r="H26" s="16" t="str">
        <f>IF("cen"&lt;&gt;MID(C26,1,3),VLOOKUP(C26,'xbrl-gl'!A:E,5,FALSE),"")</f>
        <v/>
      </c>
      <c r="I26" s="37" t="s">
        <v>3133</v>
      </c>
      <c r="J26" s="42" t="s">
        <v>3903</v>
      </c>
      <c r="K26" s="33" t="s">
        <v>1791</v>
      </c>
      <c r="L26" s="33" t="s">
        <v>1792</v>
      </c>
      <c r="M26" s="33" t="str">
        <f>VLOOKUP(K26,'EN16931'!A:I,9,FALSE)</f>
        <v>Unique identifier assigned by the Payee for referencing the direct debit mandate.\nUsed in order to pre-notify the Buyer of a SEPA direct debit.</v>
      </c>
      <c r="N26" s="33" t="str">
        <f t="shared" si="2"/>
        <v>directDebit</v>
      </c>
      <c r="O26" s="1" t="str">
        <f>IF("u"=G26,VLOOKUP(H26,'xbrl-gl'!A:F,6,FALSE),"")</f>
        <v/>
      </c>
      <c r="P26" s="32" t="s">
        <v>1585</v>
      </c>
      <c r="Q26" s="1" t="str">
        <f>IF(""&lt;&gt;D26,
  IF("gl-gen"=MID(VLOOKUP(D26,'xbrl-gl'!A:G,7,FALSE),1,6),
    VLOOKUP(D26,'xbrl-gl'!A:G,7,FALSE),
    "gl-"&amp;MID(D26,1,FIND("-",D26)-1)&amp;":"&amp;VLOOKUP(D26,'xbrl-gl'!A:G,7,FALSE)
  ),
  IF("_"=S26,
    "",
    IF("cen"=I26,
      S26,
      IF("gl-"=MID(S26,1,3),S26,"gl-"&amp;I26&amp;":"&amp;S26)
    )
  )
)</f>
        <v>identifierItemType</v>
      </c>
      <c r="R26" s="24" t="s">
        <v>1574</v>
      </c>
      <c r="S26" s="1" t="s">
        <v>3135</v>
      </c>
      <c r="T26" s="15" t="s">
        <v>3533</v>
      </c>
    </row>
    <row r="27" spans="1:20" ht="19" customHeight="1">
      <c r="A27" s="1" t="str">
        <f>IF("cen"=I27,"",VLOOKUP(C27,'xbrl-gl'!A:B,2,FALSE))</f>
        <v/>
      </c>
      <c r="B27" s="1">
        <v>26</v>
      </c>
      <c r="C27" s="25" t="s">
        <v>3178</v>
      </c>
      <c r="D27" s="25" t="s">
        <v>39</v>
      </c>
      <c r="E27" s="12">
        <v>5</v>
      </c>
      <c r="F27" s="25" t="s">
        <v>3153</v>
      </c>
      <c r="G27" s="38" t="str">
        <f t="shared" si="0"/>
        <v>a</v>
      </c>
      <c r="H27" s="16" t="str">
        <f>IF("cen"&lt;&gt;MID(C27,1,3),VLOOKUP(C27,'xbrl-gl'!A:E,5,FALSE),"")</f>
        <v/>
      </c>
      <c r="I27" s="37" t="s">
        <v>3133</v>
      </c>
      <c r="J27" s="42" t="s">
        <v>3904</v>
      </c>
      <c r="K27" s="33" t="s">
        <v>1793</v>
      </c>
      <c r="L27" s="33" t="s">
        <v>1794</v>
      </c>
      <c r="M27" s="33" t="str">
        <f>VLOOKUP(K27,'EN16931'!A:I,9,FALSE)</f>
        <v>Unique banking reference identifier of the Payee or Seller assigned by the Payee or Seller bank. \nUsed in order to pre-notify the Buyer of a SEPA direct debit.</v>
      </c>
      <c r="N27" s="33" t="str">
        <f t="shared" si="2"/>
        <v>directDebit</v>
      </c>
      <c r="O27" s="1" t="str">
        <f>IF("u"=G27,VLOOKUP(H27,'xbrl-gl'!A:F,6,FALSE),"")</f>
        <v/>
      </c>
      <c r="P27" s="32" t="s">
        <v>1585</v>
      </c>
      <c r="Q27" s="1" t="str">
        <f>IF(""&lt;&gt;D27,
  IF("gl-gen"=MID(VLOOKUP(D27,'xbrl-gl'!A:G,7,FALSE),1,6),
    VLOOKUP(D27,'xbrl-gl'!A:G,7,FALSE),
    "gl-"&amp;MID(D27,1,FIND("-",D27)-1)&amp;":"&amp;VLOOKUP(D27,'xbrl-gl'!A:G,7,FALSE)
  ),
  IF("_"=S27,
    "",
    IF("cen"=I27,
      S27,
      IF("gl-"=MID(S27,1,3),S27,"gl-"&amp;I27&amp;":"&amp;S27)
    )
  )
)</f>
        <v>identifierItemType</v>
      </c>
      <c r="R27" s="24" t="s">
        <v>1574</v>
      </c>
      <c r="S27" s="1" t="s">
        <v>3135</v>
      </c>
      <c r="T27" s="15" t="s">
        <v>3534</v>
      </c>
    </row>
    <row r="28" spans="1:20" ht="19" customHeight="1">
      <c r="A28" s="1" t="str">
        <f>IF("cen"=I28,"",VLOOKUP(C28,'xbrl-gl'!A:B,2,FALSE))</f>
        <v/>
      </c>
      <c r="B28" s="1">
        <v>27</v>
      </c>
      <c r="C28" s="25" t="s">
        <v>3179</v>
      </c>
      <c r="D28" s="25" t="s">
        <v>39</v>
      </c>
      <c r="E28" s="12">
        <v>5</v>
      </c>
      <c r="F28" s="25" t="s">
        <v>3153</v>
      </c>
      <c r="G28" s="38" t="str">
        <f t="shared" si="0"/>
        <v>a</v>
      </c>
      <c r="H28" s="16" t="str">
        <f>IF("cen"&lt;&gt;MID(C28,1,3),VLOOKUP(C28,'xbrl-gl'!A:E,5,FALSE),"")</f>
        <v/>
      </c>
      <c r="I28" s="37" t="s">
        <v>3133</v>
      </c>
      <c r="J28" s="42" t="s">
        <v>3905</v>
      </c>
      <c r="K28" s="33" t="s">
        <v>1795</v>
      </c>
      <c r="L28" s="33" t="s">
        <v>1796</v>
      </c>
      <c r="M28" s="33" t="str">
        <f>VLOOKUP(K28,'EN16931'!A:I,9,FALSE)</f>
        <v>The account to be debited by the direct debit.</v>
      </c>
      <c r="N28" s="33" t="str">
        <f t="shared" si="2"/>
        <v>directDebit</v>
      </c>
      <c r="O28" s="1" t="str">
        <f>IF("u"=G28,VLOOKUP(H28,'xbrl-gl'!A:F,6,FALSE),"")</f>
        <v/>
      </c>
      <c r="P28" s="32" t="s">
        <v>1585</v>
      </c>
      <c r="Q28" s="1" t="str">
        <f>IF(""&lt;&gt;D28,
  IF("gl-gen"=MID(VLOOKUP(D28,'xbrl-gl'!A:G,7,FALSE),1,6),
    VLOOKUP(D28,'xbrl-gl'!A:G,7,FALSE),
    "gl-"&amp;MID(D28,1,FIND("-",D28)-1)&amp;":"&amp;VLOOKUP(D28,'xbrl-gl'!A:G,7,FALSE)
  ),
  IF("_"=S28,
    "",
    IF("cen"=I28,
      S28,
      IF("gl-"=MID(S28,1,3),S28,"gl-"&amp;I28&amp;":"&amp;S28)
    )
  )
)</f>
        <v>identifierItemType</v>
      </c>
      <c r="R28" s="24" t="s">
        <v>1574</v>
      </c>
      <c r="S28" s="1" t="s">
        <v>3135</v>
      </c>
      <c r="T28" s="15" t="s">
        <v>3535</v>
      </c>
    </row>
    <row r="29" spans="1:20" ht="19" customHeight="1">
      <c r="A29" s="1">
        <f>IF("cen"=I29,"",VLOOKUP(C29,'xbrl-gl'!A:B,2,FALSE))</f>
        <v>437</v>
      </c>
      <c r="B29" s="1">
        <v>33</v>
      </c>
      <c r="C29" s="25" t="s">
        <v>803</v>
      </c>
      <c r="D29" s="25" t="s">
        <v>39</v>
      </c>
      <c r="E29" s="12">
        <v>3</v>
      </c>
      <c r="F29" s="16" t="s">
        <v>761</v>
      </c>
      <c r="G29" s="38" t="str">
        <f t="shared" si="0"/>
        <v>u</v>
      </c>
      <c r="H29" s="16" t="str">
        <f>IF("cen"&lt;&gt;MID(C29,1,3),VLOOKUP(C29,'xbrl-gl'!A:E,5,FALSE),"")</f>
        <v>corG-5</v>
      </c>
      <c r="I29" s="37" t="s">
        <v>741</v>
      </c>
      <c r="J29" s="40" t="s">
        <v>747</v>
      </c>
      <c r="K29" s="33" t="s">
        <v>1624</v>
      </c>
      <c r="L29" s="33" t="s">
        <v>1625</v>
      </c>
      <c r="M29" s="33" t="str">
        <f>VLOOKUP(K29,'EN16931'!A:I,9,FALSE)</f>
        <v>A group of business terms providing information on one or more preceding Invoices.\nTo be used in case: - a preceding invoice is corrected - preceding partial invoices are referred to from a final invoice -preceding pre-payment invoices are referred to from a final invoice</v>
      </c>
      <c r="N29" s="33" t="str">
        <f t="shared" si="2"/>
        <v>documentInfo</v>
      </c>
      <c r="O29" s="1" t="str">
        <f>IF("u"=G29,VLOOKUP(H29,'xbrl-gl'!A:F,6,FALSE),"")</f>
        <v>entryDetail</v>
      </c>
      <c r="P29" s="32"/>
      <c r="Q29" s="1" t="str">
        <f>IF(""&lt;&gt;D29,
  IF("gl-gen"=MID(VLOOKUP(D29,'xbrl-gl'!A:G,7,FALSE),1,6),
    VLOOKUP(D29,'xbrl-gl'!A:G,7,FALSE),
    "gl-"&amp;MID(D29,1,FIND("-",D29)-1)&amp;":"&amp;VLOOKUP(D29,'xbrl-gl'!A:G,7,FALSE)
  ),
  IF("_"=S29,
    "",
    IF("cen"=I29,
      S29,
      IF("gl-"=MID(S29,1,3),S29,"gl-"&amp;I29&amp;":"&amp;S29)
    )
  )
)</f>
        <v/>
      </c>
      <c r="R29" s="24"/>
      <c r="S29" s="68" t="s">
        <v>3080</v>
      </c>
      <c r="T29" s="15" t="s">
        <v>3581</v>
      </c>
    </row>
    <row r="30" spans="1:20" ht="19" customHeight="1">
      <c r="A30" s="1">
        <f>IF("cen"=I30,"",VLOOKUP(C30,'xbrl-gl'!A:B,2,FALSE))</f>
        <v>438</v>
      </c>
      <c r="B30" s="1">
        <v>29</v>
      </c>
      <c r="C30" s="16" t="s">
        <v>1383</v>
      </c>
      <c r="D30" s="25" t="s">
        <v>39</v>
      </c>
      <c r="E30" s="12">
        <v>4</v>
      </c>
      <c r="F30" s="25" t="s">
        <v>803</v>
      </c>
      <c r="G30" s="38" t="str">
        <f t="shared" si="0"/>
        <v/>
      </c>
      <c r="H30" s="16" t="str">
        <f>IF("cen"&lt;&gt;MID(C30,1,3),VLOOKUP(C30,'xbrl-gl'!A:E,5,FALSE),"")</f>
        <v>tafG-1</v>
      </c>
      <c r="I30" s="37" t="s">
        <v>741</v>
      </c>
      <c r="J30" s="41" t="s">
        <v>749</v>
      </c>
      <c r="K30" s="33"/>
      <c r="L30" s="33"/>
      <c r="M30" s="33"/>
      <c r="N30" s="33" t="str">
        <f t="shared" si="2"/>
        <v>originatingDocumentStructure</v>
      </c>
      <c r="O30" s="1" t="str">
        <f>IF("u"=G30,VLOOKUP(H30,'xbrl-gl'!A:F,6,FALSE),"")</f>
        <v/>
      </c>
      <c r="P30" s="32"/>
      <c r="Q30" s="1" t="str">
        <f>IF(""&lt;&gt;D30,
  IF("gl-gen"=MID(VLOOKUP(D30,'xbrl-gl'!A:G,7,FALSE),1,6),
    VLOOKUP(D30,'xbrl-gl'!A:G,7,FALSE),
    "gl-"&amp;MID(D30,1,FIND("-",D30)-1)&amp;":"&amp;VLOOKUP(D30,'xbrl-gl'!A:G,7,FALSE)
  ),
  IF("_"=S30,
    "",
    IF("cen"=I30,
      S30,
      IF("gl-"=MID(S30,1,3),S30,"gl-"&amp;I30&amp;":"&amp;S30)
    )
  )
)</f>
        <v>gl-gen:documentTypeItemType</v>
      </c>
      <c r="R30" s="24"/>
      <c r="S30" s="1" t="s">
        <v>828</v>
      </c>
      <c r="T30" s="15" t="s">
        <v>3582</v>
      </c>
    </row>
    <row r="31" spans="1:20" ht="19" customHeight="1">
      <c r="A31" s="1">
        <f>IF("cen"=I31,"",VLOOKUP(C31,'xbrl-gl'!A:B,2,FALSE))</f>
        <v>439</v>
      </c>
      <c r="B31" s="1">
        <v>30</v>
      </c>
      <c r="C31" s="1" t="s">
        <v>1384</v>
      </c>
      <c r="D31" s="25" t="s">
        <v>39</v>
      </c>
      <c r="E31" s="12">
        <v>4</v>
      </c>
      <c r="F31" s="25" t="s">
        <v>803</v>
      </c>
      <c r="G31" s="38" t="str">
        <f t="shared" si="0"/>
        <v/>
      </c>
      <c r="H31" s="16" t="str">
        <f>IF("cen"&lt;&gt;MID(C31,1,3),VLOOKUP(C31,'xbrl-gl'!A:E,5,FALSE),"")</f>
        <v>tafG-1</v>
      </c>
      <c r="I31" s="37" t="s">
        <v>741</v>
      </c>
      <c r="J31" s="41" t="s">
        <v>750</v>
      </c>
      <c r="K31" s="33" t="s">
        <v>1626</v>
      </c>
      <c r="L31" s="33" t="s">
        <v>1627</v>
      </c>
      <c r="M31" s="33" t="str">
        <f>VLOOKUP(K31,'EN16931'!A:I,9,FALSE)</f>
        <v>The identification of an Invoice that was previously sent by the Seller.</v>
      </c>
      <c r="N31" s="33" t="str">
        <f t="shared" si="2"/>
        <v>originatingDocumentStructure</v>
      </c>
      <c r="O31" s="1" t="str">
        <f>IF("u"=G31,VLOOKUP(H31,'xbrl-gl'!A:F,6,FALSE),"")</f>
        <v/>
      </c>
      <c r="P31" s="32" t="s">
        <v>1573</v>
      </c>
      <c r="Q31" s="1" t="str">
        <f>IF(""&lt;&gt;D31,
  IF("gl-gen"=MID(VLOOKUP(D31,'xbrl-gl'!A:G,7,FALSE),1,6),
    VLOOKUP(D31,'xbrl-gl'!A:G,7,FALSE),
    "gl-"&amp;MID(D31,1,FIND("-",D31)-1)&amp;":"&amp;VLOOKUP(D31,'xbrl-gl'!A:G,7,FALSE)
  ),
  IF("_"=S31,
    "",
    IF("cen"=I31,
      S31,
      IF("gl-"=MID(S31,1,3),S31,"gl-"&amp;I31&amp;":"&amp;S31)
    )
  )
)</f>
        <v>gl-taf:originatingDocumentNumberItemType</v>
      </c>
      <c r="R31" s="24" t="s">
        <v>1597</v>
      </c>
      <c r="S31" s="1" t="s">
        <v>993</v>
      </c>
      <c r="T31" s="15" t="s">
        <v>3583</v>
      </c>
    </row>
    <row r="32" spans="1:20" ht="19" customHeight="1">
      <c r="A32" s="1" t="str">
        <f>IF("cen"=I32,"",VLOOKUP(C32,'xbrl-gl'!A:B,2,FALSE))</f>
        <v/>
      </c>
      <c r="B32" s="1">
        <v>31</v>
      </c>
      <c r="C32" s="25" t="s">
        <v>3632</v>
      </c>
      <c r="D32" s="25" t="s">
        <v>1385</v>
      </c>
      <c r="E32" s="35">
        <v>4</v>
      </c>
      <c r="F32" s="25" t="s">
        <v>803</v>
      </c>
      <c r="G32" s="38" t="str">
        <f t="shared" si="0"/>
        <v>a</v>
      </c>
      <c r="H32" s="16" t="str">
        <f>IF("cen"&lt;&gt;MID(C32,1,3),VLOOKUP(C32,'xbrl-gl'!A:E,5,FALSE),"")</f>
        <v/>
      </c>
      <c r="I32" s="37" t="s">
        <v>3133</v>
      </c>
      <c r="J32" s="41" t="s">
        <v>3826</v>
      </c>
      <c r="K32" s="33" t="s">
        <v>1628</v>
      </c>
      <c r="L32" s="33" t="s">
        <v>1629</v>
      </c>
      <c r="M32" s="33" t="str">
        <f>VLOOKUP(K32,'EN16931'!A:I,9,FALSE)</f>
        <v>The date when the Preceding Invoice was issued.\nThe Preceding Invoice issue date shall be provided in case the Preceding Invoice identifier is not unique.</v>
      </c>
      <c r="N32" s="33" t="str">
        <f t="shared" si="2"/>
        <v>originatingDocumentStructure</v>
      </c>
      <c r="O32" s="1" t="str">
        <f>IF("u"=G32,VLOOKUP(H32,'xbrl-gl'!A:F,6,FALSE),"")</f>
        <v/>
      </c>
      <c r="P32" s="32" t="s">
        <v>1585</v>
      </c>
      <c r="Q32" s="1" t="str">
        <f>IF(""&lt;&gt;D32,
  IF("gl-gen"=MID(VLOOKUP(D32,'xbrl-gl'!A:G,7,FALSE),1,6),
    VLOOKUP(D32,'xbrl-gl'!A:G,7,FALSE),
    "gl-"&amp;MID(D32,1,FIND("-",D32)-1)&amp;":"&amp;VLOOKUP(D32,'xbrl-gl'!A:G,7,FALSE)
  ),
  IF("_"=S32,
    "",
    IF("cen"=I32,
      S32,
      IF("gl-"=MID(S32,1,3),S32,"gl-"&amp;I32&amp;":"&amp;S32)
    )
  )
)</f>
        <v>gl-taf:originatingDocumentDateItemType</v>
      </c>
      <c r="R32" s="24" t="s">
        <v>1577</v>
      </c>
      <c r="S32" s="1" t="s">
        <v>3520</v>
      </c>
      <c r="T32" s="15" t="s">
        <v>4003</v>
      </c>
    </row>
    <row r="33" spans="1:20" ht="19" customHeight="1">
      <c r="A33" s="1" t="str">
        <f>IF("cen"=I33,"",VLOOKUP(C33,'xbrl-gl'!A:B,2,FALSE))</f>
        <v/>
      </c>
      <c r="B33" s="1">
        <v>32</v>
      </c>
      <c r="C33" s="25" t="s">
        <v>3203</v>
      </c>
      <c r="D33" s="25" t="s">
        <v>39</v>
      </c>
      <c r="E33" s="35">
        <v>3</v>
      </c>
      <c r="F33" s="16" t="s">
        <v>761</v>
      </c>
      <c r="G33" s="38" t="str">
        <f t="shared" si="0"/>
        <v>a</v>
      </c>
      <c r="H33" s="16" t="str">
        <f>IF("cen"&lt;&gt;MID(C33,1,3),VLOOKUP(C33,'xbrl-gl'!A:E,5,FALSE),"")</f>
        <v/>
      </c>
      <c r="I33" s="37" t="s">
        <v>3133</v>
      </c>
      <c r="J33" s="40" t="s">
        <v>3820</v>
      </c>
      <c r="K33" s="33" t="s">
        <v>1605</v>
      </c>
      <c r="L33" s="33" t="s">
        <v>1606</v>
      </c>
      <c r="M33" s="33" t="str">
        <f>VLOOKUP(K33,'EN16931'!A:I,9,FALSE)</f>
        <v>An identifier for an object on which the invoice is based, given by the Seller.\nIt may be a subscription number, telephone number, meter point, vehicle, person etc., as applicable.</v>
      </c>
      <c r="N33" s="33" t="str">
        <f t="shared" si="2"/>
        <v>documentInfo</v>
      </c>
      <c r="O33" s="1" t="str">
        <f>IF("u"=G33,VLOOKUP(H33,'xbrl-gl'!A:F,6,FALSE),"")</f>
        <v/>
      </c>
      <c r="P33" s="32" t="s">
        <v>1585</v>
      </c>
      <c r="Q33" s="1" t="str">
        <f>IF(""&lt;&gt;D33,
  IF("gl-gen"=MID(VLOOKUP(D33,'xbrl-gl'!A:G,7,FALSE),1,6),
    VLOOKUP(D33,'xbrl-gl'!A:G,7,FALSE),
    "gl-"&amp;MID(D33,1,FIND("-",D33)-1)&amp;":"&amp;VLOOKUP(D33,'xbrl-gl'!A:G,7,FALSE)
  ),
  IF("_"=S33,
    "",
    IF("cen"=I33,
      S33,
      IF("gl-"=MID(S33,1,3),S33,"gl-"&amp;I33&amp;":"&amp;S33)
    )
  )
)</f>
        <v>identifierItemType</v>
      </c>
      <c r="R33" s="24" t="s">
        <v>1574</v>
      </c>
      <c r="S33" s="1" t="s">
        <v>3135</v>
      </c>
      <c r="T33" s="15" t="s">
        <v>3584</v>
      </c>
    </row>
    <row r="34" spans="1:20" ht="19" customHeight="1">
      <c r="A34" s="1" t="str">
        <f>IF("cen"=I34,"",VLOOKUP(C34,'xbrl-gl'!A:B,2,FALSE))</f>
        <v/>
      </c>
      <c r="B34" s="1">
        <v>34</v>
      </c>
      <c r="C34" s="25" t="s">
        <v>3148</v>
      </c>
      <c r="D34" s="25" t="s">
        <v>39</v>
      </c>
      <c r="E34" s="35">
        <v>3</v>
      </c>
      <c r="F34" s="16" t="s">
        <v>761</v>
      </c>
      <c r="G34" s="38" t="str">
        <f t="shared" si="0"/>
        <v>a</v>
      </c>
      <c r="H34" s="16" t="str">
        <f>IF("cen"&lt;&gt;MID(C34,1,3),VLOOKUP(C34,'xbrl-gl'!A:E,5,FALSE),"")</f>
        <v/>
      </c>
      <c r="I34" s="37" t="s">
        <v>3133</v>
      </c>
      <c r="J34" s="40" t="s">
        <v>3821</v>
      </c>
      <c r="K34" s="33" t="s">
        <v>1611</v>
      </c>
      <c r="L34" s="33" t="s">
        <v>1613</v>
      </c>
      <c r="M34" s="33" t="str">
        <f>VLOOKUP(K34,'EN16931'!A:I,9,FALSE)</f>
        <v>A group of business terms providing textual notes that are relevant for the invoice, together with an indication of the note subject.</v>
      </c>
      <c r="N34" s="33" t="str">
        <f t="shared" si="2"/>
        <v>documentInfo</v>
      </c>
      <c r="O34" s="1" t="str">
        <f>IF("u"=G34,VLOOKUP(H34,'xbrl-gl'!A:F,6,FALSE),"")</f>
        <v/>
      </c>
      <c r="P34" s="32" t="s">
        <v>1612</v>
      </c>
      <c r="Q34" s="1" t="str">
        <f>IF(""&lt;&gt;D34,
  IF("gl-gen"=MID(VLOOKUP(D34,'xbrl-gl'!A:G,7,FALSE),1,6),
    VLOOKUP(D34,'xbrl-gl'!A:G,7,FALSE),
    "gl-"&amp;MID(D34,1,FIND("-",D34)-1)&amp;":"&amp;VLOOKUP(D34,'xbrl-gl'!A:G,7,FALSE)
  ),
  IF("_"=S34,
    "",
    IF("cen"=I34,
      S34,
      IF("gl-"=MID(S34,1,3),S34,"gl-"&amp;I34&amp;":"&amp;S34)
    )
  )
)</f>
        <v/>
      </c>
      <c r="R34" s="26"/>
      <c r="S34" s="68" t="s">
        <v>39</v>
      </c>
      <c r="T34" s="15" t="s">
        <v>3536</v>
      </c>
    </row>
    <row r="35" spans="1:20" ht="19" customHeight="1">
      <c r="A35" s="1" t="str">
        <f>IF("cen"=I35,"",VLOOKUP(C35,'xbrl-gl'!A:B,2,FALSE))</f>
        <v/>
      </c>
      <c r="B35" s="1">
        <v>34</v>
      </c>
      <c r="C35" s="25" t="s">
        <v>3164</v>
      </c>
      <c r="D35" s="25" t="s">
        <v>39</v>
      </c>
      <c r="E35" s="35">
        <v>4</v>
      </c>
      <c r="F35" s="25" t="s">
        <v>3148</v>
      </c>
      <c r="G35" s="38" t="str">
        <f t="shared" si="0"/>
        <v>a</v>
      </c>
      <c r="H35" s="16" t="str">
        <f>IF("cen"&lt;&gt;MID(C35,1,3),VLOOKUP(C35,'xbrl-gl'!A:E,5,FALSE),"")</f>
        <v/>
      </c>
      <c r="I35" s="37" t="s">
        <v>3133</v>
      </c>
      <c r="J35" s="41" t="s">
        <v>3822</v>
      </c>
      <c r="K35" s="33" t="s">
        <v>1614</v>
      </c>
      <c r="L35" s="33" t="s">
        <v>1615</v>
      </c>
      <c r="M35" s="33" t="str">
        <f>VLOOKUP(K35,'EN16931'!A:I,9,FALSE)</f>
        <v>The subject of the textual note in BT-22.\nTo be chosen from the entries in UNTDID 4451 [6].</v>
      </c>
      <c r="N35" s="33" t="str">
        <f t="shared" si="2"/>
        <v>invoiceNote</v>
      </c>
      <c r="O35" s="1" t="str">
        <f>IF("u"=G35,VLOOKUP(H35,'xbrl-gl'!A:F,6,FALSE),"")</f>
        <v/>
      </c>
      <c r="P35" s="32" t="s">
        <v>1585</v>
      </c>
      <c r="Q35" s="1" t="str">
        <f>IF(""&lt;&gt;D35,
  IF("gl-gen"=MID(VLOOKUP(D35,'xbrl-gl'!A:G,7,FALSE),1,6),
    VLOOKUP(D35,'xbrl-gl'!A:G,7,FALSE),
    "gl-"&amp;MID(D35,1,FIND("-",D35)-1)&amp;":"&amp;VLOOKUP(D35,'xbrl-gl'!A:G,7,FALSE)
  ),
  IF("_"=S35,
    "",
    IF("cen"=I35,
      S35,
      IF("gl-"=MID(S35,1,3),S35,"gl-"&amp;I35&amp;":"&amp;S35)
    )
  )
)</f>
        <v>codeItemType</v>
      </c>
      <c r="R35" s="24" t="s">
        <v>1580</v>
      </c>
      <c r="S35" s="1" t="s">
        <v>3134</v>
      </c>
      <c r="T35" s="15" t="s">
        <v>3537</v>
      </c>
    </row>
    <row r="36" spans="1:20" ht="19" customHeight="1">
      <c r="A36" s="1" t="str">
        <f>IF("cen"=I36,"",VLOOKUP(C36,'xbrl-gl'!A:B,2,FALSE))</f>
        <v/>
      </c>
      <c r="B36" s="1">
        <v>35</v>
      </c>
      <c r="C36" s="25" t="s">
        <v>3165</v>
      </c>
      <c r="D36" s="25" t="s">
        <v>39</v>
      </c>
      <c r="E36" s="35">
        <v>4</v>
      </c>
      <c r="F36" s="25" t="s">
        <v>3148</v>
      </c>
      <c r="G36" s="38" t="str">
        <f t="shared" si="0"/>
        <v>a</v>
      </c>
      <c r="H36" s="16" t="str">
        <f>IF("cen"&lt;&gt;MID(C36,1,3),VLOOKUP(C36,'xbrl-gl'!A:E,5,FALSE),"")</f>
        <v/>
      </c>
      <c r="I36" s="37" t="s">
        <v>3133</v>
      </c>
      <c r="J36" s="41" t="s">
        <v>4095</v>
      </c>
      <c r="K36" s="33" t="s">
        <v>1616</v>
      </c>
      <c r="L36" s="33" t="s">
        <v>1617</v>
      </c>
      <c r="M36" s="33" t="str">
        <f>VLOOKUP(K36,'EN16931'!A:I,9,FALSE)</f>
        <v>A textual note that gives unstructured information that is relevant to the Invoice as a whole.\nSuch as the reason for any correction or assignment note in case the invoice has been factored</v>
      </c>
      <c r="N36" s="33" t="str">
        <f t="shared" si="2"/>
        <v>invoiceNote</v>
      </c>
      <c r="O36" s="1" t="str">
        <f>IF("u"=G36,VLOOKUP(H36,'xbrl-gl'!A:F,6,FALSE),"")</f>
        <v/>
      </c>
      <c r="P36" s="32" t="s">
        <v>1573</v>
      </c>
      <c r="Q36" s="1" t="str">
        <f>IF(""&lt;&gt;D36,
  IF("gl-gen"=MID(VLOOKUP(D36,'xbrl-gl'!A:G,7,FALSE),1,6),
    VLOOKUP(D36,'xbrl-gl'!A:G,7,FALSE),
    "gl-"&amp;MID(D36,1,FIND("-",D36)-1)&amp;":"&amp;VLOOKUP(D36,'xbrl-gl'!A:G,7,FALSE)
  ),
  IF("_"=S36,
    "",
    IF("cen"=I36,
      S36,
      IF("gl-"=MID(S36,1,3),S36,"gl-"&amp;I36&amp;":"&amp;S36)
    )
  )
)</f>
        <v>textItemType</v>
      </c>
      <c r="R36" s="24" t="s">
        <v>1594</v>
      </c>
      <c r="S36" s="1" t="s">
        <v>3136</v>
      </c>
      <c r="T36" s="15" t="s">
        <v>4005</v>
      </c>
    </row>
    <row r="37" spans="1:20" ht="19" customHeight="1">
      <c r="A37" s="1" t="str">
        <f>IF("cen"=I37,"",VLOOKUP(C37,'xbrl-gl'!A:B,2,FALSE))</f>
        <v/>
      </c>
      <c r="B37" s="1">
        <v>35</v>
      </c>
      <c r="C37" s="25" t="s">
        <v>3149</v>
      </c>
      <c r="D37" s="25" t="s">
        <v>39</v>
      </c>
      <c r="E37" s="35">
        <v>3</v>
      </c>
      <c r="F37" s="16" t="s">
        <v>761</v>
      </c>
      <c r="G37" s="38" t="str">
        <f t="shared" si="0"/>
        <v>a</v>
      </c>
      <c r="H37" s="16" t="str">
        <f>IF("cen"&lt;&gt;MID(C37,1,3),VLOOKUP(C37,'xbrl-gl'!A:E,5,FALSE),"")</f>
        <v/>
      </c>
      <c r="I37" s="37" t="s">
        <v>3133</v>
      </c>
      <c r="J37" s="40" t="s">
        <v>3823</v>
      </c>
      <c r="K37" s="33" t="s">
        <v>1618</v>
      </c>
      <c r="L37" s="33" t="s">
        <v>1619</v>
      </c>
      <c r="M37" s="33" t="str">
        <f>VLOOKUP(K37,'EN16931'!A:I,9,FALSE)</f>
        <v>A group of business terms providing information on the business process and rules applicable to the Invoice document.</v>
      </c>
      <c r="N37" s="33" t="str">
        <f t="shared" si="2"/>
        <v>documentInfo</v>
      </c>
      <c r="O37" s="1" t="str">
        <f>IF("u"=G37,VLOOKUP(H37,'xbrl-gl'!A:F,6,FALSE),"")</f>
        <v/>
      </c>
      <c r="P37" s="32" t="s">
        <v>1573</v>
      </c>
      <c r="Q37" s="1" t="str">
        <f>IF(""&lt;&gt;D37,
  IF("gl-gen"=MID(VLOOKUP(D37,'xbrl-gl'!A:G,7,FALSE),1,6),
    VLOOKUP(D37,'xbrl-gl'!A:G,7,FALSE),
    "gl-"&amp;MID(D37,1,FIND("-",D37)-1)&amp;":"&amp;VLOOKUP(D37,'xbrl-gl'!A:G,7,FALSE)
  ),
  IF("_"=S37,
    "",
    IF("cen"=I37,
      S37,
      IF("gl-"=MID(S37,1,3),S37,"gl-"&amp;I37&amp;":"&amp;S37)
    )
  )
)</f>
        <v/>
      </c>
      <c r="R37" s="26"/>
      <c r="S37" s="68" t="s">
        <v>39</v>
      </c>
      <c r="T37" s="15" t="s">
        <v>3538</v>
      </c>
    </row>
    <row r="38" spans="1:20" ht="19" customHeight="1">
      <c r="A38" s="1" t="str">
        <f>IF("cen"=I38,"",VLOOKUP(C38,'xbrl-gl'!A:B,2,FALSE))</f>
        <v/>
      </c>
      <c r="B38" s="1">
        <v>37</v>
      </c>
      <c r="C38" s="25" t="s">
        <v>3166</v>
      </c>
      <c r="D38" s="25" t="s">
        <v>39</v>
      </c>
      <c r="E38" s="35">
        <v>4</v>
      </c>
      <c r="F38" s="25" t="s">
        <v>3149</v>
      </c>
      <c r="G38" s="38" t="str">
        <f t="shared" si="0"/>
        <v>a</v>
      </c>
      <c r="H38" s="16" t="str">
        <f>IF("cen"&lt;&gt;MID(C38,1,3),VLOOKUP(C38,'xbrl-gl'!A:E,5,FALSE),"")</f>
        <v/>
      </c>
      <c r="I38" s="37" t="s">
        <v>3133</v>
      </c>
      <c r="J38" s="41" t="s">
        <v>3824</v>
      </c>
      <c r="K38" s="33" t="s">
        <v>1620</v>
      </c>
      <c r="L38" s="33" t="s">
        <v>1621</v>
      </c>
      <c r="M38" s="33" t="str">
        <f>VLOOKUP(K38,'EN16931'!A:I,9,FALSE)</f>
        <v>Identifies the business process context in which the transaction appears, to enable the Buyer to process the Invoice in an appropriate way.\nTo be specified by the Buyer.</v>
      </c>
      <c r="N38" s="33" t="str">
        <f t="shared" si="2"/>
        <v>processControl</v>
      </c>
      <c r="O38" s="1" t="str">
        <f>IF("u"=G38,VLOOKUP(H38,'xbrl-gl'!A:F,6,FALSE),"")</f>
        <v/>
      </c>
      <c r="P38" s="32" t="s">
        <v>1585</v>
      </c>
      <c r="Q38" s="1" t="str">
        <f>IF(""&lt;&gt;D38,
  IF("gl-gen"=MID(VLOOKUP(D38,'xbrl-gl'!A:G,7,FALSE),1,6),
    VLOOKUP(D38,'xbrl-gl'!A:G,7,FALSE),
    "gl-"&amp;MID(D38,1,FIND("-",D38)-1)&amp;":"&amp;VLOOKUP(D38,'xbrl-gl'!A:G,7,FALSE)
  ),
  IF("_"=S38,
    "",
    IF("cen"=I38,
      S38,
      IF("gl-"=MID(S38,1,3),S38,"gl-"&amp;I38&amp;":"&amp;S38)
    )
  )
)</f>
        <v>textItemType</v>
      </c>
      <c r="R38" s="24" t="s">
        <v>1594</v>
      </c>
      <c r="S38" s="1" t="s">
        <v>3136</v>
      </c>
      <c r="T38" s="15" t="s">
        <v>3539</v>
      </c>
    </row>
    <row r="39" spans="1:20" ht="19" customHeight="1">
      <c r="A39" s="1" t="str">
        <f>IF("cen"=I39,"",VLOOKUP(C39,'xbrl-gl'!A:B,2,FALSE))</f>
        <v/>
      </c>
      <c r="B39" s="1">
        <v>38</v>
      </c>
      <c r="C39" s="25" t="s">
        <v>3167</v>
      </c>
      <c r="D39" s="25" t="s">
        <v>39</v>
      </c>
      <c r="E39" s="35">
        <v>4</v>
      </c>
      <c r="F39" s="25" t="s">
        <v>3149</v>
      </c>
      <c r="G39" s="38" t="str">
        <f t="shared" si="0"/>
        <v>a</v>
      </c>
      <c r="H39" s="16" t="str">
        <f>IF("cen"&lt;&gt;MID(C39,1,3),VLOOKUP(C39,'xbrl-gl'!A:E,5,FALSE),"")</f>
        <v/>
      </c>
      <c r="I39" s="37" t="s">
        <v>3133</v>
      </c>
      <c r="J39" s="41" t="s">
        <v>3825</v>
      </c>
      <c r="K39" s="33" t="s">
        <v>1622</v>
      </c>
      <c r="L39" s="33" t="s">
        <v>1623</v>
      </c>
      <c r="M39" s="33" t="str">
        <f>VLOOKUP(K39,'EN16931'!A:I,9,FALSE)</f>
        <v>An identification of the specification containing the total set of rules regarding semantic content, cardinalities and business rules to which the data contained in the instance document conforms.\nThis identifies compliance or conformance to this document. Compliant invoices specify: urn:cen.eu:enl6931:2017. Invoices, compliant to a user specification may identify that user specification here. No identification scheme is to be used.</v>
      </c>
      <c r="N39" s="33" t="str">
        <f t="shared" si="2"/>
        <v>processControl</v>
      </c>
      <c r="O39" s="1" t="str">
        <f>IF("u"=G39,VLOOKUP(H39,'xbrl-gl'!A:F,6,FALSE),"")</f>
        <v/>
      </c>
      <c r="P39" s="32" t="s">
        <v>1573</v>
      </c>
      <c r="Q39" s="1" t="str">
        <f>IF(""&lt;&gt;D39,
  IF("gl-gen"=MID(VLOOKUP(D39,'xbrl-gl'!A:G,7,FALSE),1,6),
    VLOOKUP(D39,'xbrl-gl'!A:G,7,FALSE),
    "gl-"&amp;MID(D39,1,FIND("-",D39)-1)&amp;":"&amp;VLOOKUP(D39,'xbrl-gl'!A:G,7,FALSE)
  ),
  IF("_"=S39,
    "",
    IF("cen"=I39,
      S39,
      IF("gl-"=MID(S39,1,3),S39,"gl-"&amp;I39&amp;":"&amp;S39)
    )
  )
)</f>
        <v>identifierItemType</v>
      </c>
      <c r="R39" s="24" t="s">
        <v>1574</v>
      </c>
      <c r="S39" s="1" t="s">
        <v>3135</v>
      </c>
      <c r="T39" s="15" t="s">
        <v>3540</v>
      </c>
    </row>
    <row r="40" spans="1:20" ht="19" customHeight="1">
      <c r="A40" s="1" t="str">
        <f>IF("cen"=I40,"",VLOOKUP(C40,'xbrl-gl'!A:B,2,FALSE))</f>
        <v/>
      </c>
      <c r="B40" s="1">
        <v>36</v>
      </c>
      <c r="C40" s="25" t="s">
        <v>3158</v>
      </c>
      <c r="D40" s="25" t="s">
        <v>39</v>
      </c>
      <c r="E40" s="35">
        <v>3</v>
      </c>
      <c r="F40" s="16" t="s">
        <v>761</v>
      </c>
      <c r="G40" s="38" t="str">
        <f t="shared" si="0"/>
        <v>a</v>
      </c>
      <c r="H40" s="16" t="str">
        <f>IF("cen"&lt;&gt;MID(C40,1,3),VLOOKUP(C40,'xbrl-gl'!A:E,5,FALSE),"")</f>
        <v/>
      </c>
      <c r="I40" s="37" t="s">
        <v>3133</v>
      </c>
      <c r="J40" s="40" t="s">
        <v>3940</v>
      </c>
      <c r="K40" s="33" t="s">
        <v>1865</v>
      </c>
      <c r="L40" s="33" t="s">
        <v>1866</v>
      </c>
      <c r="M40" s="33" t="str">
        <f>VLOOKUP(K40,'EN16931'!A:I,9,FALSE)</f>
        <v>A group of business terms providing information about additional supporting documents substantiating the claims made in the Invoice.\nThe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v>
      </c>
      <c r="N40" s="33" t="str">
        <f t="shared" si="2"/>
        <v>documentInfo</v>
      </c>
      <c r="O40" s="1" t="str">
        <f>IF("u"=G40,VLOOKUP(H40,'xbrl-gl'!A:F,6,FALSE),"")</f>
        <v/>
      </c>
      <c r="P40" s="32" t="s">
        <v>1612</v>
      </c>
      <c r="Q40" s="1" t="str">
        <f>IF(""&lt;&gt;D40,
  IF("gl-gen"=MID(VLOOKUP(D40,'xbrl-gl'!A:G,7,FALSE),1,6),
    VLOOKUP(D40,'xbrl-gl'!A:G,7,FALSE),
    "gl-"&amp;MID(D40,1,FIND("-",D40)-1)&amp;":"&amp;VLOOKUP(D40,'xbrl-gl'!A:G,7,FALSE)
  ),
  IF("_"=S40,
    "",
    IF("cen"=I40,
      S40,
      IF("gl-"=MID(S40,1,3),S40,"gl-"&amp;I40&amp;":"&amp;S40)
    )
  )
)</f>
        <v/>
      </c>
      <c r="R40" s="26"/>
      <c r="S40" s="68" t="s">
        <v>39</v>
      </c>
      <c r="T40" s="15" t="s">
        <v>3585</v>
      </c>
    </row>
    <row r="41" spans="1:20" ht="19" customHeight="1">
      <c r="A41" s="1" t="str">
        <f>IF("cen"=I41,"",VLOOKUP(C41,'xbrl-gl'!A:B,2,FALSE))</f>
        <v/>
      </c>
      <c r="B41" s="1">
        <v>40</v>
      </c>
      <c r="C41" s="25" t="s">
        <v>3198</v>
      </c>
      <c r="D41" s="25" t="s">
        <v>39</v>
      </c>
      <c r="E41" s="35">
        <v>4</v>
      </c>
      <c r="F41" s="25" t="s">
        <v>3158</v>
      </c>
      <c r="G41" s="38" t="str">
        <f t="shared" si="0"/>
        <v>a</v>
      </c>
      <c r="H41" s="16" t="str">
        <f>IF("cen"&lt;&gt;MID(C41,1,3),VLOOKUP(C41,'xbrl-gl'!A:E,5,FALSE),"")</f>
        <v/>
      </c>
      <c r="I41" s="37" t="s">
        <v>3133</v>
      </c>
      <c r="J41" s="41" t="s">
        <v>3941</v>
      </c>
      <c r="K41" s="33" t="s">
        <v>1867</v>
      </c>
      <c r="L41" s="33" t="s">
        <v>1868</v>
      </c>
      <c r="M41" s="33" t="str">
        <f>VLOOKUP(K41,'EN16931'!A:I,9,FALSE)</f>
        <v>An identifier of the supporting document.</v>
      </c>
      <c r="N41" s="33" t="str">
        <f t="shared" si="2"/>
        <v>additionalSupportingDocuments</v>
      </c>
      <c r="O41" s="1" t="str">
        <f>IF("u"=G41,VLOOKUP(H41,'xbrl-gl'!A:F,6,FALSE),"")</f>
        <v/>
      </c>
      <c r="P41" s="32" t="s">
        <v>1573</v>
      </c>
      <c r="Q41" s="1" t="str">
        <f>IF(""&lt;&gt;D41,
  IF("gl-gen"=MID(VLOOKUP(D41,'xbrl-gl'!A:G,7,FALSE),1,6),
    VLOOKUP(D41,'xbrl-gl'!A:G,7,FALSE),
    "gl-"&amp;MID(D41,1,FIND("-",D41)-1)&amp;":"&amp;VLOOKUP(D41,'xbrl-gl'!A:G,7,FALSE)
  ),
  IF("_"=S41,
    "",
    IF("cen"=I41,
      S41,
      IF("gl-"=MID(S41,1,3),S41,"gl-"&amp;I41&amp;":"&amp;S41)
    )
  )
)</f>
        <v>documentReferenceItemType</v>
      </c>
      <c r="R41" s="24" t="s">
        <v>1597</v>
      </c>
      <c r="S41" s="1" t="s">
        <v>827</v>
      </c>
      <c r="T41" s="15" t="s">
        <v>3586</v>
      </c>
    </row>
    <row r="42" spans="1:20" ht="19" customHeight="1">
      <c r="A42" s="1" t="str">
        <f>IF("cen"=I42,"",VLOOKUP(C42,'xbrl-gl'!A:B,2,FALSE))</f>
        <v/>
      </c>
      <c r="B42" s="1">
        <v>41</v>
      </c>
      <c r="C42" s="25" t="s">
        <v>3199</v>
      </c>
      <c r="D42" s="25" t="s">
        <v>39</v>
      </c>
      <c r="E42" s="35">
        <v>4</v>
      </c>
      <c r="F42" s="25" t="s">
        <v>3158</v>
      </c>
      <c r="G42" s="38" t="str">
        <f t="shared" si="0"/>
        <v>a</v>
      </c>
      <c r="H42" s="16" t="str">
        <f>IF("cen"&lt;&gt;MID(C42,1,3),VLOOKUP(C42,'xbrl-gl'!A:E,5,FALSE),"")</f>
        <v/>
      </c>
      <c r="I42" s="37" t="s">
        <v>3133</v>
      </c>
      <c r="J42" s="41" t="s">
        <v>3942</v>
      </c>
      <c r="K42" s="33" t="s">
        <v>1869</v>
      </c>
      <c r="L42" s="33" t="s">
        <v>1870</v>
      </c>
      <c r="M42" s="33" t="str">
        <f>VLOOKUP(K42,'EN16931'!A:I,9,FALSE)</f>
        <v>A description of the supporting document\nSuch as: timesheet, usage report etc.</v>
      </c>
      <c r="N42" s="33" t="str">
        <f t="shared" si="2"/>
        <v>additionalSupportingDocuments</v>
      </c>
      <c r="O42" s="1" t="str">
        <f>IF("u"=G42,VLOOKUP(H42,'xbrl-gl'!A:F,6,FALSE),"")</f>
        <v/>
      </c>
      <c r="P42" s="32" t="s">
        <v>1585</v>
      </c>
      <c r="Q42" s="1" t="str">
        <f>IF(""&lt;&gt;D42,
  IF("gl-gen"=MID(VLOOKUP(D42,'xbrl-gl'!A:G,7,FALSE),1,6),
    VLOOKUP(D42,'xbrl-gl'!A:G,7,FALSE),
    "gl-"&amp;MID(D42,1,FIND("-",D42)-1)&amp;":"&amp;VLOOKUP(D42,'xbrl-gl'!A:G,7,FALSE)
  ),
  IF("_"=S42,
    "",
    IF("cen"=I42,
      S42,
      IF("gl-"=MID(S42,1,3),S42,"gl-"&amp;I42&amp;":"&amp;S42)
    )
  )
)</f>
        <v>textItemType</v>
      </c>
      <c r="R42" s="24" t="s">
        <v>1594</v>
      </c>
      <c r="S42" s="1" t="s">
        <v>3136</v>
      </c>
      <c r="T42" s="15" t="s">
        <v>3587</v>
      </c>
    </row>
    <row r="43" spans="1:20" ht="19" customHeight="1">
      <c r="A43" s="1" t="str">
        <f>IF("cen"=I43,"",VLOOKUP(C43,'xbrl-gl'!A:B,2,FALSE))</f>
        <v/>
      </c>
      <c r="B43" s="1">
        <v>42</v>
      </c>
      <c r="C43" s="25" t="s">
        <v>3200</v>
      </c>
      <c r="D43" s="25" t="s">
        <v>39</v>
      </c>
      <c r="E43" s="35">
        <v>4</v>
      </c>
      <c r="F43" s="25" t="s">
        <v>3158</v>
      </c>
      <c r="G43" s="38" t="str">
        <f t="shared" si="0"/>
        <v>a</v>
      </c>
      <c r="H43" s="16" t="str">
        <f>IF("cen"&lt;&gt;MID(C43,1,3),VLOOKUP(C43,'xbrl-gl'!A:E,5,FALSE),"")</f>
        <v/>
      </c>
      <c r="I43" s="37" t="s">
        <v>3133</v>
      </c>
      <c r="J43" s="41" t="s">
        <v>3943</v>
      </c>
      <c r="K43" s="33" t="s">
        <v>1871</v>
      </c>
      <c r="L43" s="33" t="s">
        <v>1872</v>
      </c>
      <c r="M43" s="33" t="str">
        <f>VLOOKUP(K43,'EN16931'!A:I,9,FALSE)</f>
        <v>The URL (Uniform Resource Locator) that identifies where the external document is located.\nA means of locating the resource including its primary access mechanism, e.g. http:// or ftp://. External document location shall be used if the Buyer requires additional information to support the Invoice. External documents do not form part of the invoice. Risks can be involved when accessing external documents. It should be possible to process the invoice without accessing external documents.</v>
      </c>
      <c r="N43" s="33" t="str">
        <f t="shared" si="2"/>
        <v>additionalSupportingDocuments</v>
      </c>
      <c r="O43" s="1" t="str">
        <f>IF("u"=G43,VLOOKUP(H43,'xbrl-gl'!A:F,6,FALSE),"")</f>
        <v/>
      </c>
      <c r="P43" s="32" t="s">
        <v>1585</v>
      </c>
      <c r="Q43" s="1" t="str">
        <f>IF(""&lt;&gt;D43,
  IF("gl-gen"=MID(VLOOKUP(D43,'xbrl-gl'!A:G,7,FALSE),1,6),
    VLOOKUP(D43,'xbrl-gl'!A:G,7,FALSE),
    "gl-"&amp;MID(D43,1,FIND("-",D43)-1)&amp;":"&amp;VLOOKUP(D43,'xbrl-gl'!A:G,7,FALSE)
  ),
  IF("_"=S43,
    "",
    IF("cen"=I43,
      S43,
      IF("gl-"=MID(S43,1,3),S43,"gl-"&amp;I43&amp;":"&amp;S43)
    )
  )
)</f>
        <v>textItemType</v>
      </c>
      <c r="R43" s="24" t="s">
        <v>1594</v>
      </c>
      <c r="S43" s="1" t="s">
        <v>3136</v>
      </c>
      <c r="T43" s="15" t="s">
        <v>3588</v>
      </c>
    </row>
    <row r="44" spans="1:20" ht="19" customHeight="1">
      <c r="A44" s="1" t="str">
        <f>IF("cen"=I44,"",VLOOKUP(C44,'xbrl-gl'!A:B,2,FALSE))</f>
        <v/>
      </c>
      <c r="B44" s="1">
        <v>43</v>
      </c>
      <c r="C44" s="25" t="s">
        <v>3201</v>
      </c>
      <c r="D44" s="25" t="s">
        <v>39</v>
      </c>
      <c r="E44" s="35">
        <v>4</v>
      </c>
      <c r="F44" s="25" t="s">
        <v>3158</v>
      </c>
      <c r="G44" s="38" t="str">
        <f t="shared" si="0"/>
        <v>a</v>
      </c>
      <c r="H44" s="16" t="str">
        <f>IF("cen"&lt;&gt;MID(C44,1,3),VLOOKUP(C44,'xbrl-gl'!A:E,5,FALSE),"")</f>
        <v/>
      </c>
      <c r="I44" s="37" t="s">
        <v>3133</v>
      </c>
      <c r="J44" s="41" t="s">
        <v>3944</v>
      </c>
      <c r="K44" s="33" t="s">
        <v>1873</v>
      </c>
      <c r="L44" s="33" t="s">
        <v>1875</v>
      </c>
      <c r="M44" s="33" t="str">
        <f>VLOOKUP(K44,'EN16931'!A:I,9,FALSE)</f>
        <v>An attached document embedded as binary object or sent together with the invoice.\nAttached document is used when documentation shall be stored with the Invoice for future reference or audit purposes. spreadsheet</v>
      </c>
      <c r="N44" s="33" t="str">
        <f t="shared" si="2"/>
        <v>additionalSupportingDocuments</v>
      </c>
      <c r="O44" s="1" t="str">
        <f>IF("u"=G44,VLOOKUP(H44,'xbrl-gl'!A:F,6,FALSE),"")</f>
        <v/>
      </c>
      <c r="P44" s="32" t="s">
        <v>1585</v>
      </c>
      <c r="Q44" s="1" t="str">
        <f>IF(""&lt;&gt;D44,
  IF("gl-gen"=MID(VLOOKUP(D44,'xbrl-gl'!A:G,7,FALSE),1,6),
    VLOOKUP(D44,'xbrl-gl'!A:G,7,FALSE),
    "gl-"&amp;MID(D44,1,FIND("-",D44)-1)&amp;":"&amp;VLOOKUP(D44,'xbrl-gl'!A:G,7,FALSE)
  ),
  IF("_"=S44,
    "",
    IF("cen"=I44,
      S44,
      IF("gl-"=MID(S44,1,3),S44,"gl-"&amp;I44&amp;":"&amp;S44)
    )
  )
)</f>
        <v>binaryobjectItemType</v>
      </c>
      <c r="R44" s="24" t="s">
        <v>1874</v>
      </c>
      <c r="S44" s="1" t="s">
        <v>3139</v>
      </c>
      <c r="T44" s="15" t="s">
        <v>3589</v>
      </c>
    </row>
    <row r="45" spans="1:20" ht="19" customHeight="1">
      <c r="A45" s="1" t="str">
        <f>IF("cen"=I45,"",VLOOKUP(C45,'xbrl-gl'!A:B,2,FALSE))</f>
        <v/>
      </c>
      <c r="B45" s="1">
        <v>44</v>
      </c>
      <c r="C45" s="25" t="s">
        <v>3218</v>
      </c>
      <c r="D45" s="25" t="s">
        <v>39</v>
      </c>
      <c r="E45" s="35">
        <v>4</v>
      </c>
      <c r="F45" s="25" t="s">
        <v>3158</v>
      </c>
      <c r="G45" s="38" t="str">
        <f t="shared" si="0"/>
        <v>a</v>
      </c>
      <c r="H45" s="16" t="str">
        <f>IF("cen"&lt;&gt;MID(C45,1,3),VLOOKUP(C45,'xbrl-gl'!A:E,5,FALSE),"")</f>
        <v/>
      </c>
      <c r="I45" s="37" t="s">
        <v>3133</v>
      </c>
      <c r="J45" s="41" t="s">
        <v>3945</v>
      </c>
      <c r="K45" s="33" t="s">
        <v>1876</v>
      </c>
      <c r="L45" s="33" t="s">
        <v>1877</v>
      </c>
      <c r="M45" s="33" t="str">
        <f>VLOOKUP(K45,'EN16931'!A:I,9,FALSE)</f>
        <v>The mime code of the attached document.\nAllowed mime codes: - application/pdf - image/png - image/jpeg - text/csv - application/vnd.openxmlformats-officedocument.spreadsheetml.sheet - application/vnd.oasis.opendocument.spreadsheet</v>
      </c>
      <c r="N45" s="33" t="str">
        <f t="shared" si="2"/>
        <v>additionalSupportingDocuments</v>
      </c>
      <c r="O45" s="1" t="str">
        <f>IF("u"=G45,VLOOKUP(H45,'xbrl-gl'!A:F,6,FALSE),"")</f>
        <v/>
      </c>
      <c r="P45" s="32" t="s">
        <v>1573</v>
      </c>
      <c r="Q45" s="1" t="str">
        <f>IF(""&lt;&gt;D45,
  IF("gl-gen"=MID(VLOOKUP(D45,'xbrl-gl'!A:G,7,FALSE),1,6),
    VLOOKUP(D45,'xbrl-gl'!A:G,7,FALSE),
    "gl-"&amp;MID(D45,1,FIND("-",D45)-1)&amp;":"&amp;VLOOKUP(D45,'xbrl-gl'!A:G,7,FALSE)
  ),
  IF("_"=S45,
    "",
    IF("cen"=I45,
      S45,
      IF("gl-"=MID(S45,1,3),S45,"gl-"&amp;I45&amp;":"&amp;S45)
    )
  )
)</f>
        <v/>
      </c>
      <c r="R45" s="24"/>
      <c r="S45" s="1" t="s">
        <v>39</v>
      </c>
      <c r="T45" s="15" t="s">
        <v>3590</v>
      </c>
    </row>
    <row r="46" spans="1:20" ht="19" customHeight="1">
      <c r="A46" s="1" t="str">
        <f>IF("cen"=I46,"",VLOOKUP(C46,'xbrl-gl'!A:B,2,FALSE))</f>
        <v/>
      </c>
      <c r="B46" s="1">
        <v>45</v>
      </c>
      <c r="C46" s="25" t="s">
        <v>3219</v>
      </c>
      <c r="D46" s="25" t="s">
        <v>39</v>
      </c>
      <c r="E46" s="35">
        <v>4</v>
      </c>
      <c r="F46" s="25" t="s">
        <v>3158</v>
      </c>
      <c r="G46" s="38" t="str">
        <f t="shared" si="0"/>
        <v>a</v>
      </c>
      <c r="H46" s="16" t="str">
        <f>IF("cen"&lt;&gt;MID(C46,1,3),VLOOKUP(C46,'xbrl-gl'!A:E,5,FALSE),"")</f>
        <v/>
      </c>
      <c r="I46" s="37" t="s">
        <v>3133</v>
      </c>
      <c r="J46" s="41" t="s">
        <v>3946</v>
      </c>
      <c r="K46" s="33" t="s">
        <v>1878</v>
      </c>
      <c r="L46" s="33" t="s">
        <v>1879</v>
      </c>
      <c r="M46" s="33" t="str">
        <f>VLOOKUP(K46,'EN16931'!A:I,9,FALSE)</f>
        <v>The file name of the attached document</v>
      </c>
      <c r="N46" s="33" t="str">
        <f t="shared" si="2"/>
        <v>additionalSupportingDocuments</v>
      </c>
      <c r="O46" s="1" t="str">
        <f>IF("u"=G46,VLOOKUP(H46,'xbrl-gl'!A:F,6,FALSE),"")</f>
        <v/>
      </c>
      <c r="P46" s="32" t="s">
        <v>1573</v>
      </c>
      <c r="Q46" s="1" t="str">
        <f>IF(""&lt;&gt;D46,
  IF("gl-gen"=MID(VLOOKUP(D46,'xbrl-gl'!A:G,7,FALSE),1,6),
    VLOOKUP(D46,'xbrl-gl'!A:G,7,FALSE),
    "gl-"&amp;MID(D46,1,FIND("-",D46)-1)&amp;":"&amp;VLOOKUP(D46,'xbrl-gl'!A:G,7,FALSE)
  ),
  IF("_"=S46,
    "",
    IF("cen"=I46,
      S46,
      IF("gl-"=MID(S46,1,3),S46,"gl-"&amp;I46&amp;":"&amp;S46)
    )
  )
)</f>
        <v/>
      </c>
      <c r="R46" s="24"/>
      <c r="S46" s="1" t="s">
        <v>39</v>
      </c>
      <c r="T46" s="15" t="s">
        <v>3591</v>
      </c>
    </row>
    <row r="47" spans="1:20" ht="19" customHeight="1">
      <c r="A47" s="1">
        <f>IF("cen"=I47,"",VLOOKUP(C47,'xbrl-gl'!A:B,2,FALSE))</f>
        <v>24</v>
      </c>
      <c r="B47" s="1">
        <v>46</v>
      </c>
      <c r="C47" s="16" t="s">
        <v>762</v>
      </c>
      <c r="D47" s="16"/>
      <c r="E47" s="35">
        <v>2</v>
      </c>
      <c r="F47" s="16" t="s">
        <v>760</v>
      </c>
      <c r="G47" s="38" t="str">
        <f t="shared" si="0"/>
        <v/>
      </c>
      <c r="H47" s="16" t="str">
        <f>IF("cen"&lt;&gt;MID(C47,1,3),VLOOKUP(C47,'xbrl-gl'!A:E,5,FALSE),"")</f>
        <v>corG-1</v>
      </c>
      <c r="I47" s="37" t="s">
        <v>0</v>
      </c>
      <c r="J47" s="39" t="s">
        <v>3259</v>
      </c>
      <c r="K47" s="62" t="s">
        <v>39</v>
      </c>
      <c r="L47" s="33"/>
      <c r="M47" s="33"/>
      <c r="N47" s="33" t="str">
        <f t="shared" si="2"/>
        <v>accountingEntries</v>
      </c>
      <c r="O47" s="1" t="str">
        <f>IF("u"=G47,VLOOKUP(H47,'xbrl-gl'!A:F,6,FALSE),"")</f>
        <v/>
      </c>
      <c r="P47" s="32"/>
      <c r="Q47" s="1" t="str">
        <f>IF(""&lt;&gt;D47,
  IF("gl-gen"=MID(VLOOKUP(D47,'xbrl-gl'!A:G,7,FALSE),1,6),
    VLOOKUP(D47,'xbrl-gl'!A:G,7,FALSE),
    "gl-"&amp;MID(D47,1,FIND("-",D47)-1)&amp;":"&amp;VLOOKUP(D47,'xbrl-gl'!A:G,7,FALSE)
  ),
  IF("_"=S47,
    "",
    IF("cen"=I47,
      S47,
      IF("gl-"=MID(S47,1,3),S47,"gl-"&amp;I47&amp;":"&amp;S47)
    )
  )
)</f>
        <v/>
      </c>
      <c r="R47" s="22"/>
      <c r="S47" s="67" t="s">
        <v>3080</v>
      </c>
      <c r="T47" s="15" t="s">
        <v>4007</v>
      </c>
    </row>
    <row r="48" spans="1:20" ht="19" customHeight="1">
      <c r="A48" s="1" t="str">
        <f>IF("cen"=I48,"",VLOOKUP(C48,'xbrl-gl'!A:B,2,FALSE))</f>
        <v/>
      </c>
      <c r="B48" s="1">
        <v>47</v>
      </c>
      <c r="C48" s="25" t="s">
        <v>3635</v>
      </c>
      <c r="D48" s="25" t="s">
        <v>788</v>
      </c>
      <c r="E48" s="35">
        <v>3</v>
      </c>
      <c r="F48" s="16" t="s">
        <v>762</v>
      </c>
      <c r="G48" s="38" t="str">
        <f t="shared" si="0"/>
        <v>a</v>
      </c>
      <c r="H48" s="16" t="str">
        <f>IF("cen"&lt;&gt;MID(C48,1,3),VLOOKUP(C48,'xbrl-gl'!A:E,5,FALSE),"")</f>
        <v/>
      </c>
      <c r="I48" s="37" t="s">
        <v>3133</v>
      </c>
      <c r="J48" s="40" t="s">
        <v>3827</v>
      </c>
      <c r="K48" s="33" t="s">
        <v>1630</v>
      </c>
      <c r="L48" s="33" t="s">
        <v>1631</v>
      </c>
      <c r="M48" s="33" t="str">
        <f>VLOOKUP(K48,'EN16931'!A:I,9,FALSE)</f>
        <v>A group of business terms providing information about the Seller.</v>
      </c>
      <c r="N48" s="33" t="str">
        <f t="shared" si="2"/>
        <v>entityInformation</v>
      </c>
      <c r="O48" s="1" t="str">
        <f>IF("u"=G48,VLOOKUP(H48,'xbrl-gl'!A:F,6,FALSE),"")</f>
        <v/>
      </c>
      <c r="P48" s="32" t="s">
        <v>1573</v>
      </c>
      <c r="R48" s="26"/>
      <c r="S48" s="68" t="s">
        <v>39</v>
      </c>
      <c r="T48" s="15" t="s">
        <v>4008</v>
      </c>
    </row>
    <row r="49" spans="1:20" ht="19" customHeight="1">
      <c r="A49" s="1" t="str">
        <f>IF("cen"=I49,"",VLOOKUP(C49,'xbrl-gl'!A:B,2,FALSE))</f>
        <v/>
      </c>
      <c r="B49" s="1">
        <v>48</v>
      </c>
      <c r="C49" s="25" t="s">
        <v>3636</v>
      </c>
      <c r="D49" s="25" t="s">
        <v>1229</v>
      </c>
      <c r="E49" s="35">
        <v>4</v>
      </c>
      <c r="F49" s="25" t="s">
        <v>3635</v>
      </c>
      <c r="G49" s="38" t="str">
        <f t="shared" si="0"/>
        <v>a</v>
      </c>
      <c r="H49" s="16" t="str">
        <f>IF("cen"&lt;&gt;MID(C49,1,3),VLOOKUP(C49,'xbrl-gl'!A:E,5,FALSE),"")</f>
        <v/>
      </c>
      <c r="I49" s="37" t="s">
        <v>3133</v>
      </c>
      <c r="J49" s="41" t="s">
        <v>3830</v>
      </c>
      <c r="K49" s="33" t="s">
        <v>1636</v>
      </c>
      <c r="L49" s="33" t="s">
        <v>1637</v>
      </c>
      <c r="M49" s="33" t="str">
        <f>VLOOKUP(K49,'EN16931'!A:I,9,FALSE)</f>
        <v>An identification of the Seller.\nFor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v>
      </c>
      <c r="N49" s="33" t="str">
        <f t="shared" si="2"/>
        <v>seller</v>
      </c>
      <c r="O49" s="1" t="str">
        <f>IF("u"=G49,VLOOKUP(H49,'xbrl-gl'!A:F,6,FALSE),"")</f>
        <v/>
      </c>
      <c r="P49" s="32" t="s">
        <v>1612</v>
      </c>
      <c r="Q49" s="1" t="str">
        <f>IF(""&lt;&gt;D49,
  IF("gl-gen"=MID(VLOOKUP(D49,'xbrl-gl'!A:G,7,FALSE),1,6),
    VLOOKUP(D49,'xbrl-gl'!A:G,7,FALSE),
    "gl-"&amp;MID(D49,1,FIND("-",D49)-1)&amp;":"&amp;VLOOKUP(D49,'xbrl-gl'!A:G,7,FALSE)
  ),
  IF("_"=S49,
    "",
    IF("cen"=I49,
      S49,
      IF("gl-"=MID(S49,1,3),S49,"gl-"&amp;I49&amp;":"&amp;S49)
    )
  )
)</f>
        <v>gl-cor:identifierCodeItemType</v>
      </c>
      <c r="R49" s="24" t="s">
        <v>1574</v>
      </c>
      <c r="S49" s="1" t="s">
        <v>3135</v>
      </c>
      <c r="T49" s="15" t="s">
        <v>4009</v>
      </c>
    </row>
    <row r="50" spans="1:20" ht="19" customHeight="1">
      <c r="A50" s="1" t="str">
        <f>IF("cen"=I50,"",VLOOKUP(C50,'xbrl-gl'!A:B,2,FALSE))</f>
        <v/>
      </c>
      <c r="B50" s="1">
        <v>49</v>
      </c>
      <c r="C50" s="25" t="s">
        <v>3637</v>
      </c>
      <c r="D50" s="25" t="s">
        <v>1230</v>
      </c>
      <c r="E50" s="35">
        <v>4</v>
      </c>
      <c r="F50" s="25" t="s">
        <v>3635</v>
      </c>
      <c r="G50" s="38" t="str">
        <f t="shared" si="0"/>
        <v>a</v>
      </c>
      <c r="H50" s="16" t="str">
        <f>IF("cen"&lt;&gt;MID(C50,1,3),VLOOKUP(C50,'xbrl-gl'!A:E,5,FALSE),"")</f>
        <v/>
      </c>
      <c r="I50" s="37" t="s">
        <v>3133</v>
      </c>
      <c r="J50" s="41" t="s">
        <v>3831</v>
      </c>
      <c r="K50" s="33" t="s">
        <v>1638</v>
      </c>
      <c r="L50" s="33" t="s">
        <v>1639</v>
      </c>
      <c r="M50" s="33" t="str">
        <f>VLOOKUP(K50,'EN16931'!A:I,9,FALSE)</f>
        <v>An identifier issued by an official registrar that identifies the Seller as a legal entity or person.\nIf no identification scheme is specified, it should be known by Buyer and Seller.</v>
      </c>
      <c r="N50" s="33" t="str">
        <f t="shared" si="2"/>
        <v>seller</v>
      </c>
      <c r="O50" s="1" t="str">
        <f>IF("u"=G50,VLOOKUP(H50,'xbrl-gl'!A:F,6,FALSE),"")</f>
        <v/>
      </c>
      <c r="P50" s="32" t="s">
        <v>1585</v>
      </c>
      <c r="Q50" s="1" t="str">
        <f>IF(""&lt;&gt;D50,
  IF("gl-gen"=MID(VLOOKUP(D50,'xbrl-gl'!A:G,7,FALSE),1,6),
    VLOOKUP(D50,'xbrl-gl'!A:G,7,FALSE),
    "gl-"&amp;MID(D50,1,FIND("-",D50)-1)&amp;":"&amp;VLOOKUP(D50,'xbrl-gl'!A:G,7,FALSE)
  ),
  IF("_"=S50,
    "",
    IF("cen"=I50,
      S50,
      IF("gl-"=MID(S50,1,3),S50,"gl-"&amp;I50&amp;":"&amp;S50)
    )
  )
)</f>
        <v>gl-cor:identifierAuthorityCodeItemType</v>
      </c>
      <c r="R50" s="24" t="s">
        <v>1574</v>
      </c>
      <c r="S50" s="1" t="s">
        <v>3135</v>
      </c>
      <c r="T50" s="15" t="s">
        <v>4010</v>
      </c>
    </row>
    <row r="51" spans="1:20" ht="19" customHeight="1">
      <c r="A51" s="1" t="str">
        <f>IF("cen"=I51,"",VLOOKUP(C51,'xbrl-gl'!A:B,2,FALSE))</f>
        <v/>
      </c>
      <c r="B51" s="1">
        <v>50</v>
      </c>
      <c r="C51" s="25" t="s">
        <v>3638</v>
      </c>
      <c r="D51" s="25" t="s">
        <v>1230</v>
      </c>
      <c r="E51" s="35">
        <v>4</v>
      </c>
      <c r="F51" s="25" t="s">
        <v>3635</v>
      </c>
      <c r="G51" s="38" t="str">
        <f t="shared" si="0"/>
        <v>a</v>
      </c>
      <c r="H51" s="16" t="str">
        <f>IF("cen"&lt;&gt;MID(C51,1,3),VLOOKUP(C51,'xbrl-gl'!A:E,5,FALSE),"")</f>
        <v/>
      </c>
      <c r="I51" s="37" t="s">
        <v>3133</v>
      </c>
      <c r="J51" s="41" t="s">
        <v>3832</v>
      </c>
      <c r="K51" s="33" t="s">
        <v>1640</v>
      </c>
      <c r="L51" s="33" t="s">
        <v>1641</v>
      </c>
      <c r="M51" s="33" t="str">
        <f>VLOOKUP(K51,'EN16931'!A:I,9,FALSE)</f>
        <v>The Seller's VAT identifier (also known as Seller VAT identification number).\nVAT number prefixed by a country code. A VAT registered Supplier shall include his VAT ID, except when he uses a tax representative.</v>
      </c>
      <c r="N51" s="33" t="str">
        <f t="shared" si="2"/>
        <v>seller</v>
      </c>
      <c r="O51" s="1" t="str">
        <f>IF("u"=G51,VLOOKUP(H51,'xbrl-gl'!A:F,6,FALSE),"")</f>
        <v/>
      </c>
      <c r="P51" s="32" t="s">
        <v>1585</v>
      </c>
      <c r="Q51" s="1" t="str">
        <f>IF(""&lt;&gt;D51,
  IF("gl-gen"=MID(VLOOKUP(D51,'xbrl-gl'!A:G,7,FALSE),1,6),
    VLOOKUP(D51,'xbrl-gl'!A:G,7,FALSE),
    "gl-"&amp;MID(D51,1,FIND("-",D51)-1)&amp;":"&amp;VLOOKUP(D51,'xbrl-gl'!A:G,7,FALSE)
  ),
  IF("_"=S51,
    "",
    IF("cen"=I51,
      S51,
      IF("gl-"=MID(S51,1,3),S51,"gl-"&amp;I51&amp;":"&amp;S51)
    )
  )
)</f>
        <v>gl-cor:identifierAuthorityCodeItemType</v>
      </c>
      <c r="R51" s="24" t="s">
        <v>1574</v>
      </c>
      <c r="S51" s="1" t="s">
        <v>3135</v>
      </c>
      <c r="T51" s="15" t="s">
        <v>4011</v>
      </c>
    </row>
    <row r="52" spans="1:20" ht="19" customHeight="1">
      <c r="A52" s="1" t="str">
        <f>IF("cen"=I52,"",VLOOKUP(C52,'xbrl-gl'!A:B,2,FALSE))</f>
        <v/>
      </c>
      <c r="B52" s="1">
        <v>51</v>
      </c>
      <c r="C52" s="25" t="s">
        <v>3639</v>
      </c>
      <c r="D52" s="25" t="s">
        <v>1230</v>
      </c>
      <c r="E52" s="35">
        <v>4</v>
      </c>
      <c r="F52" s="25" t="s">
        <v>3635</v>
      </c>
      <c r="G52" s="38" t="str">
        <f t="shared" si="0"/>
        <v>a</v>
      </c>
      <c r="H52" s="16" t="str">
        <f>IF("cen"&lt;&gt;MID(C52,1,3),VLOOKUP(C52,'xbrl-gl'!A:E,5,FALSE),"")</f>
        <v/>
      </c>
      <c r="I52" s="37" t="s">
        <v>3133</v>
      </c>
      <c r="J52" s="41" t="s">
        <v>3833</v>
      </c>
      <c r="K52" s="33" t="s">
        <v>1642</v>
      </c>
      <c r="L52" s="33" t="s">
        <v>1643</v>
      </c>
      <c r="M52" s="33" t="str">
        <f>VLOOKUP(K52,'EN16931'!A:I,9,FALSE)</f>
        <v>The local identification (defined by the Seller's address) of the Seller for tax purposes or a reference that enables the Seller to state his registered tax status.\nThis information may affect how the Buyer settles the payment (such as for social security fees). E.g. in some countries, if the Seller is not registered as a tax paying entity then the Buyer is required to withhold the amount of the tax and pay it on behalf of the Seller.</v>
      </c>
      <c r="N52" s="33" t="str">
        <f t="shared" si="2"/>
        <v>seller</v>
      </c>
      <c r="O52" s="1" t="str">
        <f>IF("u"=G52,VLOOKUP(H52,'xbrl-gl'!A:F,6,FALSE),"")</f>
        <v/>
      </c>
      <c r="P52" s="32" t="s">
        <v>1585</v>
      </c>
      <c r="Q52" s="1" t="str">
        <f>IF(""&lt;&gt;D52,
  IF("gl-gen"=MID(VLOOKUP(D52,'xbrl-gl'!A:G,7,FALSE),1,6),
    VLOOKUP(D52,'xbrl-gl'!A:G,7,FALSE),
    "gl-"&amp;MID(D52,1,FIND("-",D52)-1)&amp;":"&amp;VLOOKUP(D52,'xbrl-gl'!A:G,7,FALSE)
  ),
  IF("_"=S52,
    "",
    IF("cen"=I52,
      S52,
      IF("gl-"=MID(S52,1,3),S52,"gl-"&amp;I52&amp;":"&amp;S52)
    )
  )
)</f>
        <v>gl-cor:identifierAuthorityCodeItemType</v>
      </c>
      <c r="R52" s="24" t="s">
        <v>1574</v>
      </c>
      <c r="S52" s="1" t="s">
        <v>3135</v>
      </c>
      <c r="T52" s="15" t="s">
        <v>4012</v>
      </c>
    </row>
    <row r="53" spans="1:20" ht="19" customHeight="1">
      <c r="A53" s="1" t="str">
        <f>IF("cen"=I53,"",VLOOKUP(C53,'xbrl-gl'!A:B,2,FALSE))</f>
        <v/>
      </c>
      <c r="B53" s="1">
        <v>52</v>
      </c>
      <c r="C53" s="25" t="s">
        <v>3640</v>
      </c>
      <c r="D53" s="25" t="s">
        <v>1235</v>
      </c>
      <c r="E53" s="35">
        <v>4</v>
      </c>
      <c r="F53" s="25" t="s">
        <v>3635</v>
      </c>
      <c r="G53" s="38" t="str">
        <f t="shared" si="0"/>
        <v>a</v>
      </c>
      <c r="H53" s="16" t="str">
        <f>IF("cen"&lt;&gt;MID(C53,1,3),VLOOKUP(C53,'xbrl-gl'!A:E,5,FALSE),"")</f>
        <v/>
      </c>
      <c r="I53" s="37" t="s">
        <v>3133</v>
      </c>
      <c r="J53" s="41" t="s">
        <v>3828</v>
      </c>
      <c r="K53" s="33" t="s">
        <v>1632</v>
      </c>
      <c r="L53" s="33" t="s">
        <v>1633</v>
      </c>
      <c r="M53" s="33" t="str">
        <f>VLOOKUP(K53,'EN16931'!A:I,9,FALSE)</f>
        <v xml:space="preserve">The full formal name by which the Seller is registered in the national registry of legal entities or as a Taxable person or otherwise trades as a person or persons. </v>
      </c>
      <c r="N53" s="33" t="str">
        <f t="shared" si="2"/>
        <v>seller</v>
      </c>
      <c r="O53" s="1" t="str">
        <f>IF("u"=G53,VLOOKUP(H53,'xbrl-gl'!A:F,6,FALSE),"")</f>
        <v/>
      </c>
      <c r="P53" s="32" t="s">
        <v>1573</v>
      </c>
      <c r="Q53" s="1" t="str">
        <f>IF(""&lt;&gt;D53,
  IF("gl-gen"=MID(VLOOKUP(D53,'xbrl-gl'!A:G,7,FALSE),1,6),
    VLOOKUP(D53,'xbrl-gl'!A:G,7,FALSE),
    "gl-"&amp;MID(D53,1,FIND("-",D53)-1)&amp;":"&amp;VLOOKUP(D53,'xbrl-gl'!A:G,7,FALSE)
  ),
  IF("_"=S53,
    "",
    IF("cen"=I53,
      S53,
      IF("gl-"=MID(S53,1,3),S53,"gl-"&amp;I53&amp;":"&amp;S53)
    )
  )
)</f>
        <v>gl-cor:identifierDescriptionItemType</v>
      </c>
      <c r="R53" s="24" t="s">
        <v>1594</v>
      </c>
      <c r="S53" s="1" t="s">
        <v>3136</v>
      </c>
      <c r="T53" s="15" t="s">
        <v>4013</v>
      </c>
    </row>
    <row r="54" spans="1:20" ht="19" customHeight="1">
      <c r="A54" s="1" t="str">
        <f>IF("cen"=I54,"",VLOOKUP(C54,'xbrl-gl'!A:B,2,FALSE))</f>
        <v/>
      </c>
      <c r="B54" s="1">
        <v>53</v>
      </c>
      <c r="C54" s="25" t="s">
        <v>3168</v>
      </c>
      <c r="D54" s="25"/>
      <c r="E54" s="35">
        <v>4</v>
      </c>
      <c r="F54" s="25" t="s">
        <v>3635</v>
      </c>
      <c r="G54" s="38" t="str">
        <f t="shared" si="0"/>
        <v>a</v>
      </c>
      <c r="H54" s="16" t="str">
        <f>IF("cen"&lt;&gt;MID(C54,1,3),VLOOKUP(C54,'xbrl-gl'!A:E,5,FALSE),"")</f>
        <v/>
      </c>
      <c r="I54" s="37" t="s">
        <v>3133</v>
      </c>
      <c r="J54" s="41" t="s">
        <v>3829</v>
      </c>
      <c r="K54" s="33" t="s">
        <v>1634</v>
      </c>
      <c r="L54" s="33" t="s">
        <v>1635</v>
      </c>
      <c r="M54" s="33" t="str">
        <f>VLOOKUP(K54,'EN16931'!A:I,9,FALSE)</f>
        <v>A name by which the Seller is known, other than Seller name (also known as Business name].\nThis may be used if different from the Seller name.</v>
      </c>
      <c r="N54" s="33" t="str">
        <f t="shared" si="2"/>
        <v>seller</v>
      </c>
      <c r="O54" s="1" t="str">
        <f>IF("u"=G54,VLOOKUP(H54,'xbrl-gl'!A:F,6,FALSE),"")</f>
        <v/>
      </c>
      <c r="P54" s="32" t="s">
        <v>1585</v>
      </c>
      <c r="Q54" s="1" t="str">
        <f>IF(""&lt;&gt;D54,
  IF("gl-gen"=MID(VLOOKUP(D54,'xbrl-gl'!A:G,7,FALSE),1,6),
    VLOOKUP(D54,'xbrl-gl'!A:G,7,FALSE),
    "gl-"&amp;MID(D54,1,FIND("-",D54)-1)&amp;":"&amp;VLOOKUP(D54,'xbrl-gl'!A:G,7,FALSE)
  ),
  IF("_"=S54,
    "",
    IF("cen"=I54,
      S54,
      IF("gl-"=MID(S54,1,3),S54,"gl-"&amp;I54&amp;":"&amp;S54)
    )
  )
)</f>
        <v>textItemType</v>
      </c>
      <c r="R54" s="24" t="s">
        <v>1594</v>
      </c>
      <c r="S54" s="1" t="s">
        <v>3136</v>
      </c>
      <c r="T54" s="15" t="s">
        <v>4014</v>
      </c>
    </row>
    <row r="55" spans="1:20" ht="19" customHeight="1">
      <c r="A55" s="1" t="str">
        <f>IF("cen"=I55,"",VLOOKUP(C55,'xbrl-gl'!A:B,2,FALSE))</f>
        <v/>
      </c>
      <c r="B55" s="1">
        <v>54</v>
      </c>
      <c r="C55" s="25" t="s">
        <v>3169</v>
      </c>
      <c r="D55" s="25" t="s">
        <v>39</v>
      </c>
      <c r="E55" s="35">
        <v>4</v>
      </c>
      <c r="F55" s="25" t="s">
        <v>3635</v>
      </c>
      <c r="G55" s="38" t="str">
        <f t="shared" si="0"/>
        <v>a</v>
      </c>
      <c r="H55" s="16" t="str">
        <f>IF("cen"&lt;&gt;MID(C55,1,3),VLOOKUP(C55,'xbrl-gl'!A:E,5,FALSE),"")</f>
        <v/>
      </c>
      <c r="I55" s="37" t="s">
        <v>3133</v>
      </c>
      <c r="J55" s="41" t="s">
        <v>3834</v>
      </c>
      <c r="K55" s="33" t="s">
        <v>1644</v>
      </c>
      <c r="L55" s="33" t="s">
        <v>1645</v>
      </c>
      <c r="M55" s="33" t="str">
        <f>VLOOKUP(K55,'EN16931'!A:I,9,FALSE)</f>
        <v>Additional legal information relevant for the Seller.\nSuch as share capital.</v>
      </c>
      <c r="N55" s="33" t="str">
        <f t="shared" si="2"/>
        <v>seller</v>
      </c>
      <c r="O55" s="1" t="str">
        <f>IF("u"=G55,VLOOKUP(H55,'xbrl-gl'!A:F,6,FALSE),"")</f>
        <v/>
      </c>
      <c r="P55" s="32" t="s">
        <v>1585</v>
      </c>
      <c r="Q55" s="66" t="s">
        <v>4216</v>
      </c>
      <c r="R55" s="24" t="s">
        <v>1594</v>
      </c>
      <c r="S55" s="1" t="s">
        <v>3136</v>
      </c>
      <c r="T55" s="15" t="s">
        <v>4015</v>
      </c>
    </row>
    <row r="56" spans="1:20" ht="19" customHeight="1">
      <c r="A56" s="1" t="str">
        <f>IF("cen"=I56,"",VLOOKUP(C56,'xbrl-gl'!A:B,2,FALSE))</f>
        <v/>
      </c>
      <c r="B56" s="1">
        <v>55</v>
      </c>
      <c r="C56" s="25" t="s">
        <v>3641</v>
      </c>
      <c r="D56" s="25" t="s">
        <v>792</v>
      </c>
      <c r="E56" s="35">
        <v>4</v>
      </c>
      <c r="F56" s="25" t="s">
        <v>3635</v>
      </c>
      <c r="G56" s="38" t="str">
        <f t="shared" si="0"/>
        <v>a</v>
      </c>
      <c r="H56" s="16" t="str">
        <f>IF("cen"&lt;&gt;MID(C56,1,3),VLOOKUP(C56,'xbrl-gl'!A:E,5,FALSE),"")</f>
        <v/>
      </c>
      <c r="I56" s="37" t="s">
        <v>3133</v>
      </c>
      <c r="J56" s="41" t="s">
        <v>3836</v>
      </c>
      <c r="K56" s="33" t="s">
        <v>1647</v>
      </c>
      <c r="L56" s="33" t="s">
        <v>1648</v>
      </c>
      <c r="M56" s="33" t="str">
        <f>VLOOKUP(K56,'EN16931'!A:I,9,FALSE)</f>
        <v>A group of business terms providing information about the address of the Seller.\nSufficient components of the address are to be filled to comply with legal requirements.</v>
      </c>
      <c r="N56" s="33" t="str">
        <f t="shared" si="2"/>
        <v>seller</v>
      </c>
      <c r="O56" s="1" t="str">
        <f>IF("u"=G56,VLOOKUP(H56,'xbrl-gl'!A:F,6,FALSE),"")</f>
        <v/>
      </c>
      <c r="P56" s="32" t="s">
        <v>1573</v>
      </c>
      <c r="R56" s="26"/>
      <c r="S56" s="68" t="s">
        <v>39</v>
      </c>
      <c r="T56" s="15" t="s">
        <v>4016</v>
      </c>
    </row>
    <row r="57" spans="1:20" ht="19" customHeight="1">
      <c r="A57" s="1" t="str">
        <f>IF("cen"=I57,"",VLOOKUP(C57,'xbrl-gl'!A:B,2,FALSE))</f>
        <v/>
      </c>
      <c r="B57" s="1">
        <v>56</v>
      </c>
      <c r="C57" s="25" t="s">
        <v>3608</v>
      </c>
      <c r="D57" s="25" t="s">
        <v>1248</v>
      </c>
      <c r="E57" s="35">
        <v>5</v>
      </c>
      <c r="F57" s="25" t="s">
        <v>3641</v>
      </c>
      <c r="G57" s="38" t="str">
        <f t="shared" si="0"/>
        <v>a</v>
      </c>
      <c r="H57" s="16" t="str">
        <f>IF("cen"&lt;&gt;MID(C57,1,3),VLOOKUP(C57,'xbrl-gl'!A:E,5,FALSE),"")</f>
        <v/>
      </c>
      <c r="I57" s="37" t="s">
        <v>3133</v>
      </c>
      <c r="J57" s="42" t="s">
        <v>3837</v>
      </c>
      <c r="K57" s="33" t="s">
        <v>1649</v>
      </c>
      <c r="L57" s="33" t="s">
        <v>1650</v>
      </c>
      <c r="M57" s="33" t="str">
        <f>VLOOKUP(K57,'EN16931'!A:I,9,FALSE)</f>
        <v>The main address line in an address.\nUsually the street name and number or post office box.</v>
      </c>
      <c r="N57" s="33" t="str">
        <f t="shared" si="2"/>
        <v>sellerPostalAddress</v>
      </c>
      <c r="O57" s="1" t="str">
        <f>IF("u"=G57,VLOOKUP(H57,'xbrl-gl'!A:F,6,FALSE),"")</f>
        <v/>
      </c>
      <c r="P57" s="32" t="s">
        <v>1585</v>
      </c>
      <c r="Q57" s="1" t="str">
        <f>IF(""&lt;&gt;D57,
  IF("gl-gen"=MID(VLOOKUP(D57,'xbrl-gl'!A:G,7,FALSE),1,6),
    VLOOKUP(D57,'xbrl-gl'!A:G,7,FALSE),
    "gl-"&amp;MID(D57,1,FIND("-",D57)-1)&amp;":"&amp;VLOOKUP(D57,'xbrl-gl'!A:G,7,FALSE)
  ),
  IF("_"=S57,
    "",
    IF("cen"=I57,
      S57,
      IF("gl-"=MID(S57,1,3),S57,"gl-"&amp;I57&amp;":"&amp;S57)
    )
  )
)</f>
        <v>gl-gen:streetItemType</v>
      </c>
      <c r="R57" s="24" t="s">
        <v>1594</v>
      </c>
      <c r="S57" s="1" t="s">
        <v>3136</v>
      </c>
      <c r="T57" s="15" t="s">
        <v>4017</v>
      </c>
    </row>
    <row r="58" spans="1:20" ht="19" customHeight="1">
      <c r="A58" s="1" t="str">
        <f>IF("cen"=I58,"",VLOOKUP(C58,'xbrl-gl'!A:B,2,FALSE))</f>
        <v/>
      </c>
      <c r="B58" s="1">
        <v>57</v>
      </c>
      <c r="C58" s="25" t="s">
        <v>3612</v>
      </c>
      <c r="D58" s="25" t="s">
        <v>1249</v>
      </c>
      <c r="E58" s="35">
        <v>5</v>
      </c>
      <c r="F58" s="25" t="s">
        <v>3641</v>
      </c>
      <c r="G58" s="38" t="str">
        <f t="shared" si="0"/>
        <v>a</v>
      </c>
      <c r="H58" s="16" t="str">
        <f>IF("cen"&lt;&gt;MID(C58,1,3),VLOOKUP(C58,'xbrl-gl'!A:E,5,FALSE),"")</f>
        <v/>
      </c>
      <c r="I58" s="37" t="s">
        <v>3133</v>
      </c>
      <c r="J58" s="42" t="s">
        <v>3838</v>
      </c>
      <c r="K58" s="33" t="s">
        <v>1651</v>
      </c>
      <c r="L58" s="33" t="s">
        <v>1652</v>
      </c>
      <c r="M58" s="33" t="str">
        <f>VLOOKUP(K58,'EN16931'!A:I,9,FALSE)</f>
        <v>An additional address line in an address that can be used to give further details supplementing the main line.</v>
      </c>
      <c r="N58" s="33" t="str">
        <f t="shared" si="2"/>
        <v>sellerPostalAddress</v>
      </c>
      <c r="O58" s="1" t="str">
        <f>IF("u"=G58,VLOOKUP(H58,'xbrl-gl'!A:F,6,FALSE),"")</f>
        <v/>
      </c>
      <c r="P58" s="32" t="s">
        <v>1585</v>
      </c>
      <c r="Q58" s="1" t="str">
        <f>IF(""&lt;&gt;D58,
  IF("gl-gen"=MID(VLOOKUP(D58,'xbrl-gl'!A:G,7,FALSE),1,6),
    VLOOKUP(D58,'xbrl-gl'!A:G,7,FALSE),
    "gl-"&amp;MID(D58,1,FIND("-",D58)-1)&amp;":"&amp;VLOOKUP(D58,'xbrl-gl'!A:G,7,FALSE)
  ),
  IF("_"=S58,
    "",
    IF("cen"=I58,
      S58,
      IF("gl-"=MID(S58,1,3),S58,"gl-"&amp;I58&amp;":"&amp;S58)
    )
  )
)</f>
        <v>gl-gen:street2ItemType</v>
      </c>
      <c r="R58" s="24" t="s">
        <v>1594</v>
      </c>
      <c r="S58" s="1" t="s">
        <v>3136</v>
      </c>
      <c r="T58" s="15" t="s">
        <v>4018</v>
      </c>
    </row>
    <row r="59" spans="1:20" ht="19" customHeight="1">
      <c r="A59" s="1" t="str">
        <f>IF("cen"=I59,"",VLOOKUP(C59,'xbrl-gl'!A:B,2,FALSE))</f>
        <v/>
      </c>
      <c r="B59" s="1">
        <v>58</v>
      </c>
      <c r="C59" s="25" t="s">
        <v>3163</v>
      </c>
      <c r="D59" s="25" t="s">
        <v>3163</v>
      </c>
      <c r="E59" s="35">
        <v>5</v>
      </c>
      <c r="F59" s="25" t="s">
        <v>3641</v>
      </c>
      <c r="G59" s="38" t="str">
        <f t="shared" si="0"/>
        <v>a</v>
      </c>
      <c r="H59" s="16" t="str">
        <f>IF("cen"&lt;&gt;MID(C59,1,3),VLOOKUP(C59,'xbrl-gl'!A:E,5,FALSE),"")</f>
        <v/>
      </c>
      <c r="I59" s="37" t="s">
        <v>3133</v>
      </c>
      <c r="J59" s="42" t="s">
        <v>3839</v>
      </c>
      <c r="K59" s="33" t="s">
        <v>3338</v>
      </c>
      <c r="L59" s="33" t="s">
        <v>1653</v>
      </c>
      <c r="M59" s="33" t="str">
        <f>VLOOKUP(K59,'EN16931'!A:I,9,FALSE)</f>
        <v>An additional address line in an address that can be used to give further details supplementing the main line.</v>
      </c>
      <c r="N59" s="33" t="str">
        <f t="shared" si="2"/>
        <v>sellerPostalAddress</v>
      </c>
      <c r="O59" s="1" t="str">
        <f>IF("u"=G59,VLOOKUP(H59,'xbrl-gl'!A:F,6,FALSE),"")</f>
        <v/>
      </c>
      <c r="P59" s="32" t="s">
        <v>1585</v>
      </c>
      <c r="Q59" s="1" t="s">
        <v>4214</v>
      </c>
      <c r="R59" s="24" t="s">
        <v>1594</v>
      </c>
      <c r="S59" s="1" t="s">
        <v>3136</v>
      </c>
      <c r="T59" s="15" t="s">
        <v>4019</v>
      </c>
    </row>
    <row r="60" spans="1:20" ht="19" customHeight="1">
      <c r="A60" s="1" t="str">
        <f>IF("cen"=I60,"",VLOOKUP(C60,'xbrl-gl'!A:B,2,FALSE))</f>
        <v/>
      </c>
      <c r="B60" s="1">
        <v>59</v>
      </c>
      <c r="C60" s="25" t="s">
        <v>3616</v>
      </c>
      <c r="D60" s="25" t="s">
        <v>1250</v>
      </c>
      <c r="E60" s="35">
        <v>5</v>
      </c>
      <c r="F60" s="25" t="s">
        <v>3641</v>
      </c>
      <c r="G60" s="38" t="str">
        <f t="shared" si="0"/>
        <v>a</v>
      </c>
      <c r="H60" s="16" t="str">
        <f>IF("cen"&lt;&gt;MID(C60,1,3),VLOOKUP(C60,'xbrl-gl'!A:E,5,FALSE),"")</f>
        <v/>
      </c>
      <c r="I60" s="37" t="s">
        <v>3133</v>
      </c>
      <c r="J60" s="42" t="s">
        <v>3840</v>
      </c>
      <c r="K60" s="33" t="s">
        <v>1654</v>
      </c>
      <c r="L60" s="33" t="s">
        <v>1655</v>
      </c>
      <c r="M60" s="33" t="str">
        <f>VLOOKUP(K60,'EN16931'!A:I,9,FALSE)</f>
        <v>The common name of the city, town or village, where the Seller address is located.</v>
      </c>
      <c r="N60" s="33" t="str">
        <f t="shared" si="2"/>
        <v>sellerPostalAddress</v>
      </c>
      <c r="O60" s="1" t="str">
        <f>IF("u"=G60,VLOOKUP(H60,'xbrl-gl'!A:F,6,FALSE),"")</f>
        <v/>
      </c>
      <c r="P60" s="32" t="s">
        <v>1585</v>
      </c>
      <c r="Q60" s="1" t="str">
        <f>IF(""&lt;&gt;D60,
  IF("gl-gen"=MID(VLOOKUP(D60,'xbrl-gl'!A:G,7,FALSE),1,6),
    VLOOKUP(D60,'xbrl-gl'!A:G,7,FALSE),
    "gl-"&amp;MID(D60,1,FIND("-",D60)-1)&amp;":"&amp;VLOOKUP(D60,'xbrl-gl'!A:G,7,FALSE)
  ),
  IF("_"=S60,
    "",
    IF("cen"=I60,
      S60,
      IF("gl-"=MID(S60,1,3),S60,"gl-"&amp;I60&amp;":"&amp;S60)
    )
  )
)</f>
        <v>gl-gen:cityItemType</v>
      </c>
      <c r="R60" s="24" t="s">
        <v>1594</v>
      </c>
      <c r="S60" s="1" t="s">
        <v>3136</v>
      </c>
      <c r="T60" s="15" t="s">
        <v>4020</v>
      </c>
    </row>
    <row r="61" spans="1:20" ht="19" customHeight="1">
      <c r="A61" s="1" t="str">
        <f>IF("cen"=I61,"",VLOOKUP(C61,'xbrl-gl'!A:B,2,FALSE))</f>
        <v/>
      </c>
      <c r="B61" s="1">
        <v>60</v>
      </c>
      <c r="C61" s="25" t="s">
        <v>3628</v>
      </c>
      <c r="D61" s="25" t="s">
        <v>1253</v>
      </c>
      <c r="E61" s="35">
        <v>5</v>
      </c>
      <c r="F61" s="25" t="s">
        <v>3641</v>
      </c>
      <c r="G61" s="38" t="str">
        <f t="shared" si="0"/>
        <v>a</v>
      </c>
      <c r="H61" s="16" t="str">
        <f>IF("cen"&lt;&gt;MID(C61,1,3),VLOOKUP(C61,'xbrl-gl'!A:E,5,FALSE),"")</f>
        <v/>
      </c>
      <c r="I61" s="37" t="s">
        <v>3133</v>
      </c>
      <c r="J61" s="42" t="s">
        <v>3841</v>
      </c>
      <c r="K61" s="33" t="s">
        <v>1656</v>
      </c>
      <c r="L61" s="33" t="s">
        <v>1657</v>
      </c>
      <c r="M61" s="33" t="str">
        <f>VLOOKUP(K61,'EN16931'!A:I,9,FALSE)</f>
        <v>The identifier for an addressable group of properties according to the relevant postal service.\nSuch as a ZIP code or a post code.</v>
      </c>
      <c r="N61" s="33" t="str">
        <f t="shared" si="2"/>
        <v>sellerPostalAddress</v>
      </c>
      <c r="O61" s="1" t="str">
        <f>IF("u"=G61,VLOOKUP(H61,'xbrl-gl'!A:F,6,FALSE),"")</f>
        <v/>
      </c>
      <c r="P61" s="32" t="s">
        <v>1585</v>
      </c>
      <c r="Q61" s="1" t="str">
        <f>IF(""&lt;&gt;D61,
  IF("gl-gen"=MID(VLOOKUP(D61,'xbrl-gl'!A:G,7,FALSE),1,6),
    VLOOKUP(D61,'xbrl-gl'!A:G,7,FALSE),
    "gl-"&amp;MID(D61,1,FIND("-",D61)-1)&amp;":"&amp;VLOOKUP(D61,'xbrl-gl'!A:G,7,FALSE)
  ),
  IF("_"=S61,
    "",
    IF("cen"=I61,
      S61,
      IF("gl-"=MID(S61,1,3),S61,"gl-"&amp;I61&amp;":"&amp;S61)
    )
  )
)</f>
        <v>gl-gen:zipOrPostalCodeItemType</v>
      </c>
      <c r="R61" s="28" t="s">
        <v>1594</v>
      </c>
      <c r="S61" s="1" t="s">
        <v>3136</v>
      </c>
      <c r="T61" s="15" t="s">
        <v>4023</v>
      </c>
    </row>
    <row r="62" spans="1:20" ht="19" customHeight="1">
      <c r="A62" s="1" t="str">
        <f>IF("cen"=I62,"",VLOOKUP(C62,'xbrl-gl'!A:B,2,FALSE))</f>
        <v/>
      </c>
      <c r="B62" s="1">
        <v>61</v>
      </c>
      <c r="C62" s="25" t="s">
        <v>3620</v>
      </c>
      <c r="D62" s="25" t="s">
        <v>1251</v>
      </c>
      <c r="E62" s="35">
        <v>5</v>
      </c>
      <c r="F62" s="25" t="s">
        <v>3641</v>
      </c>
      <c r="G62" s="38" t="str">
        <f t="shared" si="0"/>
        <v>a</v>
      </c>
      <c r="H62" s="16" t="str">
        <f>IF("cen"&lt;&gt;MID(C62,1,3),VLOOKUP(C62,'xbrl-gl'!A:E,5,FALSE),"")</f>
        <v/>
      </c>
      <c r="I62" s="37" t="s">
        <v>3133</v>
      </c>
      <c r="J62" s="42" t="s">
        <v>3842</v>
      </c>
      <c r="K62" s="33" t="s">
        <v>1658</v>
      </c>
      <c r="L62" s="33" t="s">
        <v>1659</v>
      </c>
      <c r="M62" s="33" t="str">
        <f>VLOOKUP(K62,'EN16931'!A:I,9,FALSE)</f>
        <v>The subdivision of a country.\nSuch as a region, a county, a state, a province, etc.</v>
      </c>
      <c r="N62" s="33" t="str">
        <f t="shared" si="2"/>
        <v>sellerPostalAddress</v>
      </c>
      <c r="O62" s="1" t="str">
        <f>IF("u"=G62,VLOOKUP(H62,'xbrl-gl'!A:F,6,FALSE),"")</f>
        <v/>
      </c>
      <c r="P62" s="32" t="s">
        <v>1585</v>
      </c>
      <c r="Q62" s="1" t="str">
        <f>IF(""&lt;&gt;D62,
  IF("gl-gen"=MID(VLOOKUP(D62,'xbrl-gl'!A:G,7,FALSE),1,6),
    VLOOKUP(D62,'xbrl-gl'!A:G,7,FALSE),
    "gl-"&amp;MID(D62,1,FIND("-",D62)-1)&amp;":"&amp;VLOOKUP(D62,'xbrl-gl'!A:G,7,FALSE)
  ),
  IF("_"=S62,
    "",
    IF("cen"=I62,
      S62,
      IF("gl-"=MID(S62,1,3),S62,"gl-"&amp;I62&amp;":"&amp;S62)
    )
  )
)</f>
        <v>gl-gen:stateOrProvinceItemType</v>
      </c>
      <c r="R62" s="24" t="s">
        <v>1594</v>
      </c>
      <c r="S62" s="1" t="s">
        <v>3136</v>
      </c>
      <c r="T62" s="15" t="s">
        <v>4021</v>
      </c>
    </row>
    <row r="63" spans="1:20" ht="19" customHeight="1">
      <c r="A63" s="1" t="str">
        <f>IF("cen"=I63,"",VLOOKUP(C63,'xbrl-gl'!A:B,2,FALSE))</f>
        <v/>
      </c>
      <c r="B63" s="1">
        <v>62</v>
      </c>
      <c r="C63" s="25" t="s">
        <v>3624</v>
      </c>
      <c r="D63" s="25" t="s">
        <v>1252</v>
      </c>
      <c r="E63" s="35">
        <v>5</v>
      </c>
      <c r="F63" s="25" t="s">
        <v>3641</v>
      </c>
      <c r="G63" s="38" t="str">
        <f t="shared" si="0"/>
        <v>a</v>
      </c>
      <c r="H63" s="16" t="str">
        <f>IF("cen"&lt;&gt;MID(C63,1,3),VLOOKUP(C63,'xbrl-gl'!A:E,5,FALSE),"")</f>
        <v/>
      </c>
      <c r="I63" s="37" t="s">
        <v>3133</v>
      </c>
      <c r="J63" s="42" t="s">
        <v>3843</v>
      </c>
      <c r="K63" s="33" t="s">
        <v>1660</v>
      </c>
      <c r="L63" s="33" t="s">
        <v>1661</v>
      </c>
      <c r="M63" s="33" t="str">
        <f>VLOOKUP(K63,'EN16931'!A:I,9,FALSE)</f>
        <v xml:space="preserve">A code that identifies the country.\nIf no tax representative is specified, this is the country where VAT is liable. The lists of valid countries are registered with the EN ISO 3166-1 Maintenance agency, 'Codes for the representation of names of countries and their subdivisions'. </v>
      </c>
      <c r="N63" s="33" t="str">
        <f t="shared" si="2"/>
        <v>sellerPostalAddress</v>
      </c>
      <c r="O63" s="1" t="str">
        <f>IF("u"=G63,VLOOKUP(H63,'xbrl-gl'!A:F,6,FALSE),"")</f>
        <v/>
      </c>
      <c r="P63" s="32" t="s">
        <v>1573</v>
      </c>
      <c r="Q63" s="1" t="str">
        <f>IF(""&lt;&gt;D63,
  IF("gl-gen"=MID(VLOOKUP(D63,'xbrl-gl'!A:G,7,FALSE),1,6),
    VLOOKUP(D63,'xbrl-gl'!A:G,7,FALSE),
    "gl-"&amp;MID(D63,1,FIND("-",D63)-1)&amp;":"&amp;VLOOKUP(D63,'xbrl-gl'!A:G,7,FALSE)
  ),
  IF("_"=S63,
    "",
    IF("cen"=I63,
      S63,
      IF("gl-"=MID(S63,1,3),S63,"gl-"&amp;I63&amp;":"&amp;S63)
    )
  )
)</f>
        <v>gl-gen:countryItemType</v>
      </c>
      <c r="R63" s="24" t="s">
        <v>1580</v>
      </c>
      <c r="S63" s="1" t="s">
        <v>3134</v>
      </c>
      <c r="T63" s="15" t="s">
        <v>4022</v>
      </c>
    </row>
    <row r="64" spans="1:20" ht="19" customHeight="1">
      <c r="A64" s="1" t="str">
        <f>IF("cen"=I64,"",VLOOKUP(C64,'xbrl-gl'!A:B,2,FALSE))</f>
        <v/>
      </c>
      <c r="B64" s="1">
        <v>63</v>
      </c>
      <c r="C64" s="25" t="s">
        <v>3642</v>
      </c>
      <c r="D64" s="25" t="s">
        <v>793</v>
      </c>
      <c r="E64" s="35">
        <v>5</v>
      </c>
      <c r="F64" s="25" t="s">
        <v>3641</v>
      </c>
      <c r="G64" s="38" t="str">
        <f t="shared" si="0"/>
        <v>a</v>
      </c>
      <c r="H64" s="16" t="str">
        <f>IF("cen"&lt;&gt;MID(C64,1,3),VLOOKUP(C64,'xbrl-gl'!A:E,5,FALSE),"")</f>
        <v/>
      </c>
      <c r="I64" s="37" t="s">
        <v>3133</v>
      </c>
      <c r="J64" s="42" t="s">
        <v>3844</v>
      </c>
      <c r="K64" s="33" t="s">
        <v>1662</v>
      </c>
      <c r="L64" s="33" t="s">
        <v>1663</v>
      </c>
      <c r="M64" s="33" t="str">
        <f>VLOOKUP(K64,'EN16931'!A:I,9,FALSE)</f>
        <v>A group of business terms providing contact information about the Seller.</v>
      </c>
      <c r="N64" s="33" t="str">
        <f t="shared" si="2"/>
        <v>sellerPostalAddress</v>
      </c>
      <c r="O64" s="1" t="str">
        <f>IF("u"=G64,VLOOKUP(H64,'xbrl-gl'!A:F,6,FALSE),"")</f>
        <v/>
      </c>
      <c r="P64" s="32" t="s">
        <v>1585</v>
      </c>
      <c r="R64" s="26"/>
      <c r="S64" s="68" t="s">
        <v>39</v>
      </c>
      <c r="T64" s="15" t="s">
        <v>4024</v>
      </c>
    </row>
    <row r="65" spans="1:20" ht="19" customHeight="1">
      <c r="A65" s="1" t="str">
        <f>IF("cen"=I65,"",VLOOKUP(C65,'xbrl-gl'!A:B,2,FALSE))</f>
        <v/>
      </c>
      <c r="B65" s="1">
        <v>64</v>
      </c>
      <c r="C65" s="25" t="s">
        <v>3643</v>
      </c>
      <c r="D65" s="25" t="s">
        <v>1259</v>
      </c>
      <c r="E65" s="35">
        <v>6</v>
      </c>
      <c r="F65" s="25" t="s">
        <v>3642</v>
      </c>
      <c r="G65" s="38" t="str">
        <f t="shared" si="0"/>
        <v>a</v>
      </c>
      <c r="H65" s="16" t="str">
        <f>IF("cen"&lt;&gt;MID(C65,1,3),VLOOKUP(C65,'xbrl-gl'!A:E,5,FALSE),"")</f>
        <v/>
      </c>
      <c r="I65" s="37" t="s">
        <v>3133</v>
      </c>
      <c r="J65" s="43" t="s">
        <v>3845</v>
      </c>
      <c r="K65" s="33" t="s">
        <v>1664</v>
      </c>
      <c r="L65" s="33" t="s">
        <v>1665</v>
      </c>
      <c r="M65" s="33" t="str">
        <f>VLOOKUP(K65,'EN16931'!A:I,9,FALSE)</f>
        <v>A contact point for a legal entity or person.\nSuch as person name, contact identification, department or office identification.</v>
      </c>
      <c r="N65" s="33" t="str">
        <f t="shared" si="2"/>
        <v>sellerContact</v>
      </c>
      <c r="O65" s="1" t="str">
        <f>IF("u"=G65,VLOOKUP(H65,'xbrl-gl'!A:F,6,FALSE),"")</f>
        <v/>
      </c>
      <c r="P65" s="32" t="s">
        <v>1585</v>
      </c>
      <c r="Q65" s="1" t="str">
        <f>IF(""&lt;&gt;D65,
  IF("gl-gen"=MID(VLOOKUP(D65,'xbrl-gl'!A:G,7,FALSE),1,6),
    VLOOKUP(D65,'xbrl-gl'!A:G,7,FALSE),
    "gl-"&amp;MID(D65,1,FIND("-",D65)-1)&amp;":"&amp;VLOOKUP(D65,'xbrl-gl'!A:G,7,FALSE)
  ),
  IF("_"=S65,
    "",
    IF("cen"=I65,
      S65,
      IF("gl-"=MID(S65,1,3),S65,"gl-"&amp;I65&amp;":"&amp;S65)
    )
  )
)</f>
        <v>gl-gen:contactAttentionLineItemType</v>
      </c>
      <c r="R65" s="24" t="s">
        <v>1594</v>
      </c>
      <c r="S65" s="1" t="s">
        <v>3136</v>
      </c>
      <c r="T65" s="15" t="s">
        <v>3983</v>
      </c>
    </row>
    <row r="66" spans="1:20" ht="19" customHeight="1">
      <c r="A66" s="1" t="str">
        <f>IF("cen"=I66,"",VLOOKUP(C66,'xbrl-gl'!A:B,2,FALSE))</f>
        <v/>
      </c>
      <c r="B66" s="1">
        <v>65</v>
      </c>
      <c r="C66" s="25" t="s">
        <v>3644</v>
      </c>
      <c r="D66" s="25" t="s">
        <v>1262</v>
      </c>
      <c r="E66" s="35">
        <v>6</v>
      </c>
      <c r="F66" s="25" t="s">
        <v>3642</v>
      </c>
      <c r="G66" s="38" t="str">
        <f t="shared" ref="G66:G129" si="4">IF(""=H66,"a",IF(F66&lt;&gt;H66,"u",""))</f>
        <v>a</v>
      </c>
      <c r="H66" s="16" t="str">
        <f>IF("cen"&lt;&gt;MID(C66,1,3),VLOOKUP(C66,'xbrl-gl'!A:E,5,FALSE),"")</f>
        <v/>
      </c>
      <c r="I66" s="37" t="s">
        <v>3133</v>
      </c>
      <c r="J66" s="43" t="s">
        <v>3846</v>
      </c>
      <c r="K66" s="33" t="s">
        <v>1666</v>
      </c>
      <c r="L66" s="33" t="s">
        <v>1667</v>
      </c>
      <c r="M66" s="33" t="str">
        <f>VLOOKUP(K66,'EN16931'!A:I,9,FALSE)</f>
        <v>A phone number for the contact point.</v>
      </c>
      <c r="N66" s="33" t="str">
        <f t="shared" si="2"/>
        <v>sellerContact</v>
      </c>
      <c r="O66" s="1" t="str">
        <f>IF("u"=G66,VLOOKUP(H66,'xbrl-gl'!A:F,6,FALSE),"")</f>
        <v/>
      </c>
      <c r="P66" s="32" t="s">
        <v>1585</v>
      </c>
      <c r="Q66" s="1" t="str">
        <f>IF(""&lt;&gt;D66,
  IF("gl-gen"=MID(VLOOKUP(D66,'xbrl-gl'!A:G,7,FALSE),1,6),
    VLOOKUP(D66,'xbrl-gl'!A:G,7,FALSE),
    "gl-"&amp;MID(D66,1,FIND("-",D66)-1)&amp;":"&amp;VLOOKUP(D66,'xbrl-gl'!A:G,7,FALSE)
  ),
  IF("_"=S66,
    "",
    IF("cen"=I66,
      S66,
      IF("gl-"=MID(S66,1,3),S66,"gl-"&amp;I66&amp;":"&amp;S66)
    )
  )
)</f>
        <v>gl-gen:phoneNumberItemType</v>
      </c>
      <c r="R66" s="24" t="s">
        <v>1594</v>
      </c>
      <c r="S66" s="1" t="s">
        <v>3136</v>
      </c>
      <c r="T66" s="15" t="s">
        <v>3984</v>
      </c>
    </row>
    <row r="67" spans="1:20" ht="19" customHeight="1">
      <c r="A67" s="1" t="str">
        <f>IF("cen"=I67,"",VLOOKUP(C67,'xbrl-gl'!A:B,2,FALSE))</f>
        <v/>
      </c>
      <c r="B67" s="1">
        <v>66</v>
      </c>
      <c r="C67" s="25" t="s">
        <v>3596</v>
      </c>
      <c r="D67" s="25" t="s">
        <v>39</v>
      </c>
      <c r="E67" s="35">
        <v>6</v>
      </c>
      <c r="F67" s="25" t="s">
        <v>3642</v>
      </c>
      <c r="G67" s="38" t="str">
        <f t="shared" si="4"/>
        <v>a</v>
      </c>
      <c r="H67" s="16" t="str">
        <f>IF("cen"&lt;&gt;MID(C67,1,3),VLOOKUP(C67,'xbrl-gl'!A:E,5,FALSE),"")</f>
        <v/>
      </c>
      <c r="I67" s="37" t="s">
        <v>3133</v>
      </c>
      <c r="J67" s="43" t="s">
        <v>3835</v>
      </c>
      <c r="K67" s="33" t="s">
        <v>1646</v>
      </c>
      <c r="L67" s="33" t="s">
        <v>3977</v>
      </c>
      <c r="M67" s="33" t="str">
        <f>VLOOKUP(K67,'EN16931'!A:I,9,FALSE)</f>
        <v>Identifies the Seller's electronic address to which the application level response to the invoice may be delivered.</v>
      </c>
      <c r="N67" s="33" t="str">
        <f t="shared" si="2"/>
        <v>sellerContact</v>
      </c>
      <c r="O67" s="1" t="str">
        <f>IF("u"=G67,VLOOKUP(H67,'xbrl-gl'!A:F,6,FALSE),"")</f>
        <v/>
      </c>
      <c r="P67" s="32" t="s">
        <v>1585</v>
      </c>
      <c r="Q67" s="1" t="str">
        <f>IF(""&lt;&gt;D67,
  IF("gl-gen"=MID(VLOOKUP(D67,'xbrl-gl'!A:G,7,FALSE),1,6),
    VLOOKUP(D67,'xbrl-gl'!A:G,7,FALSE),
    "gl-"&amp;MID(D67,1,FIND("-",D67)-1)&amp;":"&amp;VLOOKUP(D67,'xbrl-gl'!A:G,7,FALSE)
  ),
  IF("_"=S67,
    "",
    IF("cen"=I67,
      S67,
      IF("gl-"=MID(S67,1,3),S67,"gl-"&amp;I67&amp;":"&amp;S67)
    )
  )
)</f>
        <v>identifierItemType</v>
      </c>
      <c r="R67" s="24" t="s">
        <v>1580</v>
      </c>
      <c r="S67" s="1" t="s">
        <v>3135</v>
      </c>
      <c r="T67" s="15" t="s">
        <v>3985</v>
      </c>
    </row>
    <row r="68" spans="1:20" ht="19" customHeight="1">
      <c r="A68" s="1" t="str">
        <f>IF("cen"=I68,"",VLOOKUP(C68,'xbrl-gl'!A:B,2,FALSE))</f>
        <v/>
      </c>
      <c r="B68" s="1">
        <v>67</v>
      </c>
      <c r="C68" s="25" t="s">
        <v>3645</v>
      </c>
      <c r="D68" s="25" t="s">
        <v>1266</v>
      </c>
      <c r="E68" s="35">
        <v>6</v>
      </c>
      <c r="F68" s="25" t="s">
        <v>3642</v>
      </c>
      <c r="G68" s="38" t="str">
        <f t="shared" si="4"/>
        <v>a</v>
      </c>
      <c r="H68" s="16" t="str">
        <f>IF("cen"&lt;&gt;MID(C68,1,3),VLOOKUP(C68,'xbrl-gl'!A:E,5,FALSE),"")</f>
        <v/>
      </c>
      <c r="I68" s="37" t="s">
        <v>3133</v>
      </c>
      <c r="J68" s="43" t="s">
        <v>3847</v>
      </c>
      <c r="K68" s="33" t="s">
        <v>1668</v>
      </c>
      <c r="L68" s="33" t="s">
        <v>1669</v>
      </c>
      <c r="M68" s="33" t="str">
        <f>VLOOKUP(K68,'EN16931'!A:I,9,FALSE)</f>
        <v>An e-mail address for the contact point.</v>
      </c>
      <c r="N68" s="33" t="str">
        <f t="shared" si="2"/>
        <v>sellerContact</v>
      </c>
      <c r="O68" s="1" t="str">
        <f>IF("u"=G68,VLOOKUP(H68,'xbrl-gl'!A:F,6,FALSE),"")</f>
        <v/>
      </c>
      <c r="P68" s="32" t="s">
        <v>1585</v>
      </c>
      <c r="Q68" s="1" t="str">
        <f>IF(""&lt;&gt;D68,
  IF("gl-gen"=MID(VLOOKUP(D68,'xbrl-gl'!A:G,7,FALSE),1,6),
    VLOOKUP(D68,'xbrl-gl'!A:G,7,FALSE),
    "gl-"&amp;MID(D68,1,FIND("-",D68)-1)&amp;":"&amp;VLOOKUP(D68,'xbrl-gl'!A:G,7,FALSE)
  ),
  IF("_"=S68,
    "",
    IF("cen"=I68,
      S68,
      IF("gl-"=MID(S68,1,3),S68,"gl-"&amp;I68&amp;":"&amp;S68)
    )
  )
)</f>
        <v>gl-gen:emailAddressItemType</v>
      </c>
      <c r="R68" s="24" t="s">
        <v>1594</v>
      </c>
      <c r="S68" s="1" t="s">
        <v>3136</v>
      </c>
      <c r="T68" s="15" t="s">
        <v>3986</v>
      </c>
    </row>
    <row r="69" spans="1:20" ht="19" customHeight="1">
      <c r="A69" s="1" t="str">
        <f>IF("cen"=I69,"",VLOOKUP(C69,'xbrl-gl'!A:B,2,FALSE))</f>
        <v/>
      </c>
      <c r="B69" s="1">
        <v>68</v>
      </c>
      <c r="C69" s="25" t="s">
        <v>3979</v>
      </c>
      <c r="D69" s="25" t="s">
        <v>1236</v>
      </c>
      <c r="E69" s="35">
        <v>3</v>
      </c>
      <c r="F69" s="16" t="s">
        <v>762</v>
      </c>
      <c r="G69" s="38" t="str">
        <f t="shared" si="4"/>
        <v>a</v>
      </c>
      <c r="H69" s="16" t="str">
        <f>IF("cen"&lt;&gt;MID(C69,1,3),VLOOKUP(C69,'xbrl-gl'!A:E,5,FALSE),"")</f>
        <v/>
      </c>
      <c r="I69" s="37" t="s">
        <v>3133</v>
      </c>
      <c r="J69" s="40" t="s">
        <v>3870</v>
      </c>
      <c r="K69" s="33" t="s">
        <v>1716</v>
      </c>
      <c r="L69" s="33" t="s">
        <v>1717</v>
      </c>
      <c r="M69" s="33" t="str">
        <f>VLOOKUP(K69,'EN16931'!A:I,9,FALSE)</f>
        <v>A group of business terms providing information about the Seller's tax representative.</v>
      </c>
      <c r="N69" s="33" t="str">
        <f t="shared" ref="N69:N132" si="5">VLOOKUP(F69,C:J,8,FALSE)</f>
        <v>entityInformation</v>
      </c>
      <c r="O69" s="1" t="str">
        <f>IF("u"=G69,VLOOKUP(H69,'xbrl-gl'!A:F,6,FALSE),"")</f>
        <v/>
      </c>
      <c r="P69" s="32" t="s">
        <v>1585</v>
      </c>
      <c r="R69" s="27"/>
      <c r="S69" s="68" t="s">
        <v>39</v>
      </c>
      <c r="T69" s="15" t="s">
        <v>4025</v>
      </c>
    </row>
    <row r="70" spans="1:20" ht="19" customHeight="1">
      <c r="A70" s="1" t="str">
        <f>IF("cen"=I70,"",VLOOKUP(C70,'xbrl-gl'!A:B,2,FALSE))</f>
        <v/>
      </c>
      <c r="B70" s="1">
        <v>69</v>
      </c>
      <c r="C70" s="25" t="s">
        <v>3646</v>
      </c>
      <c r="D70" s="25" t="s">
        <v>1230</v>
      </c>
      <c r="E70" s="35">
        <v>4</v>
      </c>
      <c r="F70" s="25" t="s">
        <v>3979</v>
      </c>
      <c r="G70" s="38" t="str">
        <f t="shared" si="4"/>
        <v>a</v>
      </c>
      <c r="H70" s="16" t="str">
        <f>IF("cen"&lt;&gt;MID(C70,1,3),VLOOKUP(C70,'xbrl-gl'!A:E,5,FALSE),"")</f>
        <v/>
      </c>
      <c r="I70" s="37" t="s">
        <v>3133</v>
      </c>
      <c r="J70" s="41" t="s">
        <v>3872</v>
      </c>
      <c r="K70" s="33" t="s">
        <v>1720</v>
      </c>
      <c r="L70" s="33" t="s">
        <v>1721</v>
      </c>
      <c r="M70" s="33" t="str">
        <f>VLOOKUP(K70,'EN16931'!A:I,9,FALSE)</f>
        <v>The VAT identifier of the Seller's tax representative party.\nVAT number prefixed by a country code based on EN ISO 3166-1 'Codes for the representation of names of countries and their subdivisions'.</v>
      </c>
      <c r="N70" s="33" t="str">
        <f t="shared" si="5"/>
        <v>sellerTaxRepresentativeParty</v>
      </c>
      <c r="O70" s="1" t="str">
        <f>IF("u"=G70,VLOOKUP(H70,'xbrl-gl'!A:F,6,FALSE),"")</f>
        <v/>
      </c>
      <c r="P70" s="32" t="s">
        <v>1573</v>
      </c>
      <c r="Q70" s="1" t="str">
        <f>IF(""&lt;&gt;D70,
  IF("gl-gen"=MID(VLOOKUP(D70,'xbrl-gl'!A:G,7,FALSE),1,6),
    VLOOKUP(D70,'xbrl-gl'!A:G,7,FALSE),
    "gl-"&amp;MID(D70,1,FIND("-",D70)-1)&amp;":"&amp;VLOOKUP(D70,'xbrl-gl'!A:G,7,FALSE)
  ),
  IF("_"=S70,
    "",
    IF("cen"=I70,
      S70,
      IF("gl-"=MID(S70,1,3),S70,"gl-"&amp;I70&amp;":"&amp;S70)
    )
  )
)</f>
        <v>gl-cor:identifierAuthorityCodeItemType</v>
      </c>
      <c r="R70" s="24" t="s">
        <v>1574</v>
      </c>
      <c r="S70" s="1" t="s">
        <v>3135</v>
      </c>
      <c r="T70" s="15" t="s">
        <v>4026</v>
      </c>
    </row>
    <row r="71" spans="1:20" ht="19" customHeight="1">
      <c r="A71" s="1" t="str">
        <f>IF("cen"=I71,"",VLOOKUP(C71,'xbrl-gl'!A:B,2,FALSE))</f>
        <v/>
      </c>
      <c r="B71" s="1">
        <v>70</v>
      </c>
      <c r="C71" s="25" t="s">
        <v>3647</v>
      </c>
      <c r="D71" s="25" t="s">
        <v>1235</v>
      </c>
      <c r="E71" s="35">
        <v>4</v>
      </c>
      <c r="F71" s="25" t="s">
        <v>3979</v>
      </c>
      <c r="G71" s="38" t="str">
        <f t="shared" si="4"/>
        <v>a</v>
      </c>
      <c r="H71" s="16" t="str">
        <f>IF("cen"&lt;&gt;MID(C71,1,3),VLOOKUP(C71,'xbrl-gl'!A:E,5,FALSE),"")</f>
        <v/>
      </c>
      <c r="I71" s="37" t="s">
        <v>3133</v>
      </c>
      <c r="J71" s="41" t="s">
        <v>3871</v>
      </c>
      <c r="K71" s="33" t="s">
        <v>1718</v>
      </c>
      <c r="L71" s="33" t="s">
        <v>1719</v>
      </c>
      <c r="M71" s="33" t="str">
        <f>VLOOKUP(K71,'EN16931'!A:I,9,FALSE)</f>
        <v>The full name of the Seller's tax representative party.</v>
      </c>
      <c r="N71" s="33" t="str">
        <f t="shared" si="5"/>
        <v>sellerTaxRepresentativeParty</v>
      </c>
      <c r="O71" s="1" t="str">
        <f>IF("u"=G71,VLOOKUP(H71,'xbrl-gl'!A:F,6,FALSE),"")</f>
        <v/>
      </c>
      <c r="P71" s="32" t="s">
        <v>1573</v>
      </c>
      <c r="Q71" s="1" t="str">
        <f>IF(""&lt;&gt;D71,
  IF("gl-gen"=MID(VLOOKUP(D71,'xbrl-gl'!A:G,7,FALSE),1,6),
    VLOOKUP(D71,'xbrl-gl'!A:G,7,FALSE),
    "gl-"&amp;MID(D71,1,FIND("-",D71)-1)&amp;":"&amp;VLOOKUP(D71,'xbrl-gl'!A:G,7,FALSE)
  ),
  IF("_"=S71,
    "",
    IF("cen"=I71,
      S71,
      IF("gl-"=MID(S71,1,3),S71,"gl-"&amp;I71&amp;":"&amp;S71)
    )
  )
)</f>
        <v>gl-cor:identifierDescriptionItemType</v>
      </c>
      <c r="R71" s="24" t="s">
        <v>1594</v>
      </c>
      <c r="S71" s="1" t="s">
        <v>3136</v>
      </c>
      <c r="T71" s="15" t="s">
        <v>4027</v>
      </c>
    </row>
    <row r="72" spans="1:20" ht="19" customHeight="1">
      <c r="A72" s="1" t="str">
        <f>IF("cen"=I72,"",VLOOKUP(C72,'xbrl-gl'!A:B,2,FALSE))</f>
        <v/>
      </c>
      <c r="B72" s="1">
        <v>71</v>
      </c>
      <c r="C72" s="25" t="s">
        <v>3648</v>
      </c>
      <c r="D72" s="25" t="s">
        <v>792</v>
      </c>
      <c r="E72" s="35">
        <v>4</v>
      </c>
      <c r="F72" s="25" t="s">
        <v>3979</v>
      </c>
      <c r="G72" s="38" t="str">
        <f t="shared" si="4"/>
        <v>a</v>
      </c>
      <c r="H72" s="16" t="str">
        <f>IF("cen"&lt;&gt;MID(C72,1,3),VLOOKUP(C72,'xbrl-gl'!A:E,5,FALSE),"")</f>
        <v/>
      </c>
      <c r="I72" s="37" t="s">
        <v>3133</v>
      </c>
      <c r="J72" s="41" t="s">
        <v>3873</v>
      </c>
      <c r="K72" s="33" t="s">
        <v>1722</v>
      </c>
      <c r="L72" s="33" t="s">
        <v>1723</v>
      </c>
      <c r="M72" s="33" t="str">
        <f>VLOOKUP(K72,'EN16931'!A:I,9,FALSE)</f>
        <v>A group of business terms providing information about the postal address for the tax representative party.\nThe Seller tax representative name/postal address shall be provided in the invoice, if the Seller has a tax representative who is liable to pay the VAT due. Sufficient components of the address are to be filled to comply with legal requirements.</v>
      </c>
      <c r="N72" s="33" t="str">
        <f t="shared" si="5"/>
        <v>sellerTaxRepresentativeParty</v>
      </c>
      <c r="O72" s="1" t="str">
        <f>IF("u"=G72,VLOOKUP(H72,'xbrl-gl'!A:F,6,FALSE),"")</f>
        <v/>
      </c>
      <c r="P72" s="32" t="s">
        <v>1573</v>
      </c>
      <c r="R72" s="26"/>
      <c r="S72" s="68" t="s">
        <v>39</v>
      </c>
      <c r="T72" s="15" t="s">
        <v>4028</v>
      </c>
    </row>
    <row r="73" spans="1:20" ht="19" customHeight="1">
      <c r="A73" s="1" t="str">
        <f>IF("cen"=I73,"",VLOOKUP(C73,'xbrl-gl'!A:B,2,FALSE))</f>
        <v/>
      </c>
      <c r="B73" s="1">
        <v>72</v>
      </c>
      <c r="C73" s="25" t="s">
        <v>3610</v>
      </c>
      <c r="D73" s="25" t="s">
        <v>1248</v>
      </c>
      <c r="E73" s="35">
        <v>5</v>
      </c>
      <c r="F73" s="25" t="s">
        <v>3648</v>
      </c>
      <c r="G73" s="38" t="str">
        <f t="shared" si="4"/>
        <v>a</v>
      </c>
      <c r="H73" s="16" t="str">
        <f>IF("cen"&lt;&gt;MID(C73,1,3),VLOOKUP(C73,'xbrl-gl'!A:E,5,FALSE),"")</f>
        <v/>
      </c>
      <c r="I73" s="37" t="s">
        <v>3133</v>
      </c>
      <c r="J73" s="42" t="s">
        <v>3874</v>
      </c>
      <c r="K73" s="33" t="s">
        <v>1724</v>
      </c>
      <c r="L73" s="33" t="s">
        <v>1725</v>
      </c>
      <c r="M73" s="33" t="str">
        <f>VLOOKUP(K73,'EN16931'!A:I,9,FALSE)</f>
        <v>The main address line in an address.\nUsually the street name and number post office box.</v>
      </c>
      <c r="N73" s="33" t="str">
        <f t="shared" si="5"/>
        <v>sellerTaxRepresentativePostalAddress</v>
      </c>
      <c r="O73" s="1" t="str">
        <f>IF("u"=G73,VLOOKUP(H73,'xbrl-gl'!A:F,6,FALSE),"")</f>
        <v/>
      </c>
      <c r="P73" s="32" t="s">
        <v>1585</v>
      </c>
      <c r="Q73" s="1" t="str">
        <f>IF(""&lt;&gt;D73,
  IF("gl-gen"=MID(VLOOKUP(D73,'xbrl-gl'!A:G,7,FALSE),1,6),
    VLOOKUP(D73,'xbrl-gl'!A:G,7,FALSE),
    "gl-"&amp;MID(D73,1,FIND("-",D73)-1)&amp;":"&amp;VLOOKUP(D73,'xbrl-gl'!A:G,7,FALSE)
  ),
  IF("_"=S73,
    "",
    IF("cen"=I73,
      S73,
      IF("gl-"=MID(S73,1,3),S73,"gl-"&amp;I73&amp;":"&amp;S73)
    )
  )
)</f>
        <v>gl-gen:streetItemType</v>
      </c>
      <c r="R73" s="24" t="s">
        <v>1594</v>
      </c>
      <c r="S73" s="1" t="s">
        <v>3136</v>
      </c>
      <c r="T73" s="15" t="s">
        <v>4029</v>
      </c>
    </row>
    <row r="74" spans="1:20" ht="19" customHeight="1">
      <c r="A74" s="1" t="str">
        <f>IF("cen"=I74,"",VLOOKUP(C74,'xbrl-gl'!A:B,2,FALSE))</f>
        <v/>
      </c>
      <c r="B74" s="1">
        <v>73</v>
      </c>
      <c r="C74" s="25" t="s">
        <v>3614</v>
      </c>
      <c r="D74" s="25" t="s">
        <v>1249</v>
      </c>
      <c r="E74" s="35">
        <v>5</v>
      </c>
      <c r="F74" s="25" t="s">
        <v>3648</v>
      </c>
      <c r="G74" s="38" t="str">
        <f t="shared" si="4"/>
        <v>a</v>
      </c>
      <c r="H74" s="16" t="str">
        <f>IF("cen"&lt;&gt;MID(C74,1,3),VLOOKUP(C74,'xbrl-gl'!A:E,5,FALSE),"")</f>
        <v/>
      </c>
      <c r="I74" s="37" t="s">
        <v>3133</v>
      </c>
      <c r="J74" s="42" t="s">
        <v>3875</v>
      </c>
      <c r="K74" s="33" t="s">
        <v>1726</v>
      </c>
      <c r="L74" s="33" t="s">
        <v>1727</v>
      </c>
      <c r="M74" s="33" t="str">
        <f>VLOOKUP(K74,'EN16931'!A:I,9,FALSE)</f>
        <v>An additional address line in an address that can be used to give further details supplementing the main line.</v>
      </c>
      <c r="N74" s="33" t="str">
        <f t="shared" si="5"/>
        <v>sellerTaxRepresentativePostalAddress</v>
      </c>
      <c r="O74" s="1" t="str">
        <f>IF("u"=G74,VLOOKUP(H74,'xbrl-gl'!A:F,6,FALSE),"")</f>
        <v/>
      </c>
      <c r="P74" s="32" t="s">
        <v>1585</v>
      </c>
      <c r="Q74" s="1" t="str">
        <f>IF(""&lt;&gt;D74,
  IF("gl-gen"=MID(VLOOKUP(D74,'xbrl-gl'!A:G,7,FALSE),1,6),
    VLOOKUP(D74,'xbrl-gl'!A:G,7,FALSE),
    "gl-"&amp;MID(D74,1,FIND("-",D74)-1)&amp;":"&amp;VLOOKUP(D74,'xbrl-gl'!A:G,7,FALSE)
  ),
  IF("_"=S74,
    "",
    IF("cen"=I74,
      S74,
      IF("gl-"=MID(S74,1,3),S74,"gl-"&amp;I74&amp;":"&amp;S74)
    )
  )
)</f>
        <v>gl-gen:street2ItemType</v>
      </c>
      <c r="R74" s="24" t="s">
        <v>1594</v>
      </c>
      <c r="S74" s="1" t="s">
        <v>3136</v>
      </c>
      <c r="T74" s="15" t="s">
        <v>4030</v>
      </c>
    </row>
    <row r="75" spans="1:20" ht="19" customHeight="1">
      <c r="A75" s="1" t="str">
        <f>IF("cen"=I75,"",VLOOKUP(C75,'xbrl-gl'!A:B,2,FALSE))</f>
        <v/>
      </c>
      <c r="B75" s="1">
        <v>74</v>
      </c>
      <c r="C75" s="25" t="s">
        <v>3649</v>
      </c>
      <c r="D75" s="25" t="s">
        <v>3163</v>
      </c>
      <c r="E75" s="35">
        <v>5</v>
      </c>
      <c r="F75" s="25" t="s">
        <v>3648</v>
      </c>
      <c r="G75" s="38" t="str">
        <f t="shared" si="4"/>
        <v>a</v>
      </c>
      <c r="H75" s="16" t="str">
        <f>IF("cen"&lt;&gt;MID(C75,1,3),VLOOKUP(C75,'xbrl-gl'!A:E,5,FALSE),"")</f>
        <v/>
      </c>
      <c r="I75" s="37" t="s">
        <v>3133</v>
      </c>
      <c r="J75" s="42" t="s">
        <v>3876</v>
      </c>
      <c r="K75" s="33" t="s">
        <v>1728</v>
      </c>
      <c r="L75" s="33" t="s">
        <v>1729</v>
      </c>
      <c r="M75" s="33" t="str">
        <f>VLOOKUP(K75,'EN16931'!A:I,9,FALSE)</f>
        <v>An additional address line in an address that can be used to give further details supplementing the main line.</v>
      </c>
      <c r="N75" s="33" t="str">
        <f t="shared" si="5"/>
        <v>sellerTaxRepresentativePostalAddress</v>
      </c>
      <c r="O75" s="1" t="str">
        <f>IF("u"=G75,VLOOKUP(H75,'xbrl-gl'!A:F,6,FALSE),"")</f>
        <v/>
      </c>
      <c r="P75" s="32" t="s">
        <v>1585</v>
      </c>
      <c r="Q75" s="1" t="s">
        <v>4214</v>
      </c>
      <c r="R75" s="24" t="s">
        <v>1594</v>
      </c>
      <c r="S75" s="1" t="s">
        <v>3136</v>
      </c>
      <c r="T75" s="15" t="s">
        <v>4031</v>
      </c>
    </row>
    <row r="76" spans="1:20" ht="19" customHeight="1">
      <c r="A76" s="1" t="str">
        <f>IF("cen"=I76,"",VLOOKUP(C76,'xbrl-gl'!A:B,2,FALSE))</f>
        <v/>
      </c>
      <c r="B76" s="1">
        <v>75</v>
      </c>
      <c r="C76" s="25" t="s">
        <v>3618</v>
      </c>
      <c r="D76" s="25" t="s">
        <v>1250</v>
      </c>
      <c r="E76" s="35">
        <v>5</v>
      </c>
      <c r="F76" s="25" t="s">
        <v>3648</v>
      </c>
      <c r="G76" s="38" t="str">
        <f t="shared" si="4"/>
        <v>a</v>
      </c>
      <c r="H76" s="16" t="str">
        <f>IF("cen"&lt;&gt;MID(C76,1,3),VLOOKUP(C76,'xbrl-gl'!A:E,5,FALSE),"")</f>
        <v/>
      </c>
      <c r="I76" s="37" t="s">
        <v>3133</v>
      </c>
      <c r="J76" s="42" t="s">
        <v>3877</v>
      </c>
      <c r="K76" s="33" t="s">
        <v>1730</v>
      </c>
      <c r="L76" s="33" t="s">
        <v>1731</v>
      </c>
      <c r="M76" s="33" t="str">
        <f>VLOOKUP(K76,'EN16931'!A:I,9,FALSE)</f>
        <v>The common name of the city, town or village, where the tax representative address is located.</v>
      </c>
      <c r="N76" s="33" t="str">
        <f t="shared" si="5"/>
        <v>sellerTaxRepresentativePostalAddress</v>
      </c>
      <c r="O76" s="1" t="str">
        <f>IF("u"=G76,VLOOKUP(H76,'xbrl-gl'!A:F,6,FALSE),"")</f>
        <v/>
      </c>
      <c r="P76" s="32" t="s">
        <v>1585</v>
      </c>
      <c r="Q76" s="1" t="str">
        <f>IF(""&lt;&gt;D76,
  IF("gl-gen"=MID(VLOOKUP(D76,'xbrl-gl'!A:G,7,FALSE),1,6),
    VLOOKUP(D76,'xbrl-gl'!A:G,7,FALSE),
    "gl-"&amp;MID(D76,1,FIND("-",D76)-1)&amp;":"&amp;VLOOKUP(D76,'xbrl-gl'!A:G,7,FALSE)
  ),
  IF("_"=S76,
    "",
    IF("cen"=I76,
      S76,
      IF("gl-"=MID(S76,1,3),S76,"gl-"&amp;I76&amp;":"&amp;S76)
    )
  )
)</f>
        <v>gl-gen:cityItemType</v>
      </c>
      <c r="R76" s="24" t="s">
        <v>1594</v>
      </c>
      <c r="S76" s="1" t="s">
        <v>3136</v>
      </c>
      <c r="T76" s="15" t="s">
        <v>4032</v>
      </c>
    </row>
    <row r="77" spans="1:20" ht="19" customHeight="1">
      <c r="A77" s="1" t="str">
        <f>IF("cen"=I77,"",VLOOKUP(C77,'xbrl-gl'!A:B,2,FALSE))</f>
        <v/>
      </c>
      <c r="B77" s="1">
        <v>76</v>
      </c>
      <c r="C77" s="25" t="s">
        <v>3630</v>
      </c>
      <c r="D77" s="25" t="s">
        <v>1253</v>
      </c>
      <c r="E77" s="35">
        <v>5</v>
      </c>
      <c r="F77" s="25" t="s">
        <v>3648</v>
      </c>
      <c r="G77" s="38" t="str">
        <f t="shared" si="4"/>
        <v>a</v>
      </c>
      <c r="H77" s="16" t="str">
        <f>IF("cen"&lt;&gt;MID(C77,1,3),VLOOKUP(C77,'xbrl-gl'!A:E,5,FALSE),"")</f>
        <v/>
      </c>
      <c r="I77" s="37" t="s">
        <v>3133</v>
      </c>
      <c r="J77" s="42" t="s">
        <v>3878</v>
      </c>
      <c r="K77" s="33" t="s">
        <v>1732</v>
      </c>
      <c r="L77" s="33" t="s">
        <v>1733</v>
      </c>
      <c r="M77" s="33" t="str">
        <f>VLOOKUP(K77,'EN16931'!A:I,9,FALSE)</f>
        <v>The identifier for an addressable group of properties according to the relevant postal service.\nSuch as a ZIP code or a post code.</v>
      </c>
      <c r="N77" s="33" t="str">
        <f t="shared" si="5"/>
        <v>sellerTaxRepresentativePostalAddress</v>
      </c>
      <c r="O77" s="1" t="str">
        <f>IF("u"=G77,VLOOKUP(H77,'xbrl-gl'!A:F,6,FALSE),"")</f>
        <v/>
      </c>
      <c r="P77" s="32" t="s">
        <v>1585</v>
      </c>
      <c r="Q77" s="1" t="str">
        <f>IF(""&lt;&gt;D77,
  IF("gl-gen"=MID(VLOOKUP(D77,'xbrl-gl'!A:G,7,FALSE),1,6),
    VLOOKUP(D77,'xbrl-gl'!A:G,7,FALSE),
    "gl-"&amp;MID(D77,1,FIND("-",D77)-1)&amp;":"&amp;VLOOKUP(D77,'xbrl-gl'!A:G,7,FALSE)
  ),
  IF("_"=S77,
    "",
    IF("cen"=I77,
      S77,
      IF("gl-"=MID(S77,1,3),S77,"gl-"&amp;I77&amp;":"&amp;S77)
    )
  )
)</f>
        <v>gl-gen:zipOrPostalCodeItemType</v>
      </c>
      <c r="R77" s="28" t="s">
        <v>1594</v>
      </c>
      <c r="S77" s="1" t="s">
        <v>3136</v>
      </c>
      <c r="T77" s="15" t="s">
        <v>4035</v>
      </c>
    </row>
    <row r="78" spans="1:20" ht="19" customHeight="1">
      <c r="A78" s="1" t="str">
        <f>IF("cen"=I78,"",VLOOKUP(C78,'xbrl-gl'!A:B,2,FALSE))</f>
        <v/>
      </c>
      <c r="B78" s="1">
        <v>77</v>
      </c>
      <c r="C78" s="25" t="s">
        <v>3622</v>
      </c>
      <c r="D78" s="25" t="s">
        <v>1251</v>
      </c>
      <c r="E78" s="35">
        <v>5</v>
      </c>
      <c r="F78" s="25" t="s">
        <v>3648</v>
      </c>
      <c r="G78" s="38" t="str">
        <f t="shared" si="4"/>
        <v>a</v>
      </c>
      <c r="H78" s="16" t="str">
        <f>IF("cen"&lt;&gt;MID(C78,1,3),VLOOKUP(C78,'xbrl-gl'!A:E,5,FALSE),"")</f>
        <v/>
      </c>
      <c r="I78" s="37" t="s">
        <v>3133</v>
      </c>
      <c r="J78" s="42" t="s">
        <v>3879</v>
      </c>
      <c r="K78" s="33" t="s">
        <v>1734</v>
      </c>
      <c r="L78" s="33" t="s">
        <v>1735</v>
      </c>
      <c r="M78" s="33" t="str">
        <f>VLOOKUP(K78,'EN16931'!A:I,9,FALSE)</f>
        <v>The subdivision of a country. \nSuch as a region, a county, a state, a province, etc.</v>
      </c>
      <c r="N78" s="33" t="str">
        <f t="shared" si="5"/>
        <v>sellerTaxRepresentativePostalAddress</v>
      </c>
      <c r="O78" s="1" t="str">
        <f>IF("u"=G78,VLOOKUP(H78,'xbrl-gl'!A:F,6,FALSE),"")</f>
        <v/>
      </c>
      <c r="P78" s="32" t="s">
        <v>1585</v>
      </c>
      <c r="Q78" s="1" t="str">
        <f>IF(""&lt;&gt;D78,
  IF("gl-gen"=MID(VLOOKUP(D78,'xbrl-gl'!A:G,7,FALSE),1,6),
    VLOOKUP(D78,'xbrl-gl'!A:G,7,FALSE),
    "gl-"&amp;MID(D78,1,FIND("-",D78)-1)&amp;":"&amp;VLOOKUP(D78,'xbrl-gl'!A:G,7,FALSE)
  ),
  IF("_"=S78,
    "",
    IF("cen"=I78,
      S78,
      IF("gl-"=MID(S78,1,3),S78,"gl-"&amp;I78&amp;":"&amp;S78)
    )
  )
)</f>
        <v>gl-gen:stateOrProvinceItemType</v>
      </c>
      <c r="R78" s="24" t="s">
        <v>1594</v>
      </c>
      <c r="S78" s="1" t="s">
        <v>3136</v>
      </c>
      <c r="T78" s="15" t="s">
        <v>4033</v>
      </c>
    </row>
    <row r="79" spans="1:20" ht="19" customHeight="1">
      <c r="A79" s="1" t="str">
        <f>IF("cen"=I79,"",VLOOKUP(C79,'xbrl-gl'!A:B,2,FALSE))</f>
        <v/>
      </c>
      <c r="B79" s="1">
        <v>78</v>
      </c>
      <c r="C79" s="25" t="s">
        <v>3626</v>
      </c>
      <c r="D79" s="25" t="s">
        <v>1252</v>
      </c>
      <c r="E79" s="35">
        <v>5</v>
      </c>
      <c r="F79" s="25" t="s">
        <v>3648</v>
      </c>
      <c r="G79" s="38" t="str">
        <f t="shared" si="4"/>
        <v>a</v>
      </c>
      <c r="H79" s="16" t="str">
        <f>IF("cen"&lt;&gt;MID(C79,1,3),VLOOKUP(C79,'xbrl-gl'!A:E,5,FALSE),"")</f>
        <v/>
      </c>
      <c r="I79" s="37" t="s">
        <v>3133</v>
      </c>
      <c r="J79" s="42" t="s">
        <v>3880</v>
      </c>
      <c r="K79" s="33" t="s">
        <v>1736</v>
      </c>
      <c r="L79" s="33" t="s">
        <v>1737</v>
      </c>
      <c r="M79" s="33" t="str">
        <f>VLOOKUP(K79,'EN16931'!A:I,9,FALSE)</f>
        <v>A code that identifies the country.\nCountry where VAT is liable. The lists of valid countries are registered with the EN ISO 3166-1 Maintenance agency, 'Codes for the representation of names of countries and their subdivisions'.</v>
      </c>
      <c r="N79" s="33" t="str">
        <f t="shared" si="5"/>
        <v>sellerTaxRepresentativePostalAddress</v>
      </c>
      <c r="O79" s="1" t="str">
        <f>IF("u"=G79,VLOOKUP(H79,'xbrl-gl'!A:F,6,FALSE),"")</f>
        <v/>
      </c>
      <c r="P79" s="32" t="s">
        <v>1573</v>
      </c>
      <c r="Q79" s="1" t="str">
        <f>IF(""&lt;&gt;D79,
  IF("gl-gen"=MID(VLOOKUP(D79,'xbrl-gl'!A:G,7,FALSE),1,6),
    VLOOKUP(D79,'xbrl-gl'!A:G,7,FALSE),
    "gl-"&amp;MID(D79,1,FIND("-",D79)-1)&amp;":"&amp;VLOOKUP(D79,'xbrl-gl'!A:G,7,FALSE)
  ),
  IF("_"=S79,
    "",
    IF("cen"=I79,
      S79,
      IF("gl-"=MID(S79,1,3),S79,"gl-"&amp;I79&amp;":"&amp;S79)
    )
  )
)</f>
        <v>gl-gen:countryItemType</v>
      </c>
      <c r="R79" s="24" t="s">
        <v>1580</v>
      </c>
      <c r="S79" s="1" t="s">
        <v>3134</v>
      </c>
      <c r="T79" s="15" t="s">
        <v>4034</v>
      </c>
    </row>
    <row r="80" spans="1:20" ht="19" customHeight="1">
      <c r="A80" s="1" t="str">
        <f>IF("cen"=I80,"",VLOOKUP(C80,'xbrl-gl'!A:B,2,FALSE))</f>
        <v/>
      </c>
      <c r="B80" s="1">
        <v>79</v>
      </c>
      <c r="C80" s="25" t="s">
        <v>3978</v>
      </c>
      <c r="D80" s="25" t="s">
        <v>1236</v>
      </c>
      <c r="E80" s="35">
        <v>3</v>
      </c>
      <c r="F80" s="16" t="s">
        <v>762</v>
      </c>
      <c r="G80" s="38" t="str">
        <f t="shared" si="4"/>
        <v>a</v>
      </c>
      <c r="H80" s="16" t="str">
        <f>IF("cen"&lt;&gt;MID(C80,1,3),VLOOKUP(C80,'xbrl-gl'!A:E,5,FALSE),"")</f>
        <v/>
      </c>
      <c r="I80" s="37" t="s">
        <v>3133</v>
      </c>
      <c r="J80" s="40" t="s">
        <v>3848</v>
      </c>
      <c r="K80" s="33" t="s">
        <v>1670</v>
      </c>
      <c r="L80" s="33" t="s">
        <v>1671</v>
      </c>
      <c r="M80" s="33" t="str">
        <f>VLOOKUP(K80,'EN16931'!A:I,9,FALSE)</f>
        <v>A group of business terms providing information about the Buyer.</v>
      </c>
      <c r="N80" s="33" t="str">
        <f t="shared" si="5"/>
        <v>entityInformation</v>
      </c>
      <c r="O80" s="1" t="str">
        <f>IF("u"=G80,VLOOKUP(H80,'xbrl-gl'!A:F,6,FALSE),"")</f>
        <v/>
      </c>
      <c r="P80" s="32" t="s">
        <v>1573</v>
      </c>
      <c r="R80" s="27"/>
      <c r="S80" s="68" t="s">
        <v>39</v>
      </c>
      <c r="T80" s="15" t="s">
        <v>4036</v>
      </c>
    </row>
    <row r="81" spans="1:20" ht="19" customHeight="1">
      <c r="A81" s="1" t="str">
        <f>IF("cen"=I81,"",VLOOKUP(C81,'xbrl-gl'!A:B,2,FALSE))</f>
        <v/>
      </c>
      <c r="B81" s="1">
        <v>80</v>
      </c>
      <c r="C81" s="25" t="s">
        <v>3650</v>
      </c>
      <c r="D81" s="25" t="s">
        <v>1229</v>
      </c>
      <c r="E81" s="35">
        <v>4</v>
      </c>
      <c r="F81" s="25" t="s">
        <v>3978</v>
      </c>
      <c r="G81" s="38" t="str">
        <f t="shared" si="4"/>
        <v>a</v>
      </c>
      <c r="H81" s="16" t="str">
        <f>IF("cen"&lt;&gt;MID(C81,1,3),VLOOKUP(C81,'xbrl-gl'!A:E,5,FALSE),"")</f>
        <v/>
      </c>
      <c r="I81" s="37" t="s">
        <v>3133</v>
      </c>
      <c r="J81" s="41" t="s">
        <v>3851</v>
      </c>
      <c r="K81" s="33" t="s">
        <v>1675</v>
      </c>
      <c r="L81" s="33" t="s">
        <v>1676</v>
      </c>
      <c r="M81" s="33" t="str">
        <f>VLOOKUP(K81,'EN16931'!A:I,9,FALSE)</f>
        <v>An identifier of the Buyer.\nIf no scheme is specified, it should be known by Buyer and Seller, e.g. a previously exchanged Seller assigned identifier of the Buyer.</v>
      </c>
      <c r="N81" s="33" t="str">
        <f t="shared" si="5"/>
        <v>buyer</v>
      </c>
      <c r="O81" s="1" t="str">
        <f>IF("u"=G81,VLOOKUP(H81,'xbrl-gl'!A:F,6,FALSE),"")</f>
        <v/>
      </c>
      <c r="P81" s="32" t="s">
        <v>1585</v>
      </c>
      <c r="Q81" s="1" t="str">
        <f>IF(""&lt;&gt;D81,
  IF("gl-gen"=MID(VLOOKUP(D81,'xbrl-gl'!A:G,7,FALSE),1,6),
    VLOOKUP(D81,'xbrl-gl'!A:G,7,FALSE),
    "gl-"&amp;MID(D81,1,FIND("-",D81)-1)&amp;":"&amp;VLOOKUP(D81,'xbrl-gl'!A:G,7,FALSE)
  ),
  IF("_"=S81,
    "",
    IF("cen"=I81,
      S81,
      IF("gl-"=MID(S81,1,3),S81,"gl-"&amp;I81&amp;":"&amp;S81)
    )
  )
)</f>
        <v>gl-cor:identifierCodeItemType</v>
      </c>
      <c r="R81" s="24" t="s">
        <v>1574</v>
      </c>
      <c r="S81" s="1" t="s">
        <v>3135</v>
      </c>
      <c r="T81" s="15" t="s">
        <v>4037</v>
      </c>
    </row>
    <row r="82" spans="1:20" ht="19" customHeight="1">
      <c r="A82" s="1" t="str">
        <f>IF("cen"=I82,"",VLOOKUP(C82,'xbrl-gl'!A:B,2,FALSE))</f>
        <v/>
      </c>
      <c r="B82" s="1">
        <v>81</v>
      </c>
      <c r="C82" s="25" t="s">
        <v>3651</v>
      </c>
      <c r="D82" s="25" t="s">
        <v>1230</v>
      </c>
      <c r="E82" s="35">
        <v>4</v>
      </c>
      <c r="F82" s="25" t="s">
        <v>3978</v>
      </c>
      <c r="G82" s="38" t="str">
        <f t="shared" si="4"/>
        <v>a</v>
      </c>
      <c r="H82" s="16" t="str">
        <f>IF("cen"&lt;&gt;MID(C82,1,3),VLOOKUP(C82,'xbrl-gl'!A:E,5,FALSE),"")</f>
        <v/>
      </c>
      <c r="I82" s="37" t="s">
        <v>3133</v>
      </c>
      <c r="J82" s="41" t="s">
        <v>3852</v>
      </c>
      <c r="K82" s="33" t="s">
        <v>1677</v>
      </c>
      <c r="L82" s="33" t="s">
        <v>1678</v>
      </c>
      <c r="M82" s="33" t="str">
        <f>VLOOKUP(K82,'EN16931'!A:I,9,FALSE)</f>
        <v>An identifier issued by an official registrar that identifies the Buyer as a legal entity or person.\nIf no identification scheme is specified, it should be known by Buyer and Seller, e.g. the identifier that is exclusively used in the applicable legal environment.</v>
      </c>
      <c r="N82" s="33" t="str">
        <f t="shared" si="5"/>
        <v>buyer</v>
      </c>
      <c r="O82" s="1" t="str">
        <f>IF("u"=G82,VLOOKUP(H82,'xbrl-gl'!A:F,6,FALSE),"")</f>
        <v/>
      </c>
      <c r="P82" s="32" t="s">
        <v>1585</v>
      </c>
      <c r="Q82" s="1" t="str">
        <f>IF(""&lt;&gt;D82,
  IF("gl-gen"=MID(VLOOKUP(D82,'xbrl-gl'!A:G,7,FALSE),1,6),
    VLOOKUP(D82,'xbrl-gl'!A:G,7,FALSE),
    "gl-"&amp;MID(D82,1,FIND("-",D82)-1)&amp;":"&amp;VLOOKUP(D82,'xbrl-gl'!A:G,7,FALSE)
  ),
  IF("_"=S82,
    "",
    IF("cen"=I82,
      S82,
      IF("gl-"=MID(S82,1,3),S82,"gl-"&amp;I82&amp;":"&amp;S82)
    )
  )
)</f>
        <v>gl-cor:identifierAuthorityCodeItemType</v>
      </c>
      <c r="R82" s="24" t="s">
        <v>1574</v>
      </c>
      <c r="S82" s="1" t="s">
        <v>3135</v>
      </c>
      <c r="T82" s="15" t="s">
        <v>4038</v>
      </c>
    </row>
    <row r="83" spans="1:20" ht="19" customHeight="1">
      <c r="A83" s="1" t="str">
        <f>IF("cen"=I83,"",VLOOKUP(C83,'xbrl-gl'!A:B,2,FALSE))</f>
        <v/>
      </c>
      <c r="B83" s="1">
        <v>82</v>
      </c>
      <c r="C83" s="25" t="s">
        <v>3652</v>
      </c>
      <c r="D83" s="25" t="s">
        <v>1230</v>
      </c>
      <c r="E83" s="35">
        <v>4</v>
      </c>
      <c r="F83" s="25" t="s">
        <v>3978</v>
      </c>
      <c r="G83" s="38" t="str">
        <f t="shared" si="4"/>
        <v>a</v>
      </c>
      <c r="H83" s="16" t="str">
        <f>IF("cen"&lt;&gt;MID(C83,1,3),VLOOKUP(C83,'xbrl-gl'!A:E,5,FALSE),"")</f>
        <v/>
      </c>
      <c r="I83" s="37" t="s">
        <v>3133</v>
      </c>
      <c r="J83" s="41" t="s">
        <v>3853</v>
      </c>
      <c r="K83" s="33" t="s">
        <v>1680</v>
      </c>
      <c r="L83" s="33" t="s">
        <v>1681</v>
      </c>
      <c r="M83" s="33" t="str">
        <f>VLOOKUP(K83,'EN16931'!A:I,9,FALSE)</f>
        <v>The Buyer's VAT identifier (also known as Buyer VAT identification number).\nVAT number prefixed by a country code based on EN ISO 3166-1 'Codes for the representation of names of countries and their subdivisions'</v>
      </c>
      <c r="N83" s="33" t="str">
        <f t="shared" si="5"/>
        <v>buyer</v>
      </c>
      <c r="O83" s="1" t="str">
        <f>IF("u"=G83,VLOOKUP(H83,'xbrl-gl'!A:F,6,FALSE),"")</f>
        <v/>
      </c>
      <c r="P83" s="32" t="s">
        <v>1585</v>
      </c>
      <c r="Q83" s="1" t="str">
        <f>IF(""&lt;&gt;D83,
  IF("gl-gen"=MID(VLOOKUP(D83,'xbrl-gl'!A:G,7,FALSE),1,6),
    VLOOKUP(D83,'xbrl-gl'!A:G,7,FALSE),
    "gl-"&amp;MID(D83,1,FIND("-",D83)-1)&amp;":"&amp;VLOOKUP(D83,'xbrl-gl'!A:G,7,FALSE)
  ),
  IF("_"=S83,
    "",
    IF("cen"=I83,
      S83,
      IF("gl-"=MID(S83,1,3),S83,"gl-"&amp;I83&amp;":"&amp;S83)
    )
  )
)</f>
        <v>gl-cor:identifierAuthorityCodeItemType</v>
      </c>
      <c r="R83" s="24" t="s">
        <v>1574</v>
      </c>
      <c r="S83" s="1" t="s">
        <v>3135</v>
      </c>
      <c r="T83" s="15" t="s">
        <v>4039</v>
      </c>
    </row>
    <row r="84" spans="1:20" ht="19" customHeight="1">
      <c r="A84" s="1" t="str">
        <f>IF("cen"=I84,"",VLOOKUP(C84,'xbrl-gl'!A:B,2,FALSE))</f>
        <v/>
      </c>
      <c r="B84" s="1">
        <v>83</v>
      </c>
      <c r="C84" s="25" t="s">
        <v>3653</v>
      </c>
      <c r="D84" s="25" t="s">
        <v>1231</v>
      </c>
      <c r="E84" s="35">
        <v>4</v>
      </c>
      <c r="F84" s="25" t="s">
        <v>3978</v>
      </c>
      <c r="G84" s="38" t="str">
        <f t="shared" si="4"/>
        <v>a</v>
      </c>
      <c r="H84" s="16" t="str">
        <f>IF("cen"&lt;&gt;MID(C84,1,3),VLOOKUP(C84,'xbrl-gl'!A:E,5,FALSE),"")</f>
        <v/>
      </c>
      <c r="I84" s="37" t="s">
        <v>3133</v>
      </c>
      <c r="J84" s="41" t="s">
        <v>4098</v>
      </c>
      <c r="K84" s="33" t="s">
        <v>1679</v>
      </c>
      <c r="L84" s="33" t="s">
        <v>4097</v>
      </c>
      <c r="M84" s="33" t="str">
        <f>VLOOKUP(K84,'EN16931'!A:I,9,FALSE)</f>
        <v>The identification scheme identifier of the Buyer legal registration identifier.\nIf used, the identification scheme shall be chosen from the entries of the list published by the ISO/1EC 6523 maintenance agency.</v>
      </c>
      <c r="N84" s="33" t="str">
        <f t="shared" si="5"/>
        <v>buyer</v>
      </c>
      <c r="O84" s="1" t="str">
        <f>IF("u"=G84,VLOOKUP(H84,'xbrl-gl'!A:F,6,FALSE),"")</f>
        <v/>
      </c>
      <c r="P84" s="32" t="s">
        <v>1585</v>
      </c>
      <c r="Q84" s="1" t="str">
        <f>IF(""&lt;&gt;D84,
  IF("gl-gen"=MID(VLOOKUP(D84,'xbrl-gl'!A:G,7,FALSE),1,6),
    VLOOKUP(D84,'xbrl-gl'!A:G,7,FALSE),
    "gl-"&amp;MID(D84,1,FIND("-",D84)-1)&amp;":"&amp;VLOOKUP(D84,'xbrl-gl'!A:G,7,FALSE)
  ),
  IF("_"=S84,
    "",
    IF("cen"=I84,
      S84,
      IF("gl-"=MID(S84,1,3),S84,"gl-"&amp;I84&amp;":"&amp;S84)
    )
  )
)</f>
        <v>gl-cor:identifierAuthorityItemType</v>
      </c>
      <c r="R84" s="24"/>
      <c r="S84" s="1" t="s">
        <v>39</v>
      </c>
      <c r="T84" s="15" t="s">
        <v>4040</v>
      </c>
    </row>
    <row r="85" spans="1:20" ht="19" customHeight="1">
      <c r="A85" s="1" t="str">
        <f>IF("cen"=I85,"",VLOOKUP(C85,'xbrl-gl'!A:B,2,FALSE))</f>
        <v/>
      </c>
      <c r="B85" s="1">
        <v>84</v>
      </c>
      <c r="C85" s="25" t="s">
        <v>3654</v>
      </c>
      <c r="D85" s="25" t="s">
        <v>1235</v>
      </c>
      <c r="E85" s="35">
        <v>4</v>
      </c>
      <c r="F85" s="25" t="s">
        <v>3978</v>
      </c>
      <c r="G85" s="38" t="str">
        <f t="shared" si="4"/>
        <v>a</v>
      </c>
      <c r="H85" s="16" t="str">
        <f>IF("cen"&lt;&gt;MID(C85,1,3),VLOOKUP(C85,'xbrl-gl'!A:E,5,FALSE),"")</f>
        <v/>
      </c>
      <c r="I85" s="37" t="s">
        <v>3133</v>
      </c>
      <c r="J85" s="41" t="s">
        <v>3849</v>
      </c>
      <c r="K85" s="33" t="s">
        <v>1672</v>
      </c>
      <c r="L85" s="33" t="s">
        <v>1673</v>
      </c>
      <c r="M85" s="33" t="str">
        <f>VLOOKUP(K85,'EN16931'!A:I,9,FALSE)</f>
        <v>The full name of the Buyer.</v>
      </c>
      <c r="N85" s="33" t="str">
        <f t="shared" si="5"/>
        <v>buyer</v>
      </c>
      <c r="O85" s="1" t="str">
        <f>IF("u"=G85,VLOOKUP(H85,'xbrl-gl'!A:F,6,FALSE),"")</f>
        <v/>
      </c>
      <c r="P85" s="32" t="s">
        <v>1573</v>
      </c>
      <c r="Q85" s="1" t="str">
        <f>IF(""&lt;&gt;D85,
  IF("gl-gen"=MID(VLOOKUP(D85,'xbrl-gl'!A:G,7,FALSE),1,6),
    VLOOKUP(D85,'xbrl-gl'!A:G,7,FALSE),
    "gl-"&amp;MID(D85,1,FIND("-",D85)-1)&amp;":"&amp;VLOOKUP(D85,'xbrl-gl'!A:G,7,FALSE)
  ),
  IF("_"=S85,
    "",
    IF("cen"=I85,
      S85,
      IF("gl-"=MID(S85,1,3),S85,"gl-"&amp;I85&amp;":"&amp;S85)
    )
  )
)</f>
        <v>gl-cor:identifierDescriptionItemType</v>
      </c>
      <c r="R85" s="24" t="s">
        <v>1594</v>
      </c>
      <c r="S85" s="1" t="s">
        <v>3136</v>
      </c>
      <c r="T85" s="15" t="s">
        <v>4041</v>
      </c>
    </row>
    <row r="86" spans="1:20" ht="19" customHeight="1">
      <c r="A86" s="1" t="str">
        <f>IF("cen"=I86,"",VLOOKUP(C86,'xbrl-gl'!A:B,2,FALSE))</f>
        <v/>
      </c>
      <c r="B86" s="1">
        <v>85</v>
      </c>
      <c r="C86" s="25" t="s">
        <v>3655</v>
      </c>
      <c r="D86" s="25" t="s">
        <v>3168</v>
      </c>
      <c r="E86" s="35">
        <v>4</v>
      </c>
      <c r="F86" s="25" t="s">
        <v>3978</v>
      </c>
      <c r="G86" s="38" t="str">
        <f t="shared" si="4"/>
        <v>a</v>
      </c>
      <c r="H86" s="16" t="str">
        <f>IF("cen"&lt;&gt;MID(C86,1,3),VLOOKUP(C86,'xbrl-gl'!A:E,5,FALSE),"")</f>
        <v/>
      </c>
      <c r="I86" s="37" t="s">
        <v>3133</v>
      </c>
      <c r="J86" s="41" t="s">
        <v>3850</v>
      </c>
      <c r="K86" s="33" t="s">
        <v>3350</v>
      </c>
      <c r="L86" s="33" t="s">
        <v>1674</v>
      </c>
      <c r="M86" s="33" t="str">
        <f>VLOOKUP(K86,'EN16931'!A:I,9,FALSE)</f>
        <v>A name by which the Buyer is known, other than Buyer name (also known as Business name).\nThis may be used if different from the Buyer name.</v>
      </c>
      <c r="N86" s="33" t="str">
        <f t="shared" si="5"/>
        <v>buyer</v>
      </c>
      <c r="O86" s="1" t="str">
        <f>IF("u"=G86,VLOOKUP(H86,'xbrl-gl'!A:F,6,FALSE),"")</f>
        <v/>
      </c>
      <c r="P86" s="32" t="s">
        <v>1585</v>
      </c>
      <c r="Q86" s="1" t="s">
        <v>4215</v>
      </c>
      <c r="R86" s="24" t="s">
        <v>1594</v>
      </c>
      <c r="S86" s="1" t="s">
        <v>3136</v>
      </c>
      <c r="T86" s="15" t="s">
        <v>4042</v>
      </c>
    </row>
    <row r="87" spans="1:20" ht="19" customHeight="1">
      <c r="A87" s="1" t="str">
        <f>IF("cen"=I87,"",VLOOKUP(C87,'xbrl-gl'!A:B,2,FALSE))</f>
        <v/>
      </c>
      <c r="B87" s="1">
        <v>86</v>
      </c>
      <c r="C87" s="25" t="s">
        <v>3656</v>
      </c>
      <c r="D87" s="25" t="s">
        <v>792</v>
      </c>
      <c r="E87" s="35">
        <v>4</v>
      </c>
      <c r="F87" s="25" t="s">
        <v>3978</v>
      </c>
      <c r="G87" s="38" t="str">
        <f t="shared" si="4"/>
        <v>a</v>
      </c>
      <c r="H87" s="16" t="str">
        <f>IF("cen"&lt;&gt;MID(C87,1,3),VLOOKUP(C87,'xbrl-gl'!A:E,5,FALSE),"")</f>
        <v/>
      </c>
      <c r="I87" s="37" t="s">
        <v>3133</v>
      </c>
      <c r="J87" s="41" t="s">
        <v>3855</v>
      </c>
      <c r="K87" s="33" t="s">
        <v>1684</v>
      </c>
      <c r="L87" s="33" t="s">
        <v>1685</v>
      </c>
      <c r="M87" s="33" t="str">
        <f>VLOOKUP(K87,'EN16931'!A:I,9,FALSE)</f>
        <v>A group of business terms providing information about the postal address for the Buyer.\nSufficient components of the address are to be filled to comply with legal requirements.</v>
      </c>
      <c r="N87" s="33" t="str">
        <f t="shared" si="5"/>
        <v>buyer</v>
      </c>
      <c r="O87" s="1" t="str">
        <f>IF("u"=G87,VLOOKUP(H87,'xbrl-gl'!A:F,6,FALSE),"")</f>
        <v/>
      </c>
      <c r="P87" s="32" t="s">
        <v>1573</v>
      </c>
      <c r="R87" s="26"/>
      <c r="S87" s="68" t="s">
        <v>39</v>
      </c>
      <c r="T87" s="15" t="s">
        <v>4043</v>
      </c>
    </row>
    <row r="88" spans="1:20" ht="19" customHeight="1">
      <c r="A88" s="1" t="str">
        <f>IF("cen"=I88,"",VLOOKUP(C88,'xbrl-gl'!A:B,2,FALSE))</f>
        <v/>
      </c>
      <c r="B88" s="1">
        <v>87</v>
      </c>
      <c r="C88" s="25" t="s">
        <v>3609</v>
      </c>
      <c r="D88" s="25" t="s">
        <v>1248</v>
      </c>
      <c r="E88" s="35">
        <v>5</v>
      </c>
      <c r="F88" s="25" t="s">
        <v>3656</v>
      </c>
      <c r="G88" s="38" t="str">
        <f t="shared" si="4"/>
        <v>a</v>
      </c>
      <c r="H88" s="16" t="str">
        <f>IF("cen"&lt;&gt;MID(C88,1,3),VLOOKUP(C88,'xbrl-gl'!A:E,5,FALSE),"")</f>
        <v/>
      </c>
      <c r="I88" s="37" t="s">
        <v>3133</v>
      </c>
      <c r="J88" s="42" t="s">
        <v>3856</v>
      </c>
      <c r="K88" s="33" t="s">
        <v>1686</v>
      </c>
      <c r="L88" s="33" t="s">
        <v>1687</v>
      </c>
      <c r="M88" s="33" t="str">
        <f>VLOOKUP(K88,'EN16931'!A:I,9,FALSE)</f>
        <v>The main address line in an address.\nUsually the street name and number or post office box.</v>
      </c>
      <c r="N88" s="33" t="str">
        <f t="shared" si="5"/>
        <v>buyerPostalAddress</v>
      </c>
      <c r="O88" s="1" t="str">
        <f>IF("u"=G88,VLOOKUP(H88,'xbrl-gl'!A:F,6,FALSE),"")</f>
        <v/>
      </c>
      <c r="P88" s="32" t="s">
        <v>1585</v>
      </c>
      <c r="Q88" s="1" t="str">
        <f>IF(""&lt;&gt;D88,
  IF("gl-gen"=MID(VLOOKUP(D88,'xbrl-gl'!A:G,7,FALSE),1,6),
    VLOOKUP(D88,'xbrl-gl'!A:G,7,FALSE),
    "gl-"&amp;MID(D88,1,FIND("-",D88)-1)&amp;":"&amp;VLOOKUP(D88,'xbrl-gl'!A:G,7,FALSE)
  ),
  IF("_"=S88,
    "",
    IF("cen"=I88,
      S88,
      IF("gl-"=MID(S88,1,3),S88,"gl-"&amp;I88&amp;":"&amp;S88)
    )
  )
)</f>
        <v>gl-gen:streetItemType</v>
      </c>
      <c r="R88" s="24" t="s">
        <v>1594</v>
      </c>
      <c r="S88" s="1" t="s">
        <v>3136</v>
      </c>
      <c r="T88" s="15" t="s">
        <v>4044</v>
      </c>
    </row>
    <row r="89" spans="1:20" ht="19" customHeight="1">
      <c r="A89" s="1" t="str">
        <f>IF("cen"=I89,"",VLOOKUP(C89,'xbrl-gl'!A:B,2,FALSE))</f>
        <v/>
      </c>
      <c r="B89" s="1">
        <v>88</v>
      </c>
      <c r="C89" s="25" t="s">
        <v>3613</v>
      </c>
      <c r="D89" s="25" t="s">
        <v>1249</v>
      </c>
      <c r="E89" s="35">
        <v>5</v>
      </c>
      <c r="F89" s="25" t="s">
        <v>3656</v>
      </c>
      <c r="G89" s="38" t="str">
        <f t="shared" si="4"/>
        <v>a</v>
      </c>
      <c r="H89" s="16" t="str">
        <f>IF("cen"&lt;&gt;MID(C89,1,3),VLOOKUP(C89,'xbrl-gl'!A:E,5,FALSE),"")</f>
        <v/>
      </c>
      <c r="I89" s="37" t="s">
        <v>3133</v>
      </c>
      <c r="J89" s="42" t="s">
        <v>3857</v>
      </c>
      <c r="K89" s="33" t="s">
        <v>1688</v>
      </c>
      <c r="L89" s="33" t="s">
        <v>1689</v>
      </c>
      <c r="M89" s="33" t="str">
        <f>VLOOKUP(K89,'EN16931'!A:I,9,FALSE)</f>
        <v>An additional address line in an address that can be used to give further details supplementing the main line.</v>
      </c>
      <c r="N89" s="33" t="str">
        <f t="shared" si="5"/>
        <v>buyerPostalAddress</v>
      </c>
      <c r="O89" s="1" t="str">
        <f>IF("u"=G89,VLOOKUP(H89,'xbrl-gl'!A:F,6,FALSE),"")</f>
        <v/>
      </c>
      <c r="P89" s="32" t="s">
        <v>1585</v>
      </c>
      <c r="Q89" s="1" t="str">
        <f>IF(""&lt;&gt;D89,
  IF("gl-gen"=MID(VLOOKUP(D89,'xbrl-gl'!A:G,7,FALSE),1,6),
    VLOOKUP(D89,'xbrl-gl'!A:G,7,FALSE),
    "gl-"&amp;MID(D89,1,FIND("-",D89)-1)&amp;":"&amp;VLOOKUP(D89,'xbrl-gl'!A:G,7,FALSE)
  ),
  IF("_"=S89,
    "",
    IF("cen"=I89,
      S89,
      IF("gl-"=MID(S89,1,3),S89,"gl-"&amp;I89&amp;":"&amp;S89)
    )
  )
)</f>
        <v>gl-gen:street2ItemType</v>
      </c>
      <c r="R89" s="24" t="s">
        <v>1594</v>
      </c>
      <c r="S89" s="1" t="s">
        <v>3136</v>
      </c>
      <c r="T89" s="15" t="s">
        <v>4045</v>
      </c>
    </row>
    <row r="90" spans="1:20" ht="19" customHeight="1">
      <c r="A90" s="1" t="str">
        <f>IF("cen"=I90,"",VLOOKUP(C90,'xbrl-gl'!A:B,2,FALSE))</f>
        <v/>
      </c>
      <c r="B90" s="1">
        <v>89</v>
      </c>
      <c r="C90" s="25" t="s">
        <v>3657</v>
      </c>
      <c r="D90" s="25" t="s">
        <v>3163</v>
      </c>
      <c r="E90" s="35">
        <v>5</v>
      </c>
      <c r="F90" s="25" t="s">
        <v>3656</v>
      </c>
      <c r="G90" s="38" t="str">
        <f t="shared" si="4"/>
        <v>a</v>
      </c>
      <c r="H90" s="16" t="str">
        <f>IF("cen"&lt;&gt;MID(C90,1,3),VLOOKUP(C90,'xbrl-gl'!A:E,5,FALSE),"")</f>
        <v/>
      </c>
      <c r="I90" s="37" t="s">
        <v>3133</v>
      </c>
      <c r="J90" s="42" t="s">
        <v>3858</v>
      </c>
      <c r="K90" s="33" t="s">
        <v>1690</v>
      </c>
      <c r="L90" s="33" t="s">
        <v>1691</v>
      </c>
      <c r="M90" s="33" t="str">
        <f>VLOOKUP(K90,'EN16931'!A:I,9,FALSE)</f>
        <v>An additional address line in an address that can be used to give further details supplementing the main line.</v>
      </c>
      <c r="N90" s="33" t="str">
        <f t="shared" si="5"/>
        <v>buyerPostalAddress</v>
      </c>
      <c r="O90" s="1" t="str">
        <f>IF("u"=G90,VLOOKUP(H90,'xbrl-gl'!A:F,6,FALSE),"")</f>
        <v/>
      </c>
      <c r="P90" s="32" t="s">
        <v>1585</v>
      </c>
      <c r="Q90" s="66" t="s">
        <v>4213</v>
      </c>
      <c r="R90" s="24" t="s">
        <v>1594</v>
      </c>
      <c r="S90" s="1" t="s">
        <v>3136</v>
      </c>
      <c r="T90" s="15" t="s">
        <v>4046</v>
      </c>
    </row>
    <row r="91" spans="1:20" ht="19" customHeight="1">
      <c r="A91" s="1" t="str">
        <f>IF("cen"=I91,"",VLOOKUP(C91,'xbrl-gl'!A:B,2,FALSE))</f>
        <v/>
      </c>
      <c r="B91" s="1">
        <v>90</v>
      </c>
      <c r="C91" s="25" t="s">
        <v>3617</v>
      </c>
      <c r="D91" s="25" t="s">
        <v>1250</v>
      </c>
      <c r="E91" s="35">
        <v>5</v>
      </c>
      <c r="F91" s="25" t="s">
        <v>3656</v>
      </c>
      <c r="G91" s="38" t="str">
        <f t="shared" si="4"/>
        <v>a</v>
      </c>
      <c r="H91" s="16" t="str">
        <f>IF("cen"&lt;&gt;MID(C91,1,3),VLOOKUP(C91,'xbrl-gl'!A:E,5,FALSE),"")</f>
        <v/>
      </c>
      <c r="I91" s="37" t="s">
        <v>3133</v>
      </c>
      <c r="J91" s="42" t="s">
        <v>3859</v>
      </c>
      <c r="K91" s="33" t="s">
        <v>1692</v>
      </c>
      <c r="L91" s="33" t="s">
        <v>1693</v>
      </c>
      <c r="M91" s="33" t="str">
        <f>VLOOKUP(K91,'EN16931'!A:I,9,FALSE)</f>
        <v>The common name of the city, town or village, where the Buyer's address is located.</v>
      </c>
      <c r="N91" s="33" t="str">
        <f t="shared" si="5"/>
        <v>buyerPostalAddress</v>
      </c>
      <c r="O91" s="1" t="str">
        <f>IF("u"=G91,VLOOKUP(H91,'xbrl-gl'!A:F,6,FALSE),"")</f>
        <v/>
      </c>
      <c r="P91" s="32" t="s">
        <v>1585</v>
      </c>
      <c r="Q91" s="1" t="str">
        <f>IF(""&lt;&gt;D91,
  IF("gl-gen"=MID(VLOOKUP(D91,'xbrl-gl'!A:G,7,FALSE),1,6),
    VLOOKUP(D91,'xbrl-gl'!A:G,7,FALSE),
    "gl-"&amp;MID(D91,1,FIND("-",D91)-1)&amp;":"&amp;VLOOKUP(D91,'xbrl-gl'!A:G,7,FALSE)
  ),
  IF("_"=S91,
    "",
    IF("cen"=I91,
      S91,
      IF("gl-"=MID(S91,1,3),S91,"gl-"&amp;I91&amp;":"&amp;S91)
    )
  )
)</f>
        <v>gl-gen:cityItemType</v>
      </c>
      <c r="R91" s="24" t="s">
        <v>1594</v>
      </c>
      <c r="S91" s="1" t="s">
        <v>3136</v>
      </c>
      <c r="T91" s="15" t="s">
        <v>4047</v>
      </c>
    </row>
    <row r="92" spans="1:20" ht="19" customHeight="1">
      <c r="A92" s="1" t="str">
        <f>IF("cen"=I92,"",VLOOKUP(C92,'xbrl-gl'!A:B,2,FALSE))</f>
        <v/>
      </c>
      <c r="B92" s="1">
        <v>91</v>
      </c>
      <c r="C92" s="25" t="s">
        <v>3629</v>
      </c>
      <c r="D92" s="25" t="s">
        <v>1253</v>
      </c>
      <c r="E92" s="35">
        <v>5</v>
      </c>
      <c r="F92" s="25" t="s">
        <v>3656</v>
      </c>
      <c r="G92" s="38" t="str">
        <f t="shared" si="4"/>
        <v>a</v>
      </c>
      <c r="H92" s="16" t="str">
        <f>IF("cen"&lt;&gt;MID(C92,1,3),VLOOKUP(C92,'xbrl-gl'!A:E,5,FALSE),"")</f>
        <v/>
      </c>
      <c r="I92" s="37" t="s">
        <v>3133</v>
      </c>
      <c r="J92" s="42" t="s">
        <v>3860</v>
      </c>
      <c r="K92" s="33" t="s">
        <v>1694</v>
      </c>
      <c r="L92" s="33" t="s">
        <v>1695</v>
      </c>
      <c r="M92" s="33" t="str">
        <f>VLOOKUP(K92,'EN16931'!A:I,9,FALSE)</f>
        <v>The identifier for an addressable group of properties according to the relevant postal service.\nSuch as a ZIP code or a post code.</v>
      </c>
      <c r="N92" s="33" t="str">
        <f t="shared" si="5"/>
        <v>buyerPostalAddress</v>
      </c>
      <c r="O92" s="1" t="str">
        <f>IF("u"=G92,VLOOKUP(H92,'xbrl-gl'!A:F,6,FALSE),"")</f>
        <v/>
      </c>
      <c r="P92" s="32" t="s">
        <v>1585</v>
      </c>
      <c r="Q92" s="1" t="str">
        <f>IF(""&lt;&gt;D92,
  IF("gl-gen"=MID(VLOOKUP(D92,'xbrl-gl'!A:G,7,FALSE),1,6),
    VLOOKUP(D92,'xbrl-gl'!A:G,7,FALSE),
    "gl-"&amp;MID(D92,1,FIND("-",D92)-1)&amp;":"&amp;VLOOKUP(D92,'xbrl-gl'!A:G,7,FALSE)
  ),
  IF("_"=S92,
    "",
    IF("cen"=I92,
      S92,
      IF("gl-"=MID(S92,1,3),S92,"gl-"&amp;I92&amp;":"&amp;S92)
    )
  )
)</f>
        <v>gl-gen:zipOrPostalCodeItemType</v>
      </c>
      <c r="R92" s="28" t="s">
        <v>1594</v>
      </c>
      <c r="S92" s="1" t="s">
        <v>3136</v>
      </c>
      <c r="T92" s="15" t="s">
        <v>4050</v>
      </c>
    </row>
    <row r="93" spans="1:20" ht="19" customHeight="1">
      <c r="A93" s="1" t="str">
        <f>IF("cen"=I93,"",VLOOKUP(C93,'xbrl-gl'!A:B,2,FALSE))</f>
        <v/>
      </c>
      <c r="B93" s="1">
        <v>92</v>
      </c>
      <c r="C93" s="25" t="s">
        <v>3621</v>
      </c>
      <c r="D93" s="25" t="s">
        <v>1251</v>
      </c>
      <c r="E93" s="35">
        <v>5</v>
      </c>
      <c r="F93" s="25" t="s">
        <v>3656</v>
      </c>
      <c r="G93" s="38" t="str">
        <f t="shared" si="4"/>
        <v>a</v>
      </c>
      <c r="H93" s="16" t="str">
        <f>IF("cen"&lt;&gt;MID(C93,1,3),VLOOKUP(C93,'xbrl-gl'!A:E,5,FALSE),"")</f>
        <v/>
      </c>
      <c r="I93" s="37" t="s">
        <v>3133</v>
      </c>
      <c r="J93" s="42" t="s">
        <v>3861</v>
      </c>
      <c r="K93" s="33" t="s">
        <v>1696</v>
      </c>
      <c r="L93" s="33" t="s">
        <v>1697</v>
      </c>
      <c r="M93" s="33" t="str">
        <f>VLOOKUP(K93,'EN16931'!A:I,9,FALSE)</f>
        <v>The subdivision of a country.\nSuch as a region, a county, a state, a province, etc.</v>
      </c>
      <c r="N93" s="33" t="str">
        <f t="shared" si="5"/>
        <v>buyerPostalAddress</v>
      </c>
      <c r="O93" s="1" t="str">
        <f>IF("u"=G93,VLOOKUP(H93,'xbrl-gl'!A:F,6,FALSE),"")</f>
        <v/>
      </c>
      <c r="P93" s="32" t="s">
        <v>1585</v>
      </c>
      <c r="Q93" s="1" t="str">
        <f>IF(""&lt;&gt;D93,
  IF("gl-gen"=MID(VLOOKUP(D93,'xbrl-gl'!A:G,7,FALSE),1,6),
    VLOOKUP(D93,'xbrl-gl'!A:G,7,FALSE),
    "gl-"&amp;MID(D93,1,FIND("-",D93)-1)&amp;":"&amp;VLOOKUP(D93,'xbrl-gl'!A:G,7,FALSE)
  ),
  IF("_"=S93,
    "",
    IF("cen"=I93,
      S93,
      IF("gl-"=MID(S93,1,3),S93,"gl-"&amp;I93&amp;":"&amp;S93)
    )
  )
)</f>
        <v>gl-gen:stateOrProvinceItemType</v>
      </c>
      <c r="R93" s="24" t="s">
        <v>1594</v>
      </c>
      <c r="S93" s="1" t="s">
        <v>3136</v>
      </c>
      <c r="T93" s="15" t="s">
        <v>4048</v>
      </c>
    </row>
    <row r="94" spans="1:20" ht="19" customHeight="1">
      <c r="A94" s="1" t="str">
        <f>IF("cen"=I94,"",VLOOKUP(C94,'xbrl-gl'!A:B,2,FALSE))</f>
        <v/>
      </c>
      <c r="B94" s="1">
        <v>93</v>
      </c>
      <c r="C94" s="25" t="s">
        <v>3625</v>
      </c>
      <c r="D94" s="25" t="s">
        <v>1252</v>
      </c>
      <c r="E94" s="35">
        <v>5</v>
      </c>
      <c r="F94" s="25" t="s">
        <v>3656</v>
      </c>
      <c r="G94" s="38" t="str">
        <f t="shared" si="4"/>
        <v>a</v>
      </c>
      <c r="H94" s="16" t="str">
        <f>IF("cen"&lt;&gt;MID(C94,1,3),VLOOKUP(C94,'xbrl-gl'!A:E,5,FALSE),"")</f>
        <v/>
      </c>
      <c r="I94" s="37" t="s">
        <v>3133</v>
      </c>
      <c r="J94" s="42" t="s">
        <v>3862</v>
      </c>
      <c r="K94" s="33" t="s">
        <v>1698</v>
      </c>
      <c r="L94" s="33" t="s">
        <v>1699</v>
      </c>
      <c r="M94" s="33" t="str">
        <f>VLOOKUP(K94,'EN16931'!A:I,9,FALSE)</f>
        <v>A code that identifies the country.\nThe lists of valid countries are registered with the EN ISO 3166-1 Maintenance agency, 'Codes for the representation of names of countries and their subdivisions'.</v>
      </c>
      <c r="N94" s="33" t="str">
        <f t="shared" si="5"/>
        <v>buyerPostalAddress</v>
      </c>
      <c r="O94" s="1" t="str">
        <f>IF("u"=G94,VLOOKUP(H94,'xbrl-gl'!A:F,6,FALSE),"")</f>
        <v/>
      </c>
      <c r="P94" s="32" t="s">
        <v>1573</v>
      </c>
      <c r="Q94" s="1" t="str">
        <f>IF(""&lt;&gt;D94,
  IF("gl-gen"=MID(VLOOKUP(D94,'xbrl-gl'!A:G,7,FALSE),1,6),
    VLOOKUP(D94,'xbrl-gl'!A:G,7,FALSE),
    "gl-"&amp;MID(D94,1,FIND("-",D94)-1)&amp;":"&amp;VLOOKUP(D94,'xbrl-gl'!A:G,7,FALSE)
  ),
  IF("_"=S94,
    "",
    IF("cen"=I94,
      S94,
      IF("gl-"=MID(S94,1,3),S94,"gl-"&amp;I94&amp;":"&amp;S94)
    )
  )
)</f>
        <v>gl-gen:countryItemType</v>
      </c>
      <c r="R94" s="24" t="s">
        <v>1580</v>
      </c>
      <c r="S94" s="1" t="s">
        <v>3134</v>
      </c>
      <c r="T94" s="15" t="s">
        <v>4049</v>
      </c>
    </row>
    <row r="95" spans="1:20" ht="19" customHeight="1">
      <c r="A95" s="1" t="str">
        <f>IF("cen"=I95,"",VLOOKUP(C95,'xbrl-gl'!A:B,2,FALSE))</f>
        <v/>
      </c>
      <c r="B95" s="1">
        <v>94</v>
      </c>
      <c r="C95" s="25" t="s">
        <v>3658</v>
      </c>
      <c r="D95" s="25" t="s">
        <v>793</v>
      </c>
      <c r="E95" s="35">
        <v>5</v>
      </c>
      <c r="F95" s="25" t="s">
        <v>3656</v>
      </c>
      <c r="G95" s="38" t="str">
        <f t="shared" si="4"/>
        <v>a</v>
      </c>
      <c r="H95" s="16" t="str">
        <f>IF("cen"&lt;&gt;MID(C95,1,3),VLOOKUP(C95,'xbrl-gl'!A:E,5,FALSE),"")</f>
        <v/>
      </c>
      <c r="I95" s="37" t="s">
        <v>3133</v>
      </c>
      <c r="J95" s="42" t="s">
        <v>3863</v>
      </c>
      <c r="K95" s="33" t="s">
        <v>1700</v>
      </c>
      <c r="L95" s="33" t="s">
        <v>1701</v>
      </c>
      <c r="M95" s="33" t="str">
        <f>VLOOKUP(K95,'EN16931'!A:I,9,FALSE)</f>
        <v>A group of business terms providing contact information relevant for the Buyer.\nContact details can be given by the Buyer at the time of the ordering or as master data exchanged prior to ordering. Contact details should not be used for the purpose of routing the received Invoice internally by the recipient; the Buyer reference identifier should be used for this purpose.</v>
      </c>
      <c r="N95" s="33" t="str">
        <f t="shared" si="5"/>
        <v>buyerPostalAddress</v>
      </c>
      <c r="O95" s="1" t="str">
        <f>IF("u"=G95,VLOOKUP(H95,'xbrl-gl'!A:F,6,FALSE),"")</f>
        <v/>
      </c>
      <c r="P95" s="32" t="s">
        <v>1585</v>
      </c>
      <c r="R95" s="26"/>
      <c r="S95" s="68" t="s">
        <v>39</v>
      </c>
      <c r="T95" s="15" t="s">
        <v>4051</v>
      </c>
    </row>
    <row r="96" spans="1:20" ht="19" customHeight="1">
      <c r="A96" s="1" t="str">
        <f>IF("cen"=I96,"",VLOOKUP(C96,'xbrl-gl'!A:B,2,FALSE))</f>
        <v/>
      </c>
      <c r="B96" s="1">
        <v>95</v>
      </c>
      <c r="C96" s="25" t="s">
        <v>3659</v>
      </c>
      <c r="D96" s="25" t="s">
        <v>1259</v>
      </c>
      <c r="E96" s="35">
        <v>6</v>
      </c>
      <c r="F96" s="25" t="s">
        <v>3658</v>
      </c>
      <c r="G96" s="38" t="str">
        <f t="shared" si="4"/>
        <v>a</v>
      </c>
      <c r="H96" s="16" t="str">
        <f>IF("cen"&lt;&gt;MID(C96,1,3),VLOOKUP(C96,'xbrl-gl'!A:E,5,FALSE),"")</f>
        <v/>
      </c>
      <c r="I96" s="37" t="s">
        <v>3133</v>
      </c>
      <c r="J96" s="43" t="s">
        <v>3864</v>
      </c>
      <c r="K96" s="33" t="s">
        <v>1702</v>
      </c>
      <c r="L96" s="33" t="s">
        <v>1703</v>
      </c>
      <c r="M96" s="33" t="str">
        <f>VLOOKUP(K96,'EN16931'!A:I,9,FALSE)</f>
        <v>A contact point for a legal entity or person.\nSuch as person name, contact identification, department or office identification.</v>
      </c>
      <c r="N96" s="33" t="str">
        <f t="shared" si="5"/>
        <v>buyerContact</v>
      </c>
      <c r="O96" s="1" t="str">
        <f>IF("u"=G96,VLOOKUP(H96,'xbrl-gl'!A:F,6,FALSE),"")</f>
        <v/>
      </c>
      <c r="P96" s="32" t="s">
        <v>1585</v>
      </c>
      <c r="Q96" s="1" t="str">
        <f>IF(""&lt;&gt;D96,
  IF("gl-gen"=MID(VLOOKUP(D96,'xbrl-gl'!A:G,7,FALSE),1,6),
    VLOOKUP(D96,'xbrl-gl'!A:G,7,FALSE),
    "gl-"&amp;MID(D96,1,FIND("-",D96)-1)&amp;":"&amp;VLOOKUP(D96,'xbrl-gl'!A:G,7,FALSE)
  ),
  IF("_"=S96,
    "",
    IF("cen"=I96,
      S96,
      IF("gl-"=MID(S96,1,3),S96,"gl-"&amp;I96&amp;":"&amp;S96)
    )
  )
)</f>
        <v>gl-gen:contactAttentionLineItemType</v>
      </c>
      <c r="R96" s="24" t="s">
        <v>1594</v>
      </c>
      <c r="S96" s="1" t="s">
        <v>3136</v>
      </c>
      <c r="T96" s="15" t="s">
        <v>3987</v>
      </c>
    </row>
    <row r="97" spans="1:20" ht="19" customHeight="1">
      <c r="A97" s="1" t="str">
        <f>IF("cen"=I97,"",VLOOKUP(C97,'xbrl-gl'!A:B,2,FALSE))</f>
        <v/>
      </c>
      <c r="B97" s="1">
        <v>96</v>
      </c>
      <c r="C97" s="25" t="s">
        <v>3660</v>
      </c>
      <c r="D97" s="25" t="s">
        <v>1262</v>
      </c>
      <c r="E97" s="35">
        <v>6</v>
      </c>
      <c r="F97" s="25" t="s">
        <v>3658</v>
      </c>
      <c r="G97" s="38" t="str">
        <f t="shared" si="4"/>
        <v>a</v>
      </c>
      <c r="H97" s="16" t="str">
        <f>IF("cen"&lt;&gt;MID(C97,1,3),VLOOKUP(C97,'xbrl-gl'!A:E,5,FALSE),"")</f>
        <v/>
      </c>
      <c r="I97" s="37" t="s">
        <v>3133</v>
      </c>
      <c r="J97" s="43" t="s">
        <v>3865</v>
      </c>
      <c r="K97" s="33" t="s">
        <v>1704</v>
      </c>
      <c r="L97" s="33" t="s">
        <v>1705</v>
      </c>
      <c r="M97" s="33" t="str">
        <f>VLOOKUP(K97,'EN16931'!A:I,9,FALSE)</f>
        <v>A phone number for the contact point.</v>
      </c>
      <c r="N97" s="33" t="str">
        <f t="shared" si="5"/>
        <v>buyerContact</v>
      </c>
      <c r="O97" s="1" t="str">
        <f>IF("u"=G97,VLOOKUP(H97,'xbrl-gl'!A:F,6,FALSE),"")</f>
        <v/>
      </c>
      <c r="P97" s="32" t="s">
        <v>1585</v>
      </c>
      <c r="Q97" s="1" t="str">
        <f>IF(""&lt;&gt;D97,
  IF("gl-gen"=MID(VLOOKUP(D97,'xbrl-gl'!A:G,7,FALSE),1,6),
    VLOOKUP(D97,'xbrl-gl'!A:G,7,FALSE),
    "gl-"&amp;MID(D97,1,FIND("-",D97)-1)&amp;":"&amp;VLOOKUP(D97,'xbrl-gl'!A:G,7,FALSE)
  ),
  IF("_"=S97,
    "",
    IF("cen"=I97,
      S97,
      IF("gl-"=MID(S97,1,3),S97,"gl-"&amp;I97&amp;":"&amp;S97)
    )
  )
)</f>
        <v>gl-gen:phoneNumberItemType</v>
      </c>
      <c r="R97" s="24" t="s">
        <v>1594</v>
      </c>
      <c r="S97" s="1" t="s">
        <v>3136</v>
      </c>
      <c r="T97" s="15" t="s">
        <v>3988</v>
      </c>
    </row>
    <row r="98" spans="1:20" ht="19" customHeight="1">
      <c r="A98" s="1" t="str">
        <f>IF("cen"=I98,"",VLOOKUP(C98,'xbrl-gl'!A:B,2,FALSE))</f>
        <v/>
      </c>
      <c r="B98" s="1">
        <v>97</v>
      </c>
      <c r="C98" s="25" t="s">
        <v>3661</v>
      </c>
      <c r="D98" s="25" t="s">
        <v>39</v>
      </c>
      <c r="E98" s="35">
        <v>6</v>
      </c>
      <c r="F98" s="25" t="s">
        <v>3658</v>
      </c>
      <c r="G98" s="38" t="str">
        <f t="shared" si="4"/>
        <v>a</v>
      </c>
      <c r="H98" s="16" t="str">
        <f>IF("cen"&lt;&gt;MID(C98,1,3),VLOOKUP(C98,'xbrl-gl'!A:E,5,FALSE),"")</f>
        <v/>
      </c>
      <c r="I98" s="37" t="s">
        <v>3133</v>
      </c>
      <c r="J98" s="43" t="s">
        <v>3854</v>
      </c>
      <c r="K98" s="33" t="s">
        <v>1682</v>
      </c>
      <c r="L98" s="33" t="s">
        <v>1683</v>
      </c>
      <c r="M98" s="33" t="str">
        <f>VLOOKUP(K98,'EN16931'!A:I,9,FALSE)</f>
        <v>Identifies the Buyer's electronic address to which the invoice is delivered.</v>
      </c>
      <c r="N98" s="33" t="str">
        <f t="shared" si="5"/>
        <v>buyerContact</v>
      </c>
      <c r="O98" s="1" t="str">
        <f>IF("u"=G98,VLOOKUP(H98,'xbrl-gl'!A:F,6,FALSE),"")</f>
        <v/>
      </c>
      <c r="P98" s="32" t="s">
        <v>1585</v>
      </c>
      <c r="Q98" s="1" t="str">
        <f>IF(""&lt;&gt;D98,
  IF("gl-gen"=MID(VLOOKUP(D98,'xbrl-gl'!A:G,7,FALSE),1,6),
    VLOOKUP(D98,'xbrl-gl'!A:G,7,FALSE),
    "gl-"&amp;MID(D98,1,FIND("-",D98)-1)&amp;":"&amp;VLOOKUP(D98,'xbrl-gl'!A:G,7,FALSE)
  ),
  IF("_"=S98,
    "",
    IF("cen"=I98,
      S98,
      IF("gl-"=MID(S98,1,3),S98,"gl-"&amp;I98&amp;":"&amp;S98)
    )
  )
)</f>
        <v>identifierItemType</v>
      </c>
      <c r="R98" s="24" t="s">
        <v>1580</v>
      </c>
      <c r="S98" s="1" t="s">
        <v>3135</v>
      </c>
      <c r="T98" s="15" t="s">
        <v>3989</v>
      </c>
    </row>
    <row r="99" spans="1:20" ht="19" customHeight="1">
      <c r="A99" s="1" t="str">
        <f>IF("cen"=I99,"",VLOOKUP(C99,'xbrl-gl'!A:B,2,FALSE))</f>
        <v/>
      </c>
      <c r="B99" s="1">
        <v>98</v>
      </c>
      <c r="C99" s="25" t="s">
        <v>3662</v>
      </c>
      <c r="D99" s="25" t="s">
        <v>1266</v>
      </c>
      <c r="E99" s="35">
        <v>6</v>
      </c>
      <c r="F99" s="25" t="s">
        <v>3658</v>
      </c>
      <c r="G99" s="38" t="str">
        <f t="shared" si="4"/>
        <v>a</v>
      </c>
      <c r="H99" s="16" t="str">
        <f>IF("cen"&lt;&gt;MID(C99,1,3),VLOOKUP(C99,'xbrl-gl'!A:E,5,FALSE),"")</f>
        <v/>
      </c>
      <c r="I99" s="37" t="s">
        <v>3133</v>
      </c>
      <c r="J99" s="43" t="s">
        <v>3866</v>
      </c>
      <c r="K99" s="33" t="s">
        <v>1706</v>
      </c>
      <c r="L99" s="33" t="s">
        <v>1707</v>
      </c>
      <c r="M99" s="33" t="str">
        <f>VLOOKUP(K99,'EN16931'!A:I,9,FALSE)</f>
        <v>An e-mail address for the contact point.</v>
      </c>
      <c r="N99" s="33" t="str">
        <f t="shared" si="5"/>
        <v>buyerContact</v>
      </c>
      <c r="O99" s="1" t="str">
        <f>IF("u"=G99,VLOOKUP(H99,'xbrl-gl'!A:F,6,FALSE),"")</f>
        <v/>
      </c>
      <c r="P99" s="32" t="s">
        <v>1585</v>
      </c>
      <c r="Q99" s="1" t="str">
        <f>IF(""&lt;&gt;D99,
  IF("gl-gen"=MID(VLOOKUP(D99,'xbrl-gl'!A:G,7,FALSE),1,6),
    VLOOKUP(D99,'xbrl-gl'!A:G,7,FALSE),
    "gl-"&amp;MID(D99,1,FIND("-",D99)-1)&amp;":"&amp;VLOOKUP(D99,'xbrl-gl'!A:G,7,FALSE)
  ),
  IF("_"=S99,
    "",
    IF("cen"=I99,
      S99,
      IF("gl-"=MID(S99,1,3),S99,"gl-"&amp;I99&amp;":"&amp;S99)
    )
  )
)</f>
        <v>gl-gen:emailAddressItemType</v>
      </c>
      <c r="R99" s="24" t="s">
        <v>1594</v>
      </c>
      <c r="S99" s="1" t="s">
        <v>3136</v>
      </c>
      <c r="T99" s="15" t="s">
        <v>3990</v>
      </c>
    </row>
    <row r="100" spans="1:20" ht="19" customHeight="1">
      <c r="A100" s="1" t="str">
        <f>IF("cen"=I100,"",VLOOKUP(C100,'xbrl-gl'!A:B,2,FALSE))</f>
        <v/>
      </c>
      <c r="B100" s="1">
        <v>99</v>
      </c>
      <c r="C100" s="25" t="s">
        <v>4121</v>
      </c>
      <c r="D100" s="25"/>
      <c r="E100" s="35">
        <v>3</v>
      </c>
      <c r="F100" s="16" t="s">
        <v>762</v>
      </c>
      <c r="G100" s="38" t="str">
        <f t="shared" si="4"/>
        <v>a</v>
      </c>
      <c r="H100" s="16" t="str">
        <f>IF("cen"&lt;&gt;MID(C100,1,3),VLOOKUP(C100,'xbrl-gl'!A:E,5,FALSE),"")</f>
        <v/>
      </c>
      <c r="I100" s="37" t="s">
        <v>3133</v>
      </c>
      <c r="J100" s="40" t="str">
        <f>VLOOKUP(K100,'EN16931'!A:K,6,FALSE)</f>
        <v>deliveryInformation</v>
      </c>
      <c r="K100" s="33" t="s">
        <v>4120</v>
      </c>
      <c r="L100" s="33" t="str">
        <f>VLOOKUP(K100,'EN16931'!A:K,8,FALSE)</f>
        <v>DELIVERY INFORMATION</v>
      </c>
      <c r="M100" s="33" t="str">
        <f>VLOOKUP(K100,'EN16931'!A:K,9,FALSE)</f>
        <v>A group of business terms providing information about where and when the goods and services invoiced are delivered.</v>
      </c>
      <c r="N100" s="33" t="str">
        <f t="shared" si="5"/>
        <v>entityInformation</v>
      </c>
      <c r="O100" s="1" t="str">
        <f>IF("u"=G100,VLOOKUP(H100,'xbrl-gl'!A:F,6,FALSE),"")</f>
        <v/>
      </c>
      <c r="P100" s="32" t="str">
        <f>VLOOKUP(K100,'EN16931'!A:K,11,FALSE)</f>
        <v>0..1</v>
      </c>
      <c r="R100" s="24"/>
      <c r="T100" s="15" t="s">
        <v>4144</v>
      </c>
    </row>
    <row r="101" spans="1:20" ht="19" customHeight="1">
      <c r="A101" s="1" t="str">
        <f>IF("cen"=I101,"",VLOOKUP(C101,'xbrl-gl'!A:B,2,FALSE))</f>
        <v/>
      </c>
      <c r="B101" s="1">
        <v>100</v>
      </c>
      <c r="C101" s="25" t="s">
        <v>3667</v>
      </c>
      <c r="D101" s="25" t="s">
        <v>1235</v>
      </c>
      <c r="E101" s="35">
        <v>4</v>
      </c>
      <c r="F101" s="25" t="s">
        <v>4121</v>
      </c>
      <c r="G101" s="38" t="str">
        <f t="shared" si="4"/>
        <v>a</v>
      </c>
      <c r="H101" s="16" t="str">
        <f>IF("cen"&lt;&gt;MID(C101,1,3),VLOOKUP(C101,'xbrl-gl'!A:E,5,FALSE),"")</f>
        <v/>
      </c>
      <c r="I101" s="37" t="s">
        <v>3133</v>
      </c>
      <c r="J101" s="41" t="s">
        <v>3881</v>
      </c>
      <c r="K101" s="33" t="s">
        <v>1739</v>
      </c>
      <c r="L101" s="33" t="s">
        <v>1740</v>
      </c>
      <c r="M101" s="33" t="str">
        <f>VLOOKUP(K101,'EN16931'!A:I,9,FALSE)</f>
        <v>The name of the party to which the goods and services are delivered.\nShall be used if the Deliver to party is different from the Buyer.</v>
      </c>
      <c r="N101" s="33" t="str">
        <f t="shared" si="5"/>
        <v>deliveryInformation</v>
      </c>
      <c r="O101" s="1" t="str">
        <f>IF("u"=G101,VLOOKUP(H101,'xbrl-gl'!A:F,6,FALSE),"")</f>
        <v/>
      </c>
      <c r="P101" s="32" t="s">
        <v>1585</v>
      </c>
      <c r="Q101" s="1" t="str">
        <f>IF(""&lt;&gt;D101,
  IF("gl-gen"=MID(VLOOKUP(D101,'xbrl-gl'!A:G,7,FALSE),1,6),
    VLOOKUP(D101,'xbrl-gl'!A:G,7,FALSE),
    "gl-"&amp;MID(D101,1,FIND("-",D101)-1)&amp;":"&amp;VLOOKUP(D101,'xbrl-gl'!A:G,7,FALSE)
  ),
  IF("_"=S101,
    "",
    IF("cen"=I101,
      S101,
      IF("gl-"=MID(S101,1,3),S101,"gl-"&amp;I101&amp;":"&amp;S101)
    )
  )
)</f>
        <v>gl-cor:identifierDescriptionItemType</v>
      </c>
      <c r="R101" s="24" t="s">
        <v>1594</v>
      </c>
      <c r="S101" s="1" t="s">
        <v>3136</v>
      </c>
      <c r="T101" s="15" t="s">
        <v>4145</v>
      </c>
    </row>
    <row r="102" spans="1:20" ht="19" customHeight="1">
      <c r="A102" s="1" t="str">
        <f>IF("cen"=I102,"",VLOOKUP(C102,'xbrl-gl'!A:B,2,FALSE))</f>
        <v/>
      </c>
      <c r="B102" s="1">
        <v>101</v>
      </c>
      <c r="C102" s="25" t="s">
        <v>3670</v>
      </c>
      <c r="D102" s="25" t="s">
        <v>1254</v>
      </c>
      <c r="E102" s="35">
        <v>4</v>
      </c>
      <c r="F102" s="25" t="s">
        <v>4121</v>
      </c>
      <c r="G102" s="38" t="str">
        <f t="shared" si="4"/>
        <v>a</v>
      </c>
      <c r="H102" s="16" t="str">
        <f>IF("cen"&lt;&gt;MID(C102,1,3),VLOOKUP(C102,'xbrl-gl'!A:E,5,FALSE),"")</f>
        <v/>
      </c>
      <c r="I102" s="37" t="s">
        <v>3133</v>
      </c>
      <c r="J102" s="41" t="s">
        <v>3882</v>
      </c>
      <c r="K102" s="33" t="s">
        <v>1741</v>
      </c>
      <c r="L102" s="33" t="s">
        <v>1742</v>
      </c>
      <c r="M102" s="33" t="str">
        <f>VLOOKUP(K102,'EN16931'!A:I,9,FALSE)</f>
        <v>An identifier for the location at which the goods and services are delivered.\nIf no scheme is specified, it should be known by Buyer and Seller, e.g. a previously exchanged Buyer or Seller assigned identifier.</v>
      </c>
      <c r="N102" s="33" t="str">
        <f t="shared" si="5"/>
        <v>deliveryInformation</v>
      </c>
      <c r="O102" s="1" t="str">
        <f>IF("u"=G102,VLOOKUP(H102,'xbrl-gl'!A:F,6,FALSE),"")</f>
        <v/>
      </c>
      <c r="P102" s="32" t="s">
        <v>1585</v>
      </c>
      <c r="Q102" s="1" t="str">
        <f>IF(""&lt;&gt;D102,
  IF("gl-gen"=MID(VLOOKUP(D102,'xbrl-gl'!A:G,7,FALSE),1,6),
    VLOOKUP(D102,'xbrl-gl'!A:G,7,FALSE),
    "gl-"&amp;MID(D102,1,FIND("-",D102)-1)&amp;":"&amp;VLOOKUP(D102,'xbrl-gl'!A:G,7,FALSE)
  ),
  IF("_"=S102,
    "",
    IF("cen"=I102,
      S102,
      IF("gl-"=MID(S102,1,3),S102,"gl-"&amp;I102&amp;":"&amp;S102)
    )
  )
)</f>
        <v>gl-gen:locationIdentifierItemType</v>
      </c>
      <c r="R102" s="24" t="s">
        <v>1574</v>
      </c>
      <c r="S102" s="1" t="s">
        <v>3135</v>
      </c>
      <c r="T102" s="15" t="s">
        <v>4146</v>
      </c>
    </row>
    <row r="103" spans="1:20" ht="19" customHeight="1">
      <c r="A103" s="1" t="str">
        <f>IF("cen"=I103,"",VLOOKUP(C103,'xbrl-gl'!A:B,2,FALSE))</f>
        <v/>
      </c>
      <c r="B103" s="1">
        <v>102</v>
      </c>
      <c r="C103" s="25" t="s">
        <v>4124</v>
      </c>
      <c r="D103" s="25"/>
      <c r="E103" s="35">
        <v>4</v>
      </c>
      <c r="F103" s="25" t="s">
        <v>4121</v>
      </c>
      <c r="G103" s="38" t="str">
        <f t="shared" si="4"/>
        <v>a</v>
      </c>
      <c r="H103" s="16" t="str">
        <f>IF("cen"&lt;&gt;MID(C103,1,3),VLOOKUP(C103,'xbrl-gl'!A:E,5,FALSE),"")</f>
        <v/>
      </c>
      <c r="I103" s="37" t="s">
        <v>3145</v>
      </c>
      <c r="J103" s="41" t="str">
        <f>VLOOKUP(K103,'EN16931'!A:K,6,FALSE)</f>
        <v>actualDeliveryDate</v>
      </c>
      <c r="K103" s="33" t="s">
        <v>4122</v>
      </c>
      <c r="L103" s="33" t="str">
        <f>VLOOKUP(K103,'EN16931'!A:K,8,FALSE)</f>
        <v>Actual delivery date</v>
      </c>
      <c r="M103" s="33" t="str">
        <f>VLOOKUP(K103,'EN16931'!A:K,9,FALSE)</f>
        <v>the date on which the supply of goods or services was made or completed.</v>
      </c>
      <c r="N103" s="33" t="str">
        <f t="shared" si="5"/>
        <v>deliveryInformation</v>
      </c>
      <c r="O103" s="1" t="str">
        <f>IF("u"=G103,VLOOKUP(H103,'xbrl-gl'!A:F,6,FALSE),"")</f>
        <v/>
      </c>
      <c r="P103" s="32" t="str">
        <f>VLOOKUP(K103,'EN16931'!A:K,11,FALSE)</f>
        <v>0..1</v>
      </c>
      <c r="Q103" s="1" t="str">
        <f>IF(""&lt;&gt;D103,
  IF("gl-gen"=MID(VLOOKUP(D103,'xbrl-gl'!A:G,7,FALSE),1,6),
    VLOOKUP(D103,'xbrl-gl'!A:G,7,FALSE),
    "gl-"&amp;MID(D103,1,FIND("-",D103)-1)&amp;":"&amp;VLOOKUP(D103,'xbrl-gl'!A:G,7,FALSE)
  ),
  IF("_"=S103,
    "",
    IF("cen"=I103,
      S103,
      IF("gl-"=MID(S103,1,3),S103,"gl-"&amp;I103&amp;":"&amp;S103)
    )
  )
)</f>
        <v>dateItemType</v>
      </c>
      <c r="R103" s="24" t="str">
        <f>VLOOKUP(K103,'EN16931'!A:K,10,FALSE)</f>
        <v>Date</v>
      </c>
      <c r="S103" s="1" t="s">
        <v>4123</v>
      </c>
      <c r="T103" s="15" t="s">
        <v>4147</v>
      </c>
    </row>
    <row r="104" spans="1:20" ht="19" customHeight="1">
      <c r="A104" s="1" t="str">
        <f>IF("cen"=I104,"",VLOOKUP(C104,'xbrl-gl'!A:B,2,FALSE))</f>
        <v/>
      </c>
      <c r="B104" s="1">
        <v>103</v>
      </c>
      <c r="C104" s="25" t="s">
        <v>3147</v>
      </c>
      <c r="D104" s="25" t="s">
        <v>39</v>
      </c>
      <c r="E104" s="35">
        <v>4</v>
      </c>
      <c r="F104" s="25" t="s">
        <v>4121</v>
      </c>
      <c r="G104" s="38" t="str">
        <f t="shared" si="4"/>
        <v>a</v>
      </c>
      <c r="H104" s="16" t="str">
        <f>IF("cen"&lt;&gt;MID(C104,1,3),VLOOKUP(C104,'xbrl-gl'!A:E,5,FALSE),"")</f>
        <v/>
      </c>
      <c r="I104" s="37" t="s">
        <v>3133</v>
      </c>
      <c r="J104" s="41" t="s">
        <v>3883</v>
      </c>
      <c r="K104" s="63" t="s">
        <v>1745</v>
      </c>
      <c r="L104" s="33" t="s">
        <v>1746</v>
      </c>
      <c r="M104" s="33" t="str">
        <f>VLOOKUP(K104,'EN16931'!A:I,9,FALSE)</f>
        <v>A group of business terms providing information on the invoice period.\nUsed to indicate when the period covered by the invoice starts and when it ends. Also called delivery period.</v>
      </c>
      <c r="N104" s="33" t="str">
        <f t="shared" si="5"/>
        <v>deliveryInformation</v>
      </c>
      <c r="O104" s="1" t="str">
        <f>IF("u"=G104,VLOOKUP(H104,'xbrl-gl'!A:F,6,FALSE),"")</f>
        <v/>
      </c>
      <c r="P104" s="32" t="s">
        <v>1585</v>
      </c>
      <c r="Q104" s="1" t="str">
        <f>IF(""&lt;&gt;D104,
  IF("gl-gen"=MID(VLOOKUP(D104,'xbrl-gl'!A:G,7,FALSE),1,6),
    VLOOKUP(D104,'xbrl-gl'!A:G,7,FALSE),
    "gl-"&amp;MID(D104,1,FIND("-",D104)-1)&amp;":"&amp;VLOOKUP(D104,'xbrl-gl'!A:G,7,FALSE)
  ),
  IF("_"=S104,
    "",
    IF("cen"=I104,
      S104,
      IF("gl-"=MID(S104,1,3),S104,"gl-"&amp;I104&amp;":"&amp;S104)
    )
  )
)</f>
        <v/>
      </c>
      <c r="R104" s="26"/>
      <c r="S104" s="68" t="s">
        <v>39</v>
      </c>
      <c r="T104" s="15" t="s">
        <v>4148</v>
      </c>
    </row>
    <row r="105" spans="1:20" ht="19" customHeight="1">
      <c r="A105" s="1">
        <f>IF("cen"=I105,"",VLOOKUP(C105,'xbrl-gl'!A:B,2,FALSE))</f>
        <v>11</v>
      </c>
      <c r="B105" s="1">
        <v>104</v>
      </c>
      <c r="C105" s="25" t="s">
        <v>1034</v>
      </c>
      <c r="D105" s="25" t="s">
        <v>39</v>
      </c>
      <c r="E105" s="35">
        <v>5</v>
      </c>
      <c r="F105" s="25" t="s">
        <v>3147</v>
      </c>
      <c r="G105" s="38" t="str">
        <f t="shared" si="4"/>
        <v>u</v>
      </c>
      <c r="H105" s="16" t="str">
        <f>IF("cen"&lt;&gt;MID(C105,1,3),VLOOKUP(C105,'xbrl-gl'!A:E,5,FALSE),"")</f>
        <v>corG-2</v>
      </c>
      <c r="I105" s="37" t="s">
        <v>0</v>
      </c>
      <c r="J105" s="42" t="s">
        <v>4171</v>
      </c>
      <c r="K105" s="63" t="s">
        <v>1747</v>
      </c>
      <c r="L105" s="33" t="s">
        <v>1748</v>
      </c>
      <c r="M105" s="33" t="str">
        <f>VLOOKUP(K105,'EN16931'!A:I,9,FALSE)</f>
        <v>The date when the Invoice period starts.\nThe initial date of delivery of goods or services.</v>
      </c>
      <c r="N105" s="33" t="str">
        <f t="shared" si="5"/>
        <v>invoicingPeriod</v>
      </c>
      <c r="O105" s="1" t="str">
        <f>IF("u"=G105,VLOOKUP(H105,'xbrl-gl'!A:F,6,FALSE),"")</f>
        <v>documentInfo</v>
      </c>
      <c r="P105" s="32" t="s">
        <v>1585</v>
      </c>
      <c r="Q105" s="1" t="str">
        <f>IF(""&lt;&gt;D105,
  IF("gl-gen"=MID(VLOOKUP(D105,'xbrl-gl'!A:G,7,FALSE),1,6),
    VLOOKUP(D105,'xbrl-gl'!A:G,7,FALSE),
    "gl-"&amp;MID(D105,1,FIND("-",D105)-1)&amp;":"&amp;VLOOKUP(D105,'xbrl-gl'!A:G,7,FALSE)
  ),
  IF("_"=S105,
    "",
    IF("cen"=I105,
      S105,
      IF("gl-"=MID(S105,1,3),S105,"gl-"&amp;I105&amp;":"&amp;S105)
    )
  )
)</f>
        <v>gl-cor:periodCoveredStartItemType</v>
      </c>
      <c r="R105" s="24" t="s">
        <v>1577</v>
      </c>
      <c r="S105" s="1" t="s">
        <v>858</v>
      </c>
      <c r="T105" s="15" t="s">
        <v>4149</v>
      </c>
    </row>
    <row r="106" spans="1:20" ht="19" customHeight="1">
      <c r="A106" s="1">
        <f>IF("cen"=I106,"",VLOOKUP(C106,'xbrl-gl'!A:B,2,FALSE))</f>
        <v>12</v>
      </c>
      <c r="B106" s="1">
        <v>105</v>
      </c>
      <c r="C106" s="25" t="s">
        <v>1035</v>
      </c>
      <c r="D106" s="25" t="s">
        <v>39</v>
      </c>
      <c r="E106" s="35">
        <v>5</v>
      </c>
      <c r="F106" s="25" t="s">
        <v>3147</v>
      </c>
      <c r="G106" s="38" t="str">
        <f t="shared" si="4"/>
        <v>u</v>
      </c>
      <c r="H106" s="16" t="str">
        <f>IF("cen"&lt;&gt;MID(C106,1,3),VLOOKUP(C106,'xbrl-gl'!A:E,5,FALSE),"")</f>
        <v>corG-2</v>
      </c>
      <c r="I106" s="37" t="s">
        <v>0</v>
      </c>
      <c r="J106" s="42" t="s">
        <v>23</v>
      </c>
      <c r="K106" s="63" t="s">
        <v>1749</v>
      </c>
      <c r="L106" s="33" t="s">
        <v>1750</v>
      </c>
      <c r="M106" s="33" t="str">
        <f>VLOOKUP(K106,'EN16931'!A:I,9,FALSE)</f>
        <v>The date when the Invoice period ends.\nThe date on which the delivery of goods or services was completed.</v>
      </c>
      <c r="N106" s="33" t="str">
        <f t="shared" si="5"/>
        <v>invoicingPeriod</v>
      </c>
      <c r="O106" s="1" t="str">
        <f>IF("u"=G106,VLOOKUP(H106,'xbrl-gl'!A:F,6,FALSE),"")</f>
        <v>documentInfo</v>
      </c>
      <c r="P106" s="32" t="s">
        <v>1585</v>
      </c>
      <c r="Q106" s="1" t="str">
        <f>IF(""&lt;&gt;D106,
  IF("gl-gen"=MID(VLOOKUP(D106,'xbrl-gl'!A:G,7,FALSE),1,6),
    VLOOKUP(D106,'xbrl-gl'!A:G,7,FALSE),
    "gl-"&amp;MID(D106,1,FIND("-",D106)-1)&amp;":"&amp;VLOOKUP(D106,'xbrl-gl'!A:G,7,FALSE)
  ),
  IF("_"=S106,
    "",
    IF("cen"=I106,
      S106,
      IF("gl-"=MID(S106,1,3),S106,"gl-"&amp;I106&amp;":"&amp;S106)
    )
  )
)</f>
        <v>gl-cor:periodCoveredEndItemType</v>
      </c>
      <c r="R106" s="24" t="s">
        <v>1577</v>
      </c>
      <c r="S106" s="1" t="s">
        <v>859</v>
      </c>
      <c r="T106" s="15" t="s">
        <v>4150</v>
      </c>
    </row>
    <row r="107" spans="1:20" ht="19" customHeight="1">
      <c r="A107" s="1" t="str">
        <f>IF("cen"=I107,"",VLOOKUP(C107,'xbrl-gl'!A:B,2,FALSE))</f>
        <v/>
      </c>
      <c r="B107" s="1">
        <v>106</v>
      </c>
      <c r="C107" s="25" t="s">
        <v>3668</v>
      </c>
      <c r="D107" s="25" t="s">
        <v>792</v>
      </c>
      <c r="E107" s="35">
        <v>4</v>
      </c>
      <c r="F107" s="25" t="s">
        <v>4121</v>
      </c>
      <c r="G107" s="38" t="str">
        <f t="shared" si="4"/>
        <v>a</v>
      </c>
      <c r="H107" s="16" t="str">
        <f>IF("cen"&lt;&gt;MID(C107,1,3),VLOOKUP(C107,'xbrl-gl'!A:E,5,FALSE),"")</f>
        <v/>
      </c>
      <c r="I107" s="37" t="s">
        <v>3133</v>
      </c>
      <c r="J107" s="41" t="s">
        <v>3884</v>
      </c>
      <c r="K107" s="33" t="s">
        <v>1751</v>
      </c>
      <c r="L107" s="33" t="s">
        <v>1752</v>
      </c>
      <c r="M107" s="33" t="str">
        <f>VLOOKUP(K107,'EN16931'!A:I,9,FALSE)</f>
        <v>A group of business terms providing information about the address to which goods and services invoiced were or are delivered.\nIn the case of pick-up, the deliver to address is the pick-up address. Sufficient components of the address are to be filled to comply with legal requirements.</v>
      </c>
      <c r="N107" s="33" t="str">
        <f t="shared" si="5"/>
        <v>deliveryInformation</v>
      </c>
      <c r="O107" s="1" t="str">
        <f>IF("u"=G107,VLOOKUP(H107,'xbrl-gl'!A:F,6,FALSE),"")</f>
        <v/>
      </c>
      <c r="P107" s="32" t="s">
        <v>1585</v>
      </c>
      <c r="R107" s="26"/>
      <c r="S107" s="68" t="s">
        <v>39</v>
      </c>
      <c r="T107" s="15" t="s">
        <v>4151</v>
      </c>
    </row>
    <row r="108" spans="1:20" ht="19" customHeight="1">
      <c r="A108" s="1" t="str">
        <f>IF("cen"=I108,"",VLOOKUP(C108,'xbrl-gl'!A:B,2,FALSE))</f>
        <v/>
      </c>
      <c r="B108" s="1">
        <v>107</v>
      </c>
      <c r="C108" s="25" t="s">
        <v>3611</v>
      </c>
      <c r="D108" s="25" t="s">
        <v>1248</v>
      </c>
      <c r="E108" s="35">
        <v>5</v>
      </c>
      <c r="F108" s="25" t="s">
        <v>3668</v>
      </c>
      <c r="G108" s="38" t="str">
        <f t="shared" si="4"/>
        <v>a</v>
      </c>
      <c r="H108" s="16" t="str">
        <f>IF("cen"&lt;&gt;MID(C108,1,3),VLOOKUP(C108,'xbrl-gl'!A:E,5,FALSE),"")</f>
        <v/>
      </c>
      <c r="I108" s="37" t="s">
        <v>3133</v>
      </c>
      <c r="J108" s="42" t="s">
        <v>3885</v>
      </c>
      <c r="K108" s="33" t="s">
        <v>1753</v>
      </c>
      <c r="L108" s="33" t="s">
        <v>1754</v>
      </c>
      <c r="M108" s="33" t="str">
        <f>VLOOKUP(K108,'EN16931'!A:I,9,FALSE)</f>
        <v>The main address line in an address.\nUsually the street name and number.</v>
      </c>
      <c r="N108" s="33" t="str">
        <f t="shared" si="5"/>
        <v>deliverToAddress</v>
      </c>
      <c r="O108" s="1" t="str">
        <f>IF("u"=G108,VLOOKUP(H108,'xbrl-gl'!A:F,6,FALSE),"")</f>
        <v/>
      </c>
      <c r="P108" s="32" t="s">
        <v>1585</v>
      </c>
      <c r="Q108" s="1" t="str">
        <f>IF(""&lt;&gt;D108,
  IF("gl-gen"=MID(VLOOKUP(D108,'xbrl-gl'!A:G,7,FALSE),1,6),
    VLOOKUP(D108,'xbrl-gl'!A:G,7,FALSE),
    "gl-"&amp;MID(D108,1,FIND("-",D108)-1)&amp;":"&amp;VLOOKUP(D108,'xbrl-gl'!A:G,7,FALSE)
  ),
  IF("_"=S108,
    "",
    IF("cen"=I108,
      S108,
      IF("gl-"=MID(S108,1,3),S108,"gl-"&amp;I108&amp;":"&amp;S108)
    )
  )
)</f>
        <v>gl-gen:streetItemType</v>
      </c>
      <c r="R108" s="24" t="s">
        <v>1594</v>
      </c>
      <c r="S108" s="1" t="s">
        <v>3136</v>
      </c>
      <c r="T108" s="15" t="s">
        <v>4152</v>
      </c>
    </row>
    <row r="109" spans="1:20" ht="19" customHeight="1">
      <c r="A109" s="1" t="str">
        <f>IF("cen"=I109,"",VLOOKUP(C109,'xbrl-gl'!A:B,2,FALSE))</f>
        <v/>
      </c>
      <c r="B109" s="1">
        <v>108</v>
      </c>
      <c r="C109" s="25" t="s">
        <v>3615</v>
      </c>
      <c r="D109" s="25" t="s">
        <v>1249</v>
      </c>
      <c r="E109" s="35">
        <v>5</v>
      </c>
      <c r="F109" s="25" t="s">
        <v>3668</v>
      </c>
      <c r="G109" s="38" t="str">
        <f t="shared" si="4"/>
        <v>a</v>
      </c>
      <c r="H109" s="16" t="str">
        <f>IF("cen"&lt;&gt;MID(C109,1,3),VLOOKUP(C109,'xbrl-gl'!A:E,5,FALSE),"")</f>
        <v/>
      </c>
      <c r="I109" s="37" t="s">
        <v>3133</v>
      </c>
      <c r="J109" s="42" t="s">
        <v>3886</v>
      </c>
      <c r="K109" s="33" t="s">
        <v>1755</v>
      </c>
      <c r="L109" s="33" t="s">
        <v>1756</v>
      </c>
      <c r="M109" s="33" t="str">
        <f>VLOOKUP(K109,'EN16931'!A:I,9,FALSE)</f>
        <v>An additional address line in an address that can be used to give further details supplementing the main line.</v>
      </c>
      <c r="N109" s="33" t="str">
        <f t="shared" si="5"/>
        <v>deliverToAddress</v>
      </c>
      <c r="O109" s="1" t="str">
        <f>IF("u"=G109,VLOOKUP(H109,'xbrl-gl'!A:F,6,FALSE),"")</f>
        <v/>
      </c>
      <c r="P109" s="32" t="s">
        <v>1585</v>
      </c>
      <c r="Q109" s="1" t="str">
        <f>IF(""&lt;&gt;D109,
  IF("gl-gen"=MID(VLOOKUP(D109,'xbrl-gl'!A:G,7,FALSE),1,6),
    VLOOKUP(D109,'xbrl-gl'!A:G,7,FALSE),
    "gl-"&amp;MID(D109,1,FIND("-",D109)-1)&amp;":"&amp;VLOOKUP(D109,'xbrl-gl'!A:G,7,FALSE)
  ),
  IF("_"=S109,
    "",
    IF("cen"=I109,
      S109,
      IF("gl-"=MID(S109,1,3),S109,"gl-"&amp;I109&amp;":"&amp;S109)
    )
  )
)</f>
        <v>gl-gen:street2ItemType</v>
      </c>
      <c r="R109" s="24" t="s">
        <v>1594</v>
      </c>
      <c r="S109" s="1" t="s">
        <v>3136</v>
      </c>
      <c r="T109" s="15" t="s">
        <v>4153</v>
      </c>
    </row>
    <row r="110" spans="1:20" ht="19" customHeight="1">
      <c r="A110" s="1" t="str">
        <f>IF("cen"=I110,"",VLOOKUP(C110,'xbrl-gl'!A:B,2,FALSE))</f>
        <v/>
      </c>
      <c r="B110" s="1">
        <v>109</v>
      </c>
      <c r="C110" s="25" t="s">
        <v>3669</v>
      </c>
      <c r="D110" s="25" t="s">
        <v>3163</v>
      </c>
      <c r="E110" s="35">
        <v>5</v>
      </c>
      <c r="F110" s="25" t="s">
        <v>3668</v>
      </c>
      <c r="G110" s="38" t="str">
        <f t="shared" si="4"/>
        <v>a</v>
      </c>
      <c r="H110" s="16" t="str">
        <f>IF("cen"&lt;&gt;MID(C110,1,3),VLOOKUP(C110,'xbrl-gl'!A:E,5,FALSE),"")</f>
        <v/>
      </c>
      <c r="I110" s="37" t="s">
        <v>3133</v>
      </c>
      <c r="J110" s="42" t="s">
        <v>3887</v>
      </c>
      <c r="K110" s="33" t="s">
        <v>1757</v>
      </c>
      <c r="L110" s="33" t="s">
        <v>1758</v>
      </c>
      <c r="M110" s="33" t="str">
        <f>VLOOKUP(K110,'EN16931'!A:I,9,FALSE)</f>
        <v>An additional address line in an address that can be used to give further details supplementing the main line.</v>
      </c>
      <c r="N110" s="33" t="str">
        <f t="shared" si="5"/>
        <v>deliverToAddress</v>
      </c>
      <c r="O110" s="1" t="str">
        <f>IF("u"=G110,VLOOKUP(H110,'xbrl-gl'!A:F,6,FALSE),"")</f>
        <v/>
      </c>
      <c r="P110" s="32" t="s">
        <v>1585</v>
      </c>
      <c r="R110" s="24" t="s">
        <v>1594</v>
      </c>
      <c r="S110" s="1" t="s">
        <v>3136</v>
      </c>
      <c r="T110" s="15" t="s">
        <v>4154</v>
      </c>
    </row>
    <row r="111" spans="1:20" ht="19" customHeight="1">
      <c r="A111" s="1" t="str">
        <f>IF("cen"=I111,"",VLOOKUP(C111,'xbrl-gl'!A:B,2,FALSE))</f>
        <v/>
      </c>
      <c r="B111" s="1">
        <v>110</v>
      </c>
      <c r="C111" s="25" t="s">
        <v>3619</v>
      </c>
      <c r="D111" s="25" t="s">
        <v>1250</v>
      </c>
      <c r="E111" s="35">
        <v>5</v>
      </c>
      <c r="F111" s="25" t="s">
        <v>3668</v>
      </c>
      <c r="G111" s="38" t="str">
        <f t="shared" si="4"/>
        <v>a</v>
      </c>
      <c r="H111" s="16" t="str">
        <f>IF("cen"&lt;&gt;MID(C111,1,3),VLOOKUP(C111,'xbrl-gl'!A:E,5,FALSE),"")</f>
        <v/>
      </c>
      <c r="I111" s="37" t="s">
        <v>3133</v>
      </c>
      <c r="J111" s="42" t="s">
        <v>3888</v>
      </c>
      <c r="K111" s="33" t="s">
        <v>1759</v>
      </c>
      <c r="L111" s="33" t="s">
        <v>1760</v>
      </c>
      <c r="M111" s="33" t="str">
        <f>VLOOKUP(K111,'EN16931'!A:I,9,FALSE)</f>
        <v>The common name of the city, town or village, where the deliver to address is located.</v>
      </c>
      <c r="N111" s="33" t="str">
        <f t="shared" si="5"/>
        <v>deliverToAddress</v>
      </c>
      <c r="O111" s="1" t="str">
        <f>IF("u"=G111,VLOOKUP(H111,'xbrl-gl'!A:F,6,FALSE),"")</f>
        <v/>
      </c>
      <c r="P111" s="32" t="s">
        <v>1585</v>
      </c>
      <c r="Q111" s="1" t="str">
        <f>IF(""&lt;&gt;D111,
  IF("gl-gen"=MID(VLOOKUP(D111,'xbrl-gl'!A:G,7,FALSE),1,6),
    VLOOKUP(D111,'xbrl-gl'!A:G,7,FALSE),
    "gl-"&amp;MID(D111,1,FIND("-",D111)-1)&amp;":"&amp;VLOOKUP(D111,'xbrl-gl'!A:G,7,FALSE)
  ),
  IF("_"=S111,
    "",
    IF("cen"=I111,
      S111,
      IF("gl-"=MID(S111,1,3),S111,"gl-"&amp;I111&amp;":"&amp;S111)
    )
  )
)</f>
        <v>gl-gen:cityItemType</v>
      </c>
      <c r="R111" s="24" t="s">
        <v>1594</v>
      </c>
      <c r="S111" s="1" t="s">
        <v>3136</v>
      </c>
      <c r="T111" s="15" t="s">
        <v>4155</v>
      </c>
    </row>
    <row r="112" spans="1:20" ht="19" customHeight="1">
      <c r="A112" s="1" t="str">
        <f>IF("cen"=I112,"",VLOOKUP(C112,'xbrl-gl'!A:B,2,FALSE))</f>
        <v/>
      </c>
      <c r="B112" s="1">
        <v>111</v>
      </c>
      <c r="C112" s="25" t="s">
        <v>3631</v>
      </c>
      <c r="D112" s="25" t="s">
        <v>1253</v>
      </c>
      <c r="E112" s="35">
        <v>5</v>
      </c>
      <c r="F112" s="25" t="s">
        <v>3668</v>
      </c>
      <c r="G112" s="38" t="str">
        <f t="shared" si="4"/>
        <v>a</v>
      </c>
      <c r="H112" s="16" t="str">
        <f>IF("cen"&lt;&gt;MID(C112,1,3),VLOOKUP(C112,'xbrl-gl'!A:E,5,FALSE),"")</f>
        <v/>
      </c>
      <c r="I112" s="37" t="s">
        <v>3133</v>
      </c>
      <c r="J112" s="42" t="s">
        <v>3889</v>
      </c>
      <c r="K112" s="33" t="s">
        <v>1761</v>
      </c>
      <c r="L112" s="33" t="s">
        <v>1762</v>
      </c>
      <c r="M112" s="33" t="str">
        <f>VLOOKUP(K112,'EN16931'!A:I,9,FALSE)</f>
        <v>The identifier for an addressable group of properties according to the relevant postal service.\nSuch as a ZIP code or a post code.</v>
      </c>
      <c r="N112" s="33" t="str">
        <f t="shared" si="5"/>
        <v>deliverToAddress</v>
      </c>
      <c r="O112" s="1" t="str">
        <f>IF("u"=G112,VLOOKUP(H112,'xbrl-gl'!A:F,6,FALSE),"")</f>
        <v/>
      </c>
      <c r="P112" s="32" t="s">
        <v>1585</v>
      </c>
      <c r="Q112" s="1" t="str">
        <f>IF(""&lt;&gt;D112,
  IF("gl-gen"=MID(VLOOKUP(D112,'xbrl-gl'!A:G,7,FALSE),1,6),
    VLOOKUP(D112,'xbrl-gl'!A:G,7,FALSE),
    "gl-"&amp;MID(D112,1,FIND("-",D112)-1)&amp;":"&amp;VLOOKUP(D112,'xbrl-gl'!A:G,7,FALSE)
  ),
  IF("_"=S112,
    "",
    IF("cen"=I112,
      S112,
      IF("gl-"=MID(S112,1,3),S112,"gl-"&amp;I112&amp;":"&amp;S112)
    )
  )
)</f>
        <v>gl-gen:zipOrPostalCodeItemType</v>
      </c>
      <c r="R112" s="28" t="s">
        <v>1594</v>
      </c>
      <c r="S112" s="1" t="s">
        <v>3136</v>
      </c>
      <c r="T112" s="15" t="s">
        <v>4156</v>
      </c>
    </row>
    <row r="113" spans="1:20" ht="19" customHeight="1">
      <c r="A113" s="1" t="str">
        <f>IF("cen"=I113,"",VLOOKUP(C113,'xbrl-gl'!A:B,2,FALSE))</f>
        <v/>
      </c>
      <c r="B113" s="1">
        <v>112</v>
      </c>
      <c r="C113" s="25" t="s">
        <v>3623</v>
      </c>
      <c r="D113" s="25" t="s">
        <v>1251</v>
      </c>
      <c r="E113" s="35">
        <v>5</v>
      </c>
      <c r="F113" s="25" t="s">
        <v>3668</v>
      </c>
      <c r="G113" s="38" t="str">
        <f t="shared" si="4"/>
        <v>a</v>
      </c>
      <c r="H113" s="16" t="str">
        <f>IF("cen"&lt;&gt;MID(C113,1,3),VLOOKUP(C113,'xbrl-gl'!A:E,5,FALSE),"")</f>
        <v/>
      </c>
      <c r="I113" s="37" t="s">
        <v>3133</v>
      </c>
      <c r="J113" s="42" t="s">
        <v>3890</v>
      </c>
      <c r="K113" s="33" t="s">
        <v>1763</v>
      </c>
      <c r="L113" s="33" t="s">
        <v>1764</v>
      </c>
      <c r="M113" s="33" t="str">
        <f>VLOOKUP(K113,'EN16931'!A:I,9,FALSE)</f>
        <v>The subdivision of a country.\nSuch as a region, a county, a state, a province, etc.</v>
      </c>
      <c r="N113" s="33" t="str">
        <f t="shared" si="5"/>
        <v>deliverToAddress</v>
      </c>
      <c r="O113" s="1" t="str">
        <f>IF("u"=G113,VLOOKUP(H113,'xbrl-gl'!A:F,6,FALSE),"")</f>
        <v/>
      </c>
      <c r="P113" s="32" t="s">
        <v>1585</v>
      </c>
      <c r="Q113" s="1" t="str">
        <f>IF(""&lt;&gt;D113,
  IF("gl-gen"=MID(VLOOKUP(D113,'xbrl-gl'!A:G,7,FALSE),1,6),
    VLOOKUP(D113,'xbrl-gl'!A:G,7,FALSE),
    "gl-"&amp;MID(D113,1,FIND("-",D113)-1)&amp;":"&amp;VLOOKUP(D113,'xbrl-gl'!A:G,7,FALSE)
  ),
  IF("_"=S113,
    "",
    IF("cen"=I113,
      S113,
      IF("gl-"=MID(S113,1,3),S113,"gl-"&amp;I113&amp;":"&amp;S113)
    )
  )
)</f>
        <v>gl-gen:stateOrProvinceItemType</v>
      </c>
      <c r="R113" s="24" t="s">
        <v>1594</v>
      </c>
      <c r="S113" s="1" t="s">
        <v>3136</v>
      </c>
      <c r="T113" s="15" t="s">
        <v>4157</v>
      </c>
    </row>
    <row r="114" spans="1:20" ht="19" customHeight="1">
      <c r="A114" s="1" t="str">
        <f>IF("cen"=I114,"",VLOOKUP(C114,'xbrl-gl'!A:B,2,FALSE))</f>
        <v/>
      </c>
      <c r="B114" s="1">
        <v>113</v>
      </c>
      <c r="C114" s="25" t="s">
        <v>3627</v>
      </c>
      <c r="D114" s="25" t="s">
        <v>1252</v>
      </c>
      <c r="E114" s="35">
        <v>5</v>
      </c>
      <c r="F114" s="25" t="s">
        <v>3668</v>
      </c>
      <c r="G114" s="38" t="str">
        <f t="shared" si="4"/>
        <v>a</v>
      </c>
      <c r="H114" s="16" t="str">
        <f>IF("cen"&lt;&gt;MID(C114,1,3),VLOOKUP(C114,'xbrl-gl'!A:E,5,FALSE),"")</f>
        <v/>
      </c>
      <c r="I114" s="37" t="s">
        <v>3133</v>
      </c>
      <c r="J114" s="42" t="s">
        <v>3891</v>
      </c>
      <c r="K114" s="33" t="s">
        <v>1765</v>
      </c>
      <c r="L114" s="33" t="s">
        <v>1766</v>
      </c>
      <c r="M114" s="33" t="str">
        <f>VLOOKUP(K114,'EN16931'!A:I,9,FALSE)</f>
        <v>A code that identifies the country.\nThe lists of valid countries are registered with the EN ISO 3166-1 Maintenance agency, 'Codes for the representation of names of countries and their subdivisions'.</v>
      </c>
      <c r="N114" s="33" t="str">
        <f t="shared" si="5"/>
        <v>deliverToAddress</v>
      </c>
      <c r="O114" s="1" t="str">
        <f>IF("u"=G114,VLOOKUP(H114,'xbrl-gl'!A:F,6,FALSE),"")</f>
        <v/>
      </c>
      <c r="P114" s="32" t="s">
        <v>1573</v>
      </c>
      <c r="Q114" s="1" t="str">
        <f>IF(""&lt;&gt;D114,
  IF("gl-gen"=MID(VLOOKUP(D114,'xbrl-gl'!A:G,7,FALSE),1,6),
    VLOOKUP(D114,'xbrl-gl'!A:G,7,FALSE),
    "gl-"&amp;MID(D114,1,FIND("-",D114)-1)&amp;":"&amp;VLOOKUP(D114,'xbrl-gl'!A:G,7,FALSE)
  ),
  IF("_"=S114,
    "",
    IF("cen"=I114,
      S114,
      IF("gl-"=MID(S114,1,3),S114,"gl-"&amp;I114&amp;":"&amp;S114)
    )
  )
)</f>
        <v>gl-gen:countryItemType</v>
      </c>
      <c r="R114" s="24" t="s">
        <v>1580</v>
      </c>
      <c r="S114" s="1" t="s">
        <v>3134</v>
      </c>
      <c r="T114" s="15" t="s">
        <v>4158</v>
      </c>
    </row>
    <row r="115" spans="1:20" ht="19" customHeight="1">
      <c r="A115" s="1" t="str">
        <f>IF("cen"=I115,"",VLOOKUP(C115,'xbrl-gl'!A:B,2,FALSE))</f>
        <v/>
      </c>
      <c r="B115" s="1">
        <v>114</v>
      </c>
      <c r="C115" s="25" t="s">
        <v>4117</v>
      </c>
      <c r="D115" s="25" t="s">
        <v>4118</v>
      </c>
      <c r="E115" s="35">
        <v>3</v>
      </c>
      <c r="F115" s="16" t="s">
        <v>762</v>
      </c>
      <c r="G115" s="38" t="str">
        <f t="shared" si="4"/>
        <v>a</v>
      </c>
      <c r="H115" s="16" t="str">
        <f>IF("cen"&lt;&gt;MID(C115,1,3),VLOOKUP(C115,'xbrl-gl'!A:E,5,FALSE),"")</f>
        <v/>
      </c>
      <c r="I115" s="37" t="s">
        <v>3133</v>
      </c>
      <c r="J115" s="40" t="str">
        <f>VLOOKUP(K115,'EN16931'!A:K,6,FALSE)</f>
        <v>payee</v>
      </c>
      <c r="K115" s="33" t="s">
        <v>4119</v>
      </c>
      <c r="L115" s="33" t="str">
        <f>VLOOKUP(K115,'EN16931'!A:K,8,FALSE)</f>
        <v>PAYEE</v>
      </c>
      <c r="M115" s="33" t="str">
        <f>VLOOKUP(K115,'EN16931'!A:K,9,FALSE)</f>
        <v>A group of business terms providing information about the Payee, i.e. the role that receives the payment.\nThe role of Payee may be fulfilled by another party than the Seller, e.g. a factoring service.</v>
      </c>
      <c r="N115" s="33" t="str">
        <f t="shared" si="5"/>
        <v>entityInformation</v>
      </c>
      <c r="O115" s="1" t="str">
        <f>IF("u"=G115,VLOOKUP(H115,'xbrl-gl'!A:F,6,FALSE),"")</f>
        <v/>
      </c>
      <c r="P115" s="32" t="str">
        <f>VLOOKUP(K115,'EN16931'!A:K,11,FALSE)</f>
        <v>0..1</v>
      </c>
      <c r="R115" s="24"/>
      <c r="S115" s="68" t="s">
        <v>39</v>
      </c>
      <c r="T115" s="15" t="s">
        <v>4159</v>
      </c>
    </row>
    <row r="116" spans="1:20" ht="19" customHeight="1">
      <c r="A116" s="1" t="str">
        <f>IF("cen"=I116,"",VLOOKUP(C116,'xbrl-gl'!A:B,2,FALSE))</f>
        <v/>
      </c>
      <c r="B116" s="1">
        <v>115</v>
      </c>
      <c r="C116" s="25" t="s">
        <v>3666</v>
      </c>
      <c r="D116" s="25" t="s">
        <v>1235</v>
      </c>
      <c r="E116" s="35">
        <v>4</v>
      </c>
      <c r="F116" s="25" t="s">
        <v>4117</v>
      </c>
      <c r="G116" s="38" t="str">
        <f t="shared" si="4"/>
        <v>a</v>
      </c>
      <c r="H116" s="16" t="str">
        <f>IF("cen"&lt;&gt;MID(C116,1,3),VLOOKUP(C116,'xbrl-gl'!A:E,5,FALSE),"")</f>
        <v/>
      </c>
      <c r="I116" s="37" t="s">
        <v>3133</v>
      </c>
      <c r="J116" s="41" t="s">
        <v>3867</v>
      </c>
      <c r="K116" s="33" t="s">
        <v>1709</v>
      </c>
      <c r="L116" s="33" t="s">
        <v>1710</v>
      </c>
      <c r="M116" s="33" t="str">
        <f>VLOOKUP(K116,'EN16931'!A:I,9,FALSE)</f>
        <v>The name of the Payee.\nShall be used when the Payee is different from the Seller. The Payee name may however be the same as the Seller name.</v>
      </c>
      <c r="N116" s="33" t="str">
        <f t="shared" si="5"/>
        <v>payee</v>
      </c>
      <c r="O116" s="1" t="str">
        <f>IF("u"=G116,VLOOKUP(H116,'xbrl-gl'!A:F,6,FALSE),"")</f>
        <v/>
      </c>
      <c r="P116" s="32" t="s">
        <v>1573</v>
      </c>
      <c r="Q116" s="1" t="str">
        <f>IF(""&lt;&gt;D116,
  IF("gl-gen"=MID(VLOOKUP(D116,'xbrl-gl'!A:G,7,FALSE),1,6),
    VLOOKUP(D116,'xbrl-gl'!A:G,7,FALSE),
    "gl-"&amp;MID(D116,1,FIND("-",D116)-1)&amp;":"&amp;VLOOKUP(D116,'xbrl-gl'!A:G,7,FALSE)
  ),
  IF("_"=S116,
    "",
    IF("cen"=I116,
      S116,
      IF("gl-"=MID(S116,1,3),S116,"gl-"&amp;I116&amp;":"&amp;S116)
    )
  )
)</f>
        <v>gl-cor:identifierDescriptionItemType</v>
      </c>
      <c r="R116" s="24" t="s">
        <v>1594</v>
      </c>
      <c r="S116" s="1" t="s">
        <v>3136</v>
      </c>
      <c r="T116" s="15" t="s">
        <v>4160</v>
      </c>
    </row>
    <row r="117" spans="1:20" ht="19" customHeight="1">
      <c r="A117" s="1" t="str">
        <f>IF("cen"=I117,"",VLOOKUP(C117,'xbrl-gl'!A:B,2,FALSE))</f>
        <v/>
      </c>
      <c r="B117" s="1">
        <v>116</v>
      </c>
      <c r="C117" s="25" t="s">
        <v>3663</v>
      </c>
      <c r="D117" s="25" t="s">
        <v>1229</v>
      </c>
      <c r="E117" s="35">
        <v>4</v>
      </c>
      <c r="F117" s="25" t="s">
        <v>4117</v>
      </c>
      <c r="G117" s="38" t="str">
        <f t="shared" si="4"/>
        <v>a</v>
      </c>
      <c r="H117" s="16" t="str">
        <f>IF("cen"&lt;&gt;MID(C117,1,3),VLOOKUP(C117,'xbrl-gl'!A:E,5,FALSE),"")</f>
        <v/>
      </c>
      <c r="I117" s="37" t="s">
        <v>3133</v>
      </c>
      <c r="J117" s="41" t="s">
        <v>3868</v>
      </c>
      <c r="K117" s="33" t="s">
        <v>1711</v>
      </c>
      <c r="L117" s="33" t="s">
        <v>1712</v>
      </c>
      <c r="M117" s="33" t="str">
        <f>VLOOKUP(K117,'EN16931'!A:I,9,FALSE)</f>
        <v>An identifier for the Payee.\nIf no scheme is specified, it should be known by Buyer and Seller, e.g. a previously exchanged Buyer or Seller assigned identifier.</v>
      </c>
      <c r="N117" s="33" t="str">
        <f t="shared" si="5"/>
        <v>payee</v>
      </c>
      <c r="O117" s="1" t="str">
        <f>IF("u"=G117,VLOOKUP(H117,'xbrl-gl'!A:F,6,FALSE),"")</f>
        <v/>
      </c>
      <c r="P117" s="32" t="s">
        <v>1585</v>
      </c>
      <c r="Q117" s="1" t="str">
        <f>IF(""&lt;&gt;D117,
  IF("gl-gen"=MID(VLOOKUP(D117,'xbrl-gl'!A:G,7,FALSE),1,6),
    VLOOKUP(D117,'xbrl-gl'!A:G,7,FALSE),
    "gl-"&amp;MID(D117,1,FIND("-",D117)-1)&amp;":"&amp;VLOOKUP(D117,'xbrl-gl'!A:G,7,FALSE)
  ),
  IF("_"=S117,
    "",
    IF("cen"=I117,
      S117,
      IF("gl-"=MID(S117,1,3),S117,"gl-"&amp;I117&amp;":"&amp;S117)
    )
  )
)</f>
        <v>gl-cor:identifierCodeItemType</v>
      </c>
      <c r="R117" s="24" t="s">
        <v>1574</v>
      </c>
      <c r="S117" s="1" t="s">
        <v>3135</v>
      </c>
      <c r="T117" s="15" t="s">
        <v>4161</v>
      </c>
    </row>
    <row r="118" spans="1:20" ht="19" customHeight="1">
      <c r="A118" s="1" t="str">
        <f>IF("cen"=I118,"",VLOOKUP(C118,'xbrl-gl'!A:B,2,FALSE))</f>
        <v/>
      </c>
      <c r="B118" s="1">
        <v>117</v>
      </c>
      <c r="C118" s="25" t="s">
        <v>3664</v>
      </c>
      <c r="D118" s="25" t="s">
        <v>1230</v>
      </c>
      <c r="E118" s="35">
        <v>4</v>
      </c>
      <c r="F118" s="25" t="s">
        <v>4117</v>
      </c>
      <c r="G118" s="38" t="str">
        <f t="shared" si="4"/>
        <v>a</v>
      </c>
      <c r="H118" s="16" t="str">
        <f>IF("cen"&lt;&gt;MID(C118,1,3),VLOOKUP(C118,'xbrl-gl'!A:E,5,FALSE),"")</f>
        <v/>
      </c>
      <c r="I118" s="37" t="s">
        <v>3133</v>
      </c>
      <c r="J118" s="41" t="s">
        <v>3869</v>
      </c>
      <c r="K118" s="33" t="s">
        <v>1713</v>
      </c>
      <c r="L118" s="33" t="s">
        <v>1714</v>
      </c>
      <c r="M118" s="33" t="str">
        <f>VLOOKUP(K118,'EN16931'!A:I,9,FALSE)</f>
        <v>An identifier issued by an official registrar that identifies the Payee as a legal entity or person.\nIf no scheme is specified, it should be known by Buyer and Seller, e.g. the identifier that is exclusively used in the applicable legal environment.</v>
      </c>
      <c r="N118" s="33" t="str">
        <f t="shared" si="5"/>
        <v>payee</v>
      </c>
      <c r="O118" s="1" t="str">
        <f>IF("u"=G118,VLOOKUP(H118,'xbrl-gl'!A:F,6,FALSE),"")</f>
        <v/>
      </c>
      <c r="P118" s="32" t="s">
        <v>1585</v>
      </c>
      <c r="Q118" s="1" t="str">
        <f>IF(""&lt;&gt;D118,
  IF("gl-gen"=MID(VLOOKUP(D118,'xbrl-gl'!A:G,7,FALSE),1,6),
    VLOOKUP(D118,'xbrl-gl'!A:G,7,FALSE),
    "gl-"&amp;MID(D118,1,FIND("-",D118)-1)&amp;":"&amp;VLOOKUP(D118,'xbrl-gl'!A:G,7,FALSE)
  ),
  IF("_"=S118,
    "",
    IF("cen"=I118,
      S118,
      IF("gl-"=MID(S118,1,3),S118,"gl-"&amp;I118&amp;":"&amp;S118)
    )
  )
)</f>
        <v>gl-cor:identifierAuthorityCodeItemType</v>
      </c>
      <c r="R118" s="24" t="s">
        <v>1574</v>
      </c>
      <c r="S118" s="1" t="s">
        <v>3135</v>
      </c>
      <c r="T118" s="15" t="s">
        <v>4162</v>
      </c>
    </row>
    <row r="119" spans="1:20" ht="19" customHeight="1">
      <c r="A119" s="1" t="str">
        <f>IF("cen"=I119,"",VLOOKUP(C119,'xbrl-gl'!A:B,2,FALSE))</f>
        <v/>
      </c>
      <c r="B119" s="1">
        <v>118</v>
      </c>
      <c r="C119" s="25" t="s">
        <v>3665</v>
      </c>
      <c r="D119" s="25" t="s">
        <v>1231</v>
      </c>
      <c r="E119" s="35">
        <v>4</v>
      </c>
      <c r="F119" s="25" t="s">
        <v>4117</v>
      </c>
      <c r="G119" s="38" t="str">
        <f t="shared" si="4"/>
        <v>a</v>
      </c>
      <c r="H119" s="16" t="str">
        <f>IF("cen"&lt;&gt;MID(C119,1,3),VLOOKUP(C119,'xbrl-gl'!A:E,5,FALSE),"")</f>
        <v/>
      </c>
      <c r="I119" s="37" t="s">
        <v>3133</v>
      </c>
      <c r="J119" s="41" t="s">
        <v>4100</v>
      </c>
      <c r="K119" s="33" t="s">
        <v>1715</v>
      </c>
      <c r="L119" s="33" t="s">
        <v>4099</v>
      </c>
      <c r="M119" s="33" t="str">
        <f>VLOOKUP(K119,'EN16931'!A:I,9,FALSE)</f>
        <v>The identification scheme identifier of the Payee legal registration identifier.\nIf used, the identification scheme shall be chosen from the entries of the list published by the ISO/IEC 6523 maintenance agency.</v>
      </c>
      <c r="N119" s="33" t="str">
        <f t="shared" si="5"/>
        <v>payee</v>
      </c>
      <c r="O119" s="1" t="str">
        <f>IF("u"=G119,VLOOKUP(H119,'xbrl-gl'!A:F,6,FALSE),"")</f>
        <v/>
      </c>
      <c r="P119" s="32" t="s">
        <v>1585</v>
      </c>
      <c r="Q119" s="1" t="str">
        <f>IF(""&lt;&gt;D119,
  IF("gl-gen"=MID(VLOOKUP(D119,'xbrl-gl'!A:G,7,FALSE),1,6),
    VLOOKUP(D119,'xbrl-gl'!A:G,7,FALSE),
    "gl-"&amp;MID(D119,1,FIND("-",D119)-1)&amp;":"&amp;VLOOKUP(D119,'xbrl-gl'!A:G,7,FALSE)
  ),
  IF("_"=S119,
    "",
    IF("cen"=I119,
      S119,
      IF("gl-"=MID(S119,1,3),S119,"gl-"&amp;I119&amp;":"&amp;S119)
    )
  )
)</f>
        <v>gl-cor:identifierAuthorityItemType</v>
      </c>
      <c r="R119" s="24"/>
      <c r="S119" s="1" t="s">
        <v>39</v>
      </c>
      <c r="T119" s="15" t="s">
        <v>4163</v>
      </c>
    </row>
    <row r="120" spans="1:20" ht="19" customHeight="1">
      <c r="A120" s="1">
        <f>IF("cen"=I120,"",VLOOKUP(C120,'xbrl-gl'!A:B,2,FALSE))</f>
        <v>186</v>
      </c>
      <c r="B120" s="1">
        <v>119</v>
      </c>
      <c r="C120" s="25" t="s">
        <v>4170</v>
      </c>
      <c r="D120" s="25"/>
      <c r="E120" s="35">
        <v>2</v>
      </c>
      <c r="F120" s="16" t="s">
        <v>760</v>
      </c>
      <c r="G120" s="38" t="str">
        <f t="shared" si="4"/>
        <v/>
      </c>
      <c r="H120" s="16" t="str">
        <f>IF("cen"&lt;&gt;MID(C120,1,3),VLOOKUP(C120,'xbrl-gl'!A:E,5,FALSE),"")</f>
        <v>corG-1</v>
      </c>
      <c r="I120" s="37" t="s">
        <v>0</v>
      </c>
      <c r="J120" s="39" t="s">
        <v>250</v>
      </c>
      <c r="K120" s="63" t="s">
        <v>39</v>
      </c>
      <c r="L120" s="33"/>
      <c r="M120" s="33"/>
      <c r="N120" s="33" t="str">
        <f t="shared" si="5"/>
        <v>accountingEntries</v>
      </c>
      <c r="O120" s="1" t="str">
        <f>IF("u"=G120,VLOOKUP(H120,'xbrl-gl'!A:F,6,FALSE),"")</f>
        <v/>
      </c>
      <c r="P120" s="32"/>
      <c r="Q120" s="1" t="str">
        <f>IF(""&lt;&gt;D120,
  IF("gl-gen"=MID(VLOOKUP(D120,'xbrl-gl'!A:G,7,FALSE),1,6),
    VLOOKUP(D120,'xbrl-gl'!A:G,7,FALSE),
    "gl-"&amp;MID(D120,1,FIND("-",D120)-1)&amp;":"&amp;VLOOKUP(D120,'xbrl-gl'!A:G,7,FALSE)
  ),
  IF("_"=S120,
    "",
    IF("cen"=I120,
      S120,
      IF("gl-"=MID(S120,1,3),S120,"gl-"&amp;I120&amp;":"&amp;S120)
    )
  )
)</f>
        <v/>
      </c>
      <c r="R120" s="24"/>
      <c r="S120" s="68" t="s">
        <v>3080</v>
      </c>
      <c r="T120" s="15" t="s">
        <v>4052</v>
      </c>
    </row>
    <row r="121" spans="1:20" ht="19" customHeight="1">
      <c r="A121" s="1">
        <f>IF("cen"=I121,"",VLOOKUP(C121,'xbrl-gl'!A:B,2,FALSE))</f>
        <v>255</v>
      </c>
      <c r="B121" s="1">
        <v>120</v>
      </c>
      <c r="C121" s="25" t="s">
        <v>1196</v>
      </c>
      <c r="D121" s="25" t="s">
        <v>39</v>
      </c>
      <c r="E121" s="35">
        <v>3</v>
      </c>
      <c r="F121" s="25" t="s">
        <v>782</v>
      </c>
      <c r="G121" s="38" t="str">
        <f t="shared" si="4"/>
        <v>u</v>
      </c>
      <c r="H121" s="16" t="str">
        <f>IF("cen"&lt;&gt;MID(C121,1,3),VLOOKUP(C121,'xbrl-gl'!A:E,5,FALSE),"")</f>
        <v>corG-5</v>
      </c>
      <c r="I121" s="37" t="s">
        <v>34</v>
      </c>
      <c r="J121" s="40" t="s">
        <v>375</v>
      </c>
      <c r="K121" s="63" t="s">
        <v>1582</v>
      </c>
      <c r="L121" s="33" t="s">
        <v>1583</v>
      </c>
      <c r="M121" s="33" t="str">
        <f>VLOOKUP(K121,'EN16931'!A:I,9,FALSE)</f>
        <v>The currency in which all Invoice amounts are given, except for the Total VAT amount in accounting currency.\nOnly one currency shall be used in the Invoice, except for the Invoice total VAT amount in accounting currency (BT-111] in accordance with article 230 of Directive 2006/112/EC on VAT [2]. The lists of valid currencies are registered with the ISO 4217 Maintenance Agency 'Codes for the representation of currencies and funds'.</v>
      </c>
      <c r="N121" s="33" t="str">
        <f t="shared" si="5"/>
        <v>entryHeader</v>
      </c>
      <c r="O121" s="1" t="str">
        <f>IF("u"=G121,VLOOKUP(H121,'xbrl-gl'!A:F,6,FALSE),"")</f>
        <v>entryDetail</v>
      </c>
      <c r="P121" s="32" t="s">
        <v>1573</v>
      </c>
      <c r="Q121" s="1" t="str">
        <f>IF(""&lt;&gt;D121,
  IF("gl-gen"=MID(VLOOKUP(D121,'xbrl-gl'!A:G,7,FALSE),1,6),
    VLOOKUP(D121,'xbrl-gl'!A:G,7,FALSE),
    "gl-"&amp;MID(D121,1,FIND("-",D121)-1)&amp;":"&amp;VLOOKUP(D121,'xbrl-gl'!A:G,7,FALSE)
  ),
  IF("_"=S121,
    "",
    IF("cen"=I121,
      S121,
      IF("gl-"=MID(S121,1,3),S121,"gl-"&amp;I121&amp;":"&amp;S121)
    )
  )
)</f>
        <v>gl-muc:currencyItemType</v>
      </c>
      <c r="R121" s="24" t="s">
        <v>1580</v>
      </c>
      <c r="S121" s="1" t="s">
        <v>986</v>
      </c>
      <c r="T121" s="15" t="s">
        <v>4053</v>
      </c>
    </row>
    <row r="122" spans="1:20" ht="19" customHeight="1">
      <c r="A122" s="1">
        <f>IF("cen"=I122,"",VLOOKUP(C122,'xbrl-gl'!A:B,2,FALSE))</f>
        <v>420</v>
      </c>
      <c r="B122" s="1">
        <v>121</v>
      </c>
      <c r="C122" s="25" t="s">
        <v>1367</v>
      </c>
      <c r="D122" s="25" t="s">
        <v>39</v>
      </c>
      <c r="E122" s="35">
        <v>3</v>
      </c>
      <c r="F122" s="25" t="s">
        <v>782</v>
      </c>
      <c r="G122" s="38" t="str">
        <f t="shared" si="4"/>
        <v>u</v>
      </c>
      <c r="H122" s="16" t="str">
        <f>IF("cen"&lt;&gt;MID(C122,1,3),VLOOKUP(C122,'xbrl-gl'!A:E,5,FALSE),"")</f>
        <v>corG-19</v>
      </c>
      <c r="I122" s="37" t="s">
        <v>34</v>
      </c>
      <c r="J122" s="40" t="s">
        <v>717</v>
      </c>
      <c r="K122" s="63" t="s">
        <v>1584</v>
      </c>
      <c r="L122" s="33" t="s">
        <v>1586</v>
      </c>
      <c r="M122" s="33" t="str">
        <f>VLOOKUP(K122,'EN16931'!A:I,9,FALSE)</f>
        <v>The currency used for VAT accounting and reporting purposes as accepted or required in the country of the Seller.\nShall be used in combination with the Invoice total VAT amount in accounting currency (BT-111) when the VAT accounting currency code differs from the Invoice currency code. The lists of valid currencies are registered with the ISO 4217 Maintenance Agency 'Codes for the representation of currencies and funds'. Please refer to Article 230 of the Council Directive 2006/112/EC [2] for more information.</v>
      </c>
      <c r="N122" s="33" t="str">
        <f t="shared" si="5"/>
        <v>entryHeader</v>
      </c>
      <c r="O122" s="1" t="str">
        <f>IF("u"=G122,VLOOKUP(H122,'xbrl-gl'!A:F,6,FALSE),"")</f>
        <v>taxes</v>
      </c>
      <c r="P122" s="32" t="s">
        <v>1585</v>
      </c>
      <c r="Q122" s="1" t="str">
        <f>IF(""&lt;&gt;D122,
  IF("gl-gen"=MID(VLOOKUP(D122,'xbrl-gl'!A:G,7,FALSE),1,6),
    VLOOKUP(D122,'xbrl-gl'!A:G,7,FALSE),
    "gl-"&amp;MID(D122,1,FIND("-",D122)-1)&amp;":"&amp;VLOOKUP(D122,'xbrl-gl'!A:G,7,FALSE)
  ),
  IF("_"=S122,
    "",
    IF("cen"=I122,
      S122,
      IF("gl-"=MID(S122,1,3),S122,"gl-"&amp;I122&amp;":"&amp;S122)
    )
  )
)</f>
        <v>gl-muc:currencyItemType</v>
      </c>
      <c r="R122" s="26" t="s">
        <v>1580</v>
      </c>
      <c r="S122" s="1" t="s">
        <v>986</v>
      </c>
      <c r="T122" s="15" t="s">
        <v>4054</v>
      </c>
    </row>
    <row r="123" spans="1:20" ht="19" customHeight="1">
      <c r="A123" s="1">
        <f>IF("cen"=I123,"",VLOOKUP(C123,'xbrl-gl'!A:B,2,FALSE))</f>
        <v>269</v>
      </c>
      <c r="B123" s="1">
        <v>122</v>
      </c>
      <c r="C123" s="25" t="s">
        <v>1211</v>
      </c>
      <c r="D123" s="25" t="s">
        <v>39</v>
      </c>
      <c r="E123" s="35">
        <v>3</v>
      </c>
      <c r="F123" s="25" t="s">
        <v>782</v>
      </c>
      <c r="G123" s="38" t="str">
        <f t="shared" si="4"/>
        <v>u</v>
      </c>
      <c r="H123" s="16" t="str">
        <f>IF("cen"&lt;&gt;MID(C123,1,3),VLOOKUP(C123,'xbrl-gl'!A:E,5,FALSE),"")</f>
        <v>corG-5</v>
      </c>
      <c r="I123" s="37" t="s">
        <v>0</v>
      </c>
      <c r="J123" s="40" t="s">
        <v>405</v>
      </c>
      <c r="K123" s="63" t="s">
        <v>1587</v>
      </c>
      <c r="L123" s="33" t="s">
        <v>1588</v>
      </c>
      <c r="M123" s="33" t="str">
        <f>VLOOKUP(K123,'EN16931'!A:I,9,FALSE)</f>
        <v>The date when the VAT becomes accountable for the Seller and for the Buyer in so far as that date can be determined and differs from the date of issue of the invoice, according to the VAT directive.\nThe tax point is usually the date goods were supplied or services completed (the 'basic tax point'). There are some variations. Please refer to Article 226 (7) of the Council Directive 2006/112/EC [2] for more information. This element is required if the Value added tax point date is different from the Invoice issue date. Both Buyer and Seller should use the Tax Point Date when provided by the Seller. The use of BT-7 and BT-8 is mutually exclusive.</v>
      </c>
      <c r="N123" s="33" t="str">
        <f t="shared" si="5"/>
        <v>entryHeader</v>
      </c>
      <c r="O123" s="1" t="str">
        <f>IF("u"=G123,VLOOKUP(H123,'xbrl-gl'!A:F,6,FALSE),"")</f>
        <v>entryDetail</v>
      </c>
      <c r="P123" s="32" t="s">
        <v>1585</v>
      </c>
      <c r="Q123" s="1" t="str">
        <f>IF(""&lt;&gt;D123,
  IF("gl-gen"=MID(VLOOKUP(D123,'xbrl-gl'!A:G,7,FALSE),1,6),
    VLOOKUP(D123,'xbrl-gl'!A:G,7,FALSE),
    "gl-"&amp;MID(D123,1,FIND("-",D123)-1)&amp;":"&amp;VLOOKUP(D123,'xbrl-gl'!A:G,7,FALSE)
  ),
  IF("_"=S123,
    "",
    IF("cen"=I123,
      S123,
      IF("gl-"=MID(S123,1,3),S123,"gl-"&amp;I123&amp;":"&amp;S123)
    )
  )
)</f>
        <v>gl-cor:postingDateItemType</v>
      </c>
      <c r="R123" s="24" t="s">
        <v>1577</v>
      </c>
      <c r="S123" s="1" t="s">
        <v>861</v>
      </c>
      <c r="T123" s="15" t="s">
        <v>4055</v>
      </c>
    </row>
    <row r="124" spans="1:20" ht="19" customHeight="1">
      <c r="A124" s="1" t="str">
        <f>IF("cen"=I124,"",VLOOKUP(C124,'xbrl-gl'!A:B,2,FALSE))</f>
        <v/>
      </c>
      <c r="B124" s="1">
        <v>123</v>
      </c>
      <c r="C124" s="25" t="s">
        <v>3202</v>
      </c>
      <c r="D124" s="25" t="s">
        <v>39</v>
      </c>
      <c r="E124" s="35">
        <v>3</v>
      </c>
      <c r="F124" s="25" t="s">
        <v>782</v>
      </c>
      <c r="G124" s="38" t="str">
        <f t="shared" si="4"/>
        <v>a</v>
      </c>
      <c r="H124" s="16" t="str">
        <f>IF("cen"&lt;&gt;MID(C124,1,3),VLOOKUP(C124,'xbrl-gl'!A:E,5,FALSE),"")</f>
        <v/>
      </c>
      <c r="I124" s="37" t="s">
        <v>3133</v>
      </c>
      <c r="J124" s="40" t="s">
        <v>3819</v>
      </c>
      <c r="K124" s="63" t="s">
        <v>1589</v>
      </c>
      <c r="L124" s="33" t="s">
        <v>1590</v>
      </c>
      <c r="M124" s="33" t="str">
        <f>VLOOKUP(K124,'EN16931'!A:I,9,FALSE)</f>
        <v>The code of the date when the VAT becomes accountable for the Seller and for the Buyer.\nThe code shall distinguish between the following entries of UNTDID 2005 [6]: - Invoice document issue date - Delivery date, actual - Paid to dateThe Value added tax point date code is used if the Value added tax point date is not known when the invoice is issued. The use of BT-8 and BT-7 is mutually exclusive.</v>
      </c>
      <c r="N124" s="33" t="str">
        <f t="shared" si="5"/>
        <v>entryHeader</v>
      </c>
      <c r="O124" s="1" t="str">
        <f>IF("u"=G124,VLOOKUP(H124,'xbrl-gl'!A:F,6,FALSE),"")</f>
        <v/>
      </c>
      <c r="P124" s="32" t="s">
        <v>1585</v>
      </c>
      <c r="Q124" s="1" t="str">
        <f>IF(""&lt;&gt;D124,
  IF("gl-gen"=MID(VLOOKUP(D124,'xbrl-gl'!A:G,7,FALSE),1,6),
    VLOOKUP(D124,'xbrl-gl'!A:G,7,FALSE),
    "gl-"&amp;MID(D124,1,FIND("-",D124)-1)&amp;":"&amp;VLOOKUP(D124,'xbrl-gl'!A:G,7,FALSE)
  ),
  IF("_"=S124,
    "",
    IF("cen"=I124,
      S124,
      IF("gl-"=MID(S124,1,3),S124,"gl-"&amp;I124&amp;":"&amp;S124)
    )
  )
)</f>
        <v>codeItemType</v>
      </c>
      <c r="R124" s="24" t="s">
        <v>1580</v>
      </c>
      <c r="S124" s="1" t="s">
        <v>3134</v>
      </c>
      <c r="T124" s="15" t="s">
        <v>4056</v>
      </c>
    </row>
    <row r="125" spans="1:20" ht="19" customHeight="1">
      <c r="A125" s="1">
        <f>IF("cen"=I125,"",VLOOKUP(C125,'xbrl-gl'!A:B,2,FALSE))</f>
        <v>353</v>
      </c>
      <c r="B125" s="1">
        <v>124</v>
      </c>
      <c r="C125" s="25" t="s">
        <v>1305</v>
      </c>
      <c r="D125" s="25" t="s">
        <v>39</v>
      </c>
      <c r="E125" s="35">
        <v>3</v>
      </c>
      <c r="F125" s="25" t="s">
        <v>782</v>
      </c>
      <c r="G125" s="38" t="str">
        <f t="shared" si="4"/>
        <v>u</v>
      </c>
      <c r="H125" s="16" t="str">
        <f>IF("cen"&lt;&gt;MID(C125,1,3),VLOOKUP(C125,'xbrl-gl'!A:E,5,FALSE),"")</f>
        <v>corG-5</v>
      </c>
      <c r="I125" s="37" t="s">
        <v>0</v>
      </c>
      <c r="J125" s="40" t="s">
        <v>586</v>
      </c>
      <c r="K125" s="63" t="s">
        <v>1591</v>
      </c>
      <c r="L125" s="33" t="s">
        <v>1592</v>
      </c>
      <c r="M125" s="33" t="str">
        <f>VLOOKUP(K125,'EN16931'!A:I,9,FALSE)</f>
        <v>The date when the payment is due.\nThe payment due date reflects the due date of the net payment. For partial payments it states the first net due date. The corresponding description of more complex payment terms can be stated in BT-20 Payment terms.</v>
      </c>
      <c r="N125" s="33" t="str">
        <f t="shared" si="5"/>
        <v>entryHeader</v>
      </c>
      <c r="O125" s="1" t="str">
        <f>IF("u"=G125,VLOOKUP(H125,'xbrl-gl'!A:F,6,FALSE),"")</f>
        <v>entryDetail</v>
      </c>
      <c r="P125" s="32"/>
      <c r="Q125" s="1" t="str">
        <f>IF(""&lt;&gt;D125,
  IF("gl-gen"=MID(VLOOKUP(D125,'xbrl-gl'!A:G,7,FALSE),1,6),
    VLOOKUP(D125,'xbrl-gl'!A:G,7,FALSE),
    "gl-"&amp;MID(D125,1,FIND("-",D125)-1)&amp;":"&amp;VLOOKUP(D125,'xbrl-gl'!A:G,7,FALSE)
  ),
  IF("_"=S125,
    "",
    IF("cen"=I125,
      S125,
      IF("gl-"=MID(S125,1,3),S125,"gl-"&amp;I125&amp;":"&amp;S125)
    )
  )
)</f>
        <v>gl-cor:maturityDateItemType</v>
      </c>
      <c r="R125" s="24"/>
      <c r="S125" s="1" t="s">
        <v>4135</v>
      </c>
      <c r="T125" s="15" t="s">
        <v>4057</v>
      </c>
    </row>
    <row r="126" spans="1:20" ht="19" customHeight="1">
      <c r="A126" s="1" t="str">
        <f>IF("cen"=I126,"",VLOOKUP(C126,'xbrl-gl'!A:B,2,FALSE))</f>
        <v/>
      </c>
      <c r="B126" s="1">
        <v>125</v>
      </c>
      <c r="C126" s="25" t="s">
        <v>4129</v>
      </c>
      <c r="D126" s="25" t="s">
        <v>39</v>
      </c>
      <c r="E126" s="35">
        <v>3</v>
      </c>
      <c r="F126" s="25" t="s">
        <v>782</v>
      </c>
      <c r="G126" s="38" t="str">
        <f t="shared" si="4"/>
        <v>a</v>
      </c>
      <c r="H126" s="16" t="str">
        <f>IF("cen"&lt;&gt;MID(C126,1,3),VLOOKUP(C126,'xbrl-gl'!A:E,5,FALSE),"")</f>
        <v/>
      </c>
      <c r="I126" s="37" t="s">
        <v>3145</v>
      </c>
      <c r="J126" s="40" t="s">
        <v>4131</v>
      </c>
      <c r="K126" s="33" t="s">
        <v>1593</v>
      </c>
      <c r="L126" s="33" t="s">
        <v>1595</v>
      </c>
      <c r="M126" s="33" t="str">
        <f>VLOOKUP(K126,'EN16931'!A:I,9,FALSE)</f>
        <v>An identifier assigned by the Buyer used for internal routing purposes.\nThe identifier is defined by the Buyer (e.g. contact ID, department, office id, project code), but provided by the Seller in the Invoice.</v>
      </c>
      <c r="N126" s="33" t="str">
        <f t="shared" si="5"/>
        <v>entryHeader</v>
      </c>
      <c r="O126" s="1" t="str">
        <f>IF("u"=G126,VLOOKUP(H126,'xbrl-gl'!A:F,6,FALSE),"")</f>
        <v/>
      </c>
      <c r="P126" s="32" t="s">
        <v>1585</v>
      </c>
      <c r="Q126" s="1" t="str">
        <f>IF(""&lt;&gt;D126,
  IF("gl-gen"=MID(VLOOKUP(D126,'xbrl-gl'!A:G,7,FALSE),1,6),
    VLOOKUP(D126,'xbrl-gl'!A:G,7,FALSE),
    "gl-"&amp;MID(D126,1,FIND("-",D126)-1)&amp;":"&amp;VLOOKUP(D126,'xbrl-gl'!A:G,7,FALSE)
  ),
  IF("_"=S126,
    "",
    IF("cen"=I126,
      S126,
      IF("gl-"=MID(S126,1,3),S126,"gl-"&amp;I126&amp;":"&amp;S126)
    )
  )
)</f>
        <v>textItemType</v>
      </c>
      <c r="R126" s="24" t="s">
        <v>1594</v>
      </c>
      <c r="S126" s="1" t="s">
        <v>3136</v>
      </c>
      <c r="T126" s="15" t="s">
        <v>4134</v>
      </c>
    </row>
    <row r="127" spans="1:20" ht="19" customHeight="1">
      <c r="A127" s="1" t="str">
        <f>IF("cen"=I127,"",VLOOKUP(C127,'xbrl-gl'!A:B,2,FALSE))</f>
        <v/>
      </c>
      <c r="B127" s="1">
        <v>126</v>
      </c>
      <c r="C127" s="25" t="s">
        <v>4130</v>
      </c>
      <c r="D127" s="25" t="s">
        <v>39</v>
      </c>
      <c r="E127" s="12">
        <v>3</v>
      </c>
      <c r="F127" s="25" t="s">
        <v>782</v>
      </c>
      <c r="G127" s="38" t="str">
        <f t="shared" si="4"/>
        <v>a</v>
      </c>
      <c r="H127" s="16" t="str">
        <f>IF("cen"&lt;&gt;MID(C127,1,3),VLOOKUP(C127,'xbrl-gl'!A:E,5,FALSE),"")</f>
        <v/>
      </c>
      <c r="I127" s="37" t="s">
        <v>3145</v>
      </c>
      <c r="J127" s="49" t="s">
        <v>4132</v>
      </c>
      <c r="K127" s="33" t="s">
        <v>1607</v>
      </c>
      <c r="L127" s="33" t="s">
        <v>1608</v>
      </c>
      <c r="M127" s="33" t="str">
        <f>VLOOKUP(K127,'EN16931'!A:I,9,FALSE)</f>
        <v>A textual value that specifies where to book the relevant data into the Buyer's financial accounts.</v>
      </c>
      <c r="N127" s="33" t="str">
        <f t="shared" si="5"/>
        <v>entryHeader</v>
      </c>
      <c r="O127" s="1" t="str">
        <f>IF("u"=G127,VLOOKUP(H127,'xbrl-gl'!A:F,6,FALSE),"")</f>
        <v/>
      </c>
      <c r="P127" s="32" t="s">
        <v>1585</v>
      </c>
      <c r="Q127" s="1" t="str">
        <f>IF(""&lt;&gt;D127,
  IF("gl-gen"=MID(VLOOKUP(D127,'xbrl-gl'!A:G,7,FALSE),1,6),
    VLOOKUP(D127,'xbrl-gl'!A:G,7,FALSE),
    "gl-"&amp;MID(D127,1,FIND("-",D127)-1)&amp;":"&amp;VLOOKUP(D127,'xbrl-gl'!A:G,7,FALSE)
  ),
  IF("_"=S127,
    "",
    IF("cen"=I127,
      S127,
      IF("gl-"=MID(S127,1,3),S127,"gl-"&amp;I127&amp;":"&amp;S127)
    )
  )
)</f>
        <v>textItemType</v>
      </c>
      <c r="R127" s="24" t="s">
        <v>1594</v>
      </c>
      <c r="S127" s="1" t="s">
        <v>3136</v>
      </c>
      <c r="T127" s="15" t="s">
        <v>4133</v>
      </c>
    </row>
    <row r="128" spans="1:20" ht="19" customHeight="1">
      <c r="A128" s="1" t="str">
        <f>IF("cen"=I128,"",VLOOKUP(C128,'xbrl-gl'!A:B,2,FALSE))</f>
        <v/>
      </c>
      <c r="B128" s="1">
        <v>127</v>
      </c>
      <c r="C128" s="25" t="s">
        <v>3154</v>
      </c>
      <c r="D128" s="25" t="s">
        <v>39</v>
      </c>
      <c r="E128" s="35">
        <v>3</v>
      </c>
      <c r="F128" s="25" t="s">
        <v>782</v>
      </c>
      <c r="G128" s="38" t="str">
        <f t="shared" si="4"/>
        <v>a</v>
      </c>
      <c r="H128" s="16" t="str">
        <f>IF("cen"&lt;&gt;MID(C128,1,3),VLOOKUP(C128,'xbrl-gl'!A:E,5,FALSE),"")</f>
        <v/>
      </c>
      <c r="I128" s="37" t="s">
        <v>3133</v>
      </c>
      <c r="J128" s="40" t="s">
        <v>3906</v>
      </c>
      <c r="K128" s="63" t="s">
        <v>1797</v>
      </c>
      <c r="L128" s="33" t="s">
        <v>1798</v>
      </c>
      <c r="M128" s="33" t="str">
        <f>VLOOKUP(K128,'EN16931'!A:I,9,FALSE)</f>
        <v>A group of business terms providing information about allowances applicable to the Invoice as a whole.\nDeductions, such as withheld tax may also be specified in this group.</v>
      </c>
      <c r="N128" s="33" t="str">
        <f t="shared" si="5"/>
        <v>entryHeader</v>
      </c>
      <c r="O128" s="1" t="str">
        <f>IF("u"=G128,VLOOKUP(H128,'xbrl-gl'!A:F,6,FALSE),"")</f>
        <v/>
      </c>
      <c r="P128" s="32" t="s">
        <v>1612</v>
      </c>
      <c r="Q128" s="1" t="str">
        <f>IF(""&lt;&gt;D128,
  IF("gl-gen"=MID(VLOOKUP(D128,'xbrl-gl'!A:G,7,FALSE),1,6),
    VLOOKUP(D128,'xbrl-gl'!A:G,7,FALSE),
    "gl-"&amp;MID(D128,1,FIND("-",D128)-1)&amp;":"&amp;VLOOKUP(D128,'xbrl-gl'!A:G,7,FALSE)
  ),
  IF("_"=S128,
    "",
    IF("cen"=I128,
      S128,
      IF("gl-"=MID(S128,1,3),S128,"gl-"&amp;I128&amp;":"&amp;S128)
    )
  )
)</f>
        <v/>
      </c>
      <c r="R128" s="24"/>
      <c r="S128" s="68" t="s">
        <v>39</v>
      </c>
      <c r="T128" s="15" t="s">
        <v>3541</v>
      </c>
    </row>
    <row r="129" spans="1:20" ht="19" customHeight="1">
      <c r="A129" s="1" t="str">
        <f>IF("cen"=I129,"",VLOOKUP(C129,'xbrl-gl'!A:B,2,FALSE))</f>
        <v/>
      </c>
      <c r="B129" s="1">
        <v>128</v>
      </c>
      <c r="C129" s="25" t="s">
        <v>3671</v>
      </c>
      <c r="D129" s="25" t="s">
        <v>1193</v>
      </c>
      <c r="E129" s="35">
        <v>4</v>
      </c>
      <c r="F129" s="25" t="s">
        <v>3154</v>
      </c>
      <c r="G129" s="38" t="str">
        <f t="shared" si="4"/>
        <v>a</v>
      </c>
      <c r="H129" s="16" t="str">
        <f>IF("cen"&lt;&gt;MID(C129,1,3),VLOOKUP(C129,'xbrl-gl'!A:E,5,FALSE),"")</f>
        <v/>
      </c>
      <c r="I129" s="37" t="s">
        <v>3133</v>
      </c>
      <c r="J129" s="41" t="s">
        <v>3907</v>
      </c>
      <c r="K129" s="63" t="s">
        <v>1799</v>
      </c>
      <c r="L129" s="33" t="s">
        <v>1800</v>
      </c>
      <c r="M129" s="33" t="str">
        <f>VLOOKUP(K129,'EN16931'!A:I,9,FALSE)</f>
        <v>The amount of an allowance, without VAT.</v>
      </c>
      <c r="N129" s="33" t="str">
        <f t="shared" si="5"/>
        <v>documentLevelAllowances</v>
      </c>
      <c r="O129" s="1" t="str">
        <f>IF("u"=G129,VLOOKUP(H129,'xbrl-gl'!A:F,6,FALSE),"")</f>
        <v/>
      </c>
      <c r="P129" s="32" t="s">
        <v>1573</v>
      </c>
      <c r="Q129" s="1" t="str">
        <f>IF(""&lt;&gt;D129,
  IF("gl-gen"=MID(VLOOKUP(D129,'xbrl-gl'!A:G,7,FALSE),1,6),
    VLOOKUP(D129,'xbrl-gl'!A:G,7,FALSE),
    "gl-"&amp;MID(D129,1,FIND("-",D129)-1)&amp;":"&amp;VLOOKUP(D129,'xbrl-gl'!A:G,7,FALSE)
  ),
  IF("_"=S129,
    "",
    IF("cen"=I129,
      S129,
      IF("gl-"=MID(S129,1,3),S129,"gl-"&amp;I129&amp;":"&amp;S129)
    )
  )
)</f>
        <v>gl-gen:amountItemType</v>
      </c>
      <c r="R129" s="24" t="s">
        <v>1473</v>
      </c>
      <c r="S129" s="1" t="s">
        <v>3137</v>
      </c>
      <c r="T129" s="15" t="s">
        <v>4058</v>
      </c>
    </row>
    <row r="130" spans="1:20" ht="19" customHeight="1">
      <c r="A130" s="1" t="str">
        <f>IF("cen"=I130,"",VLOOKUP(C130,'xbrl-gl'!A:B,2,FALSE))</f>
        <v/>
      </c>
      <c r="B130" s="1">
        <v>129</v>
      </c>
      <c r="C130" s="25" t="s">
        <v>3672</v>
      </c>
      <c r="D130" s="25" t="s">
        <v>1364</v>
      </c>
      <c r="E130" s="35">
        <v>4</v>
      </c>
      <c r="F130" s="25" t="s">
        <v>3154</v>
      </c>
      <c r="G130" s="38" t="str">
        <f t="shared" ref="G130:G193" si="6">IF(""=H130,"a",IF(F130&lt;&gt;H130,"u",""))</f>
        <v>a</v>
      </c>
      <c r="H130" s="16" t="str">
        <f>IF("cen"&lt;&gt;MID(C130,1,3),VLOOKUP(C130,'xbrl-gl'!A:E,5,FALSE),"")</f>
        <v/>
      </c>
      <c r="I130" s="37" t="s">
        <v>3133</v>
      </c>
      <c r="J130" s="41" t="s">
        <v>3910</v>
      </c>
      <c r="K130" s="33" t="s">
        <v>1805</v>
      </c>
      <c r="L130" s="33" t="s">
        <v>1806</v>
      </c>
      <c r="M130" s="33" t="str">
        <f>VLOOKUP(K130,'EN16931'!A:I,9,FALSE)</f>
        <v>A coded identification of what VAT category applies to the document level allowance.\nThe following entries of UNTDID 5305 [6] are used (further clarification between brackets): - Standard rate (Liable for VAT in a standard way) - Zero rated goods (Liable for VAT with a percentage rate of zero) - Exempt from tax (VAT/IGIC/IPSI)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v>
      </c>
      <c r="N130" s="33" t="str">
        <f t="shared" si="5"/>
        <v>documentLevelAllowances</v>
      </c>
      <c r="O130" s="1" t="str">
        <f>IF("u"=G130,VLOOKUP(H130,'xbrl-gl'!A:F,6,FALSE),"")</f>
        <v/>
      </c>
      <c r="P130" s="32" t="s">
        <v>1573</v>
      </c>
      <c r="Q130" s="1" t="str">
        <f>IF(""&lt;&gt;D130,
  IF("gl-gen"=MID(VLOOKUP(D130,'xbrl-gl'!A:G,7,FALSE),1,6),
    VLOOKUP(D130,'xbrl-gl'!A:G,7,FALSE),
    "gl-"&amp;MID(D130,1,FIND("-",D130)-1)&amp;":"&amp;VLOOKUP(D130,'xbrl-gl'!A:G,7,FALSE)
  ),
  IF("_"=S130,
    "",
    IF("cen"=I130,
      S130,
      IF("gl-"=MID(S130,1,3),S130,"gl-"&amp;I130&amp;":"&amp;S130)
    )
  )
)</f>
        <v>gl-cor:taxCodeItemType</v>
      </c>
      <c r="R130" s="26" t="s">
        <v>1580</v>
      </c>
      <c r="S130" s="1" t="s">
        <v>4123</v>
      </c>
      <c r="T130" s="15" t="s">
        <v>4059</v>
      </c>
    </row>
    <row r="131" spans="1:20" ht="19" customHeight="1">
      <c r="A131" s="1" t="str">
        <f>IF("cen"=I131,"",VLOOKUP(C131,'xbrl-gl'!A:B,2,FALSE))</f>
        <v/>
      </c>
      <c r="B131" s="1">
        <v>130</v>
      </c>
      <c r="C131" s="25" t="s">
        <v>3673</v>
      </c>
      <c r="D131" s="25" t="s">
        <v>1363</v>
      </c>
      <c r="E131" s="35">
        <v>4</v>
      </c>
      <c r="F131" s="25" t="s">
        <v>3154</v>
      </c>
      <c r="G131" s="38" t="str">
        <f t="shared" si="6"/>
        <v>a</v>
      </c>
      <c r="H131" s="16" t="str">
        <f>IF("cen"&lt;&gt;MID(C131,1,3),VLOOKUP(C131,'xbrl-gl'!A:E,5,FALSE),"")</f>
        <v/>
      </c>
      <c r="I131" s="37" t="s">
        <v>3133</v>
      </c>
      <c r="J131" s="41" t="s">
        <v>3911</v>
      </c>
      <c r="K131" s="33" t="s">
        <v>1807</v>
      </c>
      <c r="L131" s="33" t="s">
        <v>1808</v>
      </c>
      <c r="M131" s="33" t="str">
        <f>VLOOKUP(K131,'EN16931'!A:I,9,FALSE)</f>
        <v>The VAT rate, represented as percentage that applies to the document level allowance.</v>
      </c>
      <c r="N131" s="33" t="str">
        <f t="shared" si="5"/>
        <v>documentLevelAllowances</v>
      </c>
      <c r="O131" s="1" t="str">
        <f>IF("u"=G131,VLOOKUP(H131,'xbrl-gl'!A:F,6,FALSE),"")</f>
        <v/>
      </c>
      <c r="P131" s="32" t="s">
        <v>1585</v>
      </c>
      <c r="Q131" s="1" t="str">
        <f>IF(""&lt;&gt;D131,
  IF("gl-gen"=MID(VLOOKUP(D131,'xbrl-gl'!A:G,7,FALSE),1,6),
    VLOOKUP(D131,'xbrl-gl'!A:G,7,FALSE),
    "gl-"&amp;MID(D131,1,FIND("-",D131)-1)&amp;":"&amp;VLOOKUP(D131,'xbrl-gl'!A:G,7,FALSE)
  ),
  IF("_"=S131,
    "",
    IF("cen"=I131,
      S131,
      IF("gl-"=MID(S131,1,3),S131,"gl-"&amp;I131&amp;":"&amp;S131)
    )
  )
)</f>
        <v>gl-cor:taxPercentageRateItemType</v>
      </c>
      <c r="R131" s="24" t="s">
        <v>1803</v>
      </c>
      <c r="S131" s="1" t="s">
        <v>3138</v>
      </c>
      <c r="T131" s="15" t="s">
        <v>4060</v>
      </c>
    </row>
    <row r="132" spans="1:20" ht="19" customHeight="1">
      <c r="A132" s="1" t="str">
        <f>IF("cen"=I132,"",VLOOKUP(C132,'xbrl-gl'!A:B,2,FALSE))</f>
        <v/>
      </c>
      <c r="B132" s="1">
        <v>131</v>
      </c>
      <c r="C132" s="25" t="s">
        <v>3180</v>
      </c>
      <c r="D132" s="25" t="s">
        <v>39</v>
      </c>
      <c r="E132" s="35">
        <v>4</v>
      </c>
      <c r="F132" s="25" t="s">
        <v>3154</v>
      </c>
      <c r="G132" s="38" t="str">
        <f t="shared" si="6"/>
        <v>a</v>
      </c>
      <c r="H132" s="16" t="str">
        <f>IF("cen"&lt;&gt;MID(C132,1,3),VLOOKUP(C132,'xbrl-gl'!A:E,5,FALSE),"")</f>
        <v/>
      </c>
      <c r="I132" s="37" t="s">
        <v>3133</v>
      </c>
      <c r="J132" s="41" t="s">
        <v>3908</v>
      </c>
      <c r="K132" s="33" t="s">
        <v>3413</v>
      </c>
      <c r="L132" s="33" t="s">
        <v>1801</v>
      </c>
      <c r="M132" s="33" t="str">
        <f>VLOOKUP(K132,'EN16931'!A:I,9,FALSE)</f>
        <v>The base amount that may be used, in conjunction with the document level allowance percentage, to calculate the document level allowance amount.</v>
      </c>
      <c r="N132" s="33" t="str">
        <f t="shared" si="5"/>
        <v>documentLevelAllowances</v>
      </c>
      <c r="O132" s="1" t="str">
        <f>IF("u"=G132,VLOOKUP(H132,'xbrl-gl'!A:F,6,FALSE),"")</f>
        <v/>
      </c>
      <c r="P132" s="32" t="s">
        <v>1585</v>
      </c>
      <c r="Q132" s="1" t="str">
        <f>IF(""&lt;&gt;D132,
  IF("gl-gen"=MID(VLOOKUP(D132,'xbrl-gl'!A:G,7,FALSE),1,6),
    VLOOKUP(D132,'xbrl-gl'!A:G,7,FALSE),
    "gl-"&amp;MID(D132,1,FIND("-",D132)-1)&amp;":"&amp;VLOOKUP(D132,'xbrl-gl'!A:G,7,FALSE)
  ),
  IF("_"=S132,
    "",
    IF("cen"=I132,
      S132,
      IF("gl-"=MID(S132,1,3),S132,"gl-"&amp;I132&amp;":"&amp;S132)
    )
  )
)</f>
        <v>amountItemType</v>
      </c>
      <c r="R132" s="24" t="s">
        <v>1473</v>
      </c>
      <c r="S132" s="1" t="s">
        <v>3137</v>
      </c>
      <c r="T132" s="15" t="s">
        <v>3542</v>
      </c>
    </row>
    <row r="133" spans="1:20" ht="19" customHeight="1">
      <c r="A133" s="1" t="str">
        <f>IF("cen"=I133,"",VLOOKUP(C133,'xbrl-gl'!A:B,2,FALSE))</f>
        <v/>
      </c>
      <c r="B133" s="1">
        <v>132</v>
      </c>
      <c r="C133" s="25" t="s">
        <v>3181</v>
      </c>
      <c r="D133" s="25" t="s">
        <v>39</v>
      </c>
      <c r="E133" s="35">
        <v>4</v>
      </c>
      <c r="F133" s="25" t="s">
        <v>3154</v>
      </c>
      <c r="G133" s="38" t="str">
        <f t="shared" si="6"/>
        <v>a</v>
      </c>
      <c r="H133" s="16" t="str">
        <f>IF("cen"&lt;&gt;MID(C133,1,3),VLOOKUP(C133,'xbrl-gl'!A:E,5,FALSE),"")</f>
        <v/>
      </c>
      <c r="I133" s="37" t="s">
        <v>3133</v>
      </c>
      <c r="J133" s="41" t="s">
        <v>3909</v>
      </c>
      <c r="K133" s="63" t="s">
        <v>1802</v>
      </c>
      <c r="L133" s="33" t="s">
        <v>1804</v>
      </c>
      <c r="M133" s="33" t="str">
        <f>VLOOKUP(K133,'EN16931'!A:I,9,FALSE)</f>
        <v>The percentage that may be used, in conjunction with the document level allowance base amount, to calculate the document level allowance amount.</v>
      </c>
      <c r="N133" s="33" t="str">
        <f t="shared" ref="N133:N196" si="7">VLOOKUP(F133,C:J,8,FALSE)</f>
        <v>documentLevelAllowances</v>
      </c>
      <c r="O133" s="1" t="str">
        <f>IF("u"=G133,VLOOKUP(H133,'xbrl-gl'!A:F,6,FALSE),"")</f>
        <v/>
      </c>
      <c r="P133" s="32" t="s">
        <v>1585</v>
      </c>
      <c r="Q133" s="1" t="str">
        <f>IF(""&lt;&gt;D133,
  IF("gl-gen"=MID(VLOOKUP(D133,'xbrl-gl'!A:G,7,FALSE),1,6),
    VLOOKUP(D133,'xbrl-gl'!A:G,7,FALSE),
    "gl-"&amp;MID(D133,1,FIND("-",D133)-1)&amp;":"&amp;VLOOKUP(D133,'xbrl-gl'!A:G,7,FALSE)
  ),
  IF("_"=S133,
    "",
    IF("cen"=I133,
      S133,
      IF("gl-"=MID(S133,1,3),S133,"gl-"&amp;I133&amp;":"&amp;S133)
    )
  )
)</f>
        <v>percentageItemType</v>
      </c>
      <c r="R133" s="24" t="s">
        <v>1803</v>
      </c>
      <c r="S133" s="48" t="s">
        <v>3138</v>
      </c>
      <c r="T133" s="15" t="s">
        <v>3543</v>
      </c>
    </row>
    <row r="134" spans="1:20" ht="19" customHeight="1">
      <c r="A134" s="1" t="str">
        <f>IF("cen"=I134,"",VLOOKUP(C134,'xbrl-gl'!A:B,2,FALSE))</f>
        <v/>
      </c>
      <c r="B134" s="1">
        <v>133</v>
      </c>
      <c r="C134" s="25" t="s">
        <v>3182</v>
      </c>
      <c r="D134" s="25" t="s">
        <v>39</v>
      </c>
      <c r="E134" s="35">
        <v>4</v>
      </c>
      <c r="F134" s="25" t="s">
        <v>3154</v>
      </c>
      <c r="G134" s="38" t="str">
        <f t="shared" si="6"/>
        <v>a</v>
      </c>
      <c r="H134" s="16" t="str">
        <f>IF("cen"&lt;&gt;MID(C134,1,3),VLOOKUP(C134,'xbrl-gl'!A:E,5,FALSE),"")</f>
        <v/>
      </c>
      <c r="I134" s="37" t="s">
        <v>3133</v>
      </c>
      <c r="J134" s="41" t="s">
        <v>3912</v>
      </c>
      <c r="K134" s="33" t="s">
        <v>1809</v>
      </c>
      <c r="L134" s="33" t="s">
        <v>1810</v>
      </c>
      <c r="M134" s="33" t="str">
        <f>VLOOKUP(K134,'EN16931'!A:I,9,FALSE)</f>
        <v>The reason for the document level allowance, expressed as text</v>
      </c>
      <c r="N134" s="33" t="str">
        <f t="shared" si="7"/>
        <v>documentLevelAllowances</v>
      </c>
      <c r="O134" s="1" t="str">
        <f>IF("u"=G134,VLOOKUP(H134,'xbrl-gl'!A:F,6,FALSE),"")</f>
        <v/>
      </c>
      <c r="P134" s="32" t="s">
        <v>1585</v>
      </c>
      <c r="Q134" s="1" t="str">
        <f>IF(""&lt;&gt;D134,
  IF("gl-gen"=MID(VLOOKUP(D134,'xbrl-gl'!A:G,7,FALSE),1,6),
    VLOOKUP(D134,'xbrl-gl'!A:G,7,FALSE),
    "gl-"&amp;MID(D134,1,FIND("-",D134)-1)&amp;":"&amp;VLOOKUP(D134,'xbrl-gl'!A:G,7,FALSE)
  ),
  IF("_"=S134,
    "",
    IF("cen"=I134,
      S134,
      IF("gl-"=MID(S134,1,3),S134,"gl-"&amp;I134&amp;":"&amp;S134)
    )
  )
)</f>
        <v>textItemType</v>
      </c>
      <c r="R134" s="24" t="s">
        <v>1594</v>
      </c>
      <c r="S134" s="1" t="s">
        <v>3136</v>
      </c>
      <c r="T134" s="15" t="s">
        <v>3544</v>
      </c>
    </row>
    <row r="135" spans="1:20" ht="19" customHeight="1">
      <c r="A135" s="1" t="str">
        <f>IF("cen"=I135,"",VLOOKUP(C135,'xbrl-gl'!A:B,2,FALSE))</f>
        <v/>
      </c>
      <c r="B135" s="1">
        <v>134</v>
      </c>
      <c r="C135" s="25" t="s">
        <v>3183</v>
      </c>
      <c r="D135" s="25" t="s">
        <v>39</v>
      </c>
      <c r="E135" s="35">
        <v>4</v>
      </c>
      <c r="F135" s="25" t="s">
        <v>3154</v>
      </c>
      <c r="G135" s="38" t="str">
        <f t="shared" si="6"/>
        <v>a</v>
      </c>
      <c r="H135" s="16" t="str">
        <f>IF("cen"&lt;&gt;MID(C135,1,3),VLOOKUP(C135,'xbrl-gl'!A:E,5,FALSE),"")</f>
        <v/>
      </c>
      <c r="I135" s="37" t="s">
        <v>3133</v>
      </c>
      <c r="J135" s="41" t="s">
        <v>3913</v>
      </c>
      <c r="K135" s="33" t="s">
        <v>1811</v>
      </c>
      <c r="L135" s="33" t="s">
        <v>1812</v>
      </c>
      <c r="M135" s="33" t="str">
        <f>VLOOKUP(K135,'EN16931'!A:I,9,FALSE)</f>
        <v>The reason for the document level allowance, expressed as a code.\nUse entries of the UNTDID 5189 code list [6]. The Document level allowance reason code and the Document level allowance reason shall indicate the same allowance reason.</v>
      </c>
      <c r="N135" s="33" t="str">
        <f t="shared" si="7"/>
        <v>documentLevelAllowances</v>
      </c>
      <c r="O135" s="1" t="str">
        <f>IF("u"=G135,VLOOKUP(H135,'xbrl-gl'!A:F,6,FALSE),"")</f>
        <v/>
      </c>
      <c r="P135" s="32" t="s">
        <v>1585</v>
      </c>
      <c r="Q135" s="1" t="str">
        <f>IF(""&lt;&gt;D135,
  IF("gl-gen"=MID(VLOOKUP(D135,'xbrl-gl'!A:G,7,FALSE),1,6),
    VLOOKUP(D135,'xbrl-gl'!A:G,7,FALSE),
    "gl-"&amp;MID(D135,1,FIND("-",D135)-1)&amp;":"&amp;VLOOKUP(D135,'xbrl-gl'!A:G,7,FALSE)
  ),
  IF("_"=S135,
    "",
    IF("cen"=I135,
      S135,
      IF("gl-"=MID(S135,1,3),S135,"gl-"&amp;I135&amp;":"&amp;S135)
    )
  )
)</f>
        <v>codeItemType</v>
      </c>
      <c r="R135" s="24" t="s">
        <v>1580</v>
      </c>
      <c r="S135" s="1" t="s">
        <v>3134</v>
      </c>
      <c r="T135" s="15" t="s">
        <v>3545</v>
      </c>
    </row>
    <row r="136" spans="1:20" ht="19" customHeight="1">
      <c r="A136" s="1" t="str">
        <f>IF("cen"=I136,"",VLOOKUP(C136,'xbrl-gl'!A:B,2,FALSE))</f>
        <v/>
      </c>
      <c r="B136" s="1">
        <v>135</v>
      </c>
      <c r="C136" s="25" t="s">
        <v>3155</v>
      </c>
      <c r="D136" s="25" t="s">
        <v>39</v>
      </c>
      <c r="E136" s="35">
        <v>3</v>
      </c>
      <c r="F136" s="25" t="s">
        <v>782</v>
      </c>
      <c r="G136" s="38" t="str">
        <f t="shared" si="6"/>
        <v>a</v>
      </c>
      <c r="H136" s="16" t="str">
        <f>IF("cen"&lt;&gt;MID(C136,1,3),VLOOKUP(C136,'xbrl-gl'!A:E,5,FALSE),"")</f>
        <v/>
      </c>
      <c r="I136" s="37" t="s">
        <v>3133</v>
      </c>
      <c r="J136" s="40" t="s">
        <v>3914</v>
      </c>
      <c r="K136" s="33" t="s">
        <v>1813</v>
      </c>
      <c r="L136" s="33" t="s">
        <v>1814</v>
      </c>
      <c r="M136" s="33" t="str">
        <f>VLOOKUP(K136,'EN16931'!A:I,9,FALSE)</f>
        <v>A group of business terms providing information about charges and taxes other than VAT, applicable to the Invoice as a whole.</v>
      </c>
      <c r="N136" s="33" t="str">
        <f t="shared" si="7"/>
        <v>entryHeader</v>
      </c>
      <c r="O136" s="1" t="str">
        <f>IF("u"=G136,VLOOKUP(H136,'xbrl-gl'!A:F,6,FALSE),"")</f>
        <v/>
      </c>
      <c r="P136" s="32" t="s">
        <v>1612</v>
      </c>
      <c r="Q136" s="1" t="str">
        <f>IF(""&lt;&gt;D136,
  IF("gl-gen"=MID(VLOOKUP(D136,'xbrl-gl'!A:G,7,FALSE),1,6),
    VLOOKUP(D136,'xbrl-gl'!A:G,7,FALSE),
    "gl-"&amp;MID(D136,1,FIND("-",D136)-1)&amp;":"&amp;VLOOKUP(D136,'xbrl-gl'!A:G,7,FALSE)
  ),
  IF("_"=S136,
    "",
    IF("cen"=I136,
      S136,
      IF("gl-"=MID(S136,1,3),S136,"gl-"&amp;I136&amp;":"&amp;S136)
    )
  )
)</f>
        <v/>
      </c>
      <c r="R136" s="24"/>
      <c r="S136" s="68" t="s">
        <v>39</v>
      </c>
      <c r="T136" s="15" t="s">
        <v>3546</v>
      </c>
    </row>
    <row r="137" spans="1:20" ht="19" customHeight="1">
      <c r="A137" s="1" t="str">
        <f>IF("cen"=I137,"",VLOOKUP(C137,'xbrl-gl'!A:B,2,FALSE))</f>
        <v/>
      </c>
      <c r="B137" s="1">
        <v>136</v>
      </c>
      <c r="C137" s="25" t="s">
        <v>3674</v>
      </c>
      <c r="D137" s="25" t="s">
        <v>1193</v>
      </c>
      <c r="E137" s="35">
        <v>4</v>
      </c>
      <c r="F137" s="25" t="s">
        <v>3155</v>
      </c>
      <c r="G137" s="38" t="str">
        <f t="shared" si="6"/>
        <v>a</v>
      </c>
      <c r="H137" s="16" t="str">
        <f>IF("cen"&lt;&gt;MID(C137,1,3),VLOOKUP(C137,'xbrl-gl'!A:E,5,FALSE),"")</f>
        <v/>
      </c>
      <c r="I137" s="37" t="s">
        <v>3133</v>
      </c>
      <c r="J137" s="41" t="s">
        <v>3915</v>
      </c>
      <c r="K137" s="33" t="s">
        <v>1815</v>
      </c>
      <c r="L137" s="33" t="s">
        <v>1816</v>
      </c>
      <c r="M137" s="33" t="str">
        <f>VLOOKUP(K137,'EN16931'!A:I,9,FALSE)</f>
        <v>The amount of a charge, without VAT.</v>
      </c>
      <c r="N137" s="33" t="str">
        <f t="shared" si="7"/>
        <v>documentLevelCharges</v>
      </c>
      <c r="O137" s="1" t="str">
        <f>IF("u"=G137,VLOOKUP(H137,'xbrl-gl'!A:F,6,FALSE),"")</f>
        <v/>
      </c>
      <c r="P137" s="32" t="s">
        <v>1573</v>
      </c>
      <c r="Q137" s="1" t="str">
        <f>IF(""&lt;&gt;D137,
  IF("gl-gen"=MID(VLOOKUP(D137,'xbrl-gl'!A:G,7,FALSE),1,6),
    VLOOKUP(D137,'xbrl-gl'!A:G,7,FALSE),
    "gl-"&amp;MID(D137,1,FIND("-",D137)-1)&amp;":"&amp;VLOOKUP(D137,'xbrl-gl'!A:G,7,FALSE)
  ),
  IF("_"=S137,
    "",
    IF("cen"=I137,
      S137,
      IF("gl-"=MID(S137,1,3),S137,"gl-"&amp;I137&amp;":"&amp;S137)
    )
  )
)</f>
        <v>gl-gen:amountItemType</v>
      </c>
      <c r="R137" s="24" t="s">
        <v>1473</v>
      </c>
      <c r="S137" s="1" t="s">
        <v>3137</v>
      </c>
      <c r="T137" s="15" t="s">
        <v>4061</v>
      </c>
    </row>
    <row r="138" spans="1:20" ht="19" customHeight="1">
      <c r="A138" s="1" t="str">
        <f>IF("cen"=I138,"",VLOOKUP(C138,'xbrl-gl'!A:B,2,FALSE))</f>
        <v/>
      </c>
      <c r="B138" s="1">
        <v>137</v>
      </c>
      <c r="C138" s="25" t="s">
        <v>3675</v>
      </c>
      <c r="D138" s="25" t="s">
        <v>1364</v>
      </c>
      <c r="E138" s="35">
        <v>4</v>
      </c>
      <c r="F138" s="25" t="s">
        <v>3155</v>
      </c>
      <c r="G138" s="38" t="str">
        <f t="shared" si="6"/>
        <v>a</v>
      </c>
      <c r="H138" s="16" t="str">
        <f>IF("cen"&lt;&gt;MID(C138,1,3),VLOOKUP(C138,'xbrl-gl'!A:E,5,FALSE),"")</f>
        <v/>
      </c>
      <c r="I138" s="37" t="s">
        <v>3133</v>
      </c>
      <c r="J138" s="41" t="s">
        <v>3918</v>
      </c>
      <c r="K138" s="33" t="s">
        <v>1821</v>
      </c>
      <c r="L138" s="33" t="s">
        <v>1822</v>
      </c>
      <c r="M138" s="33" t="str">
        <f>VLOOKUP(K138,'EN16931'!A:I,9,FALSE)</f>
        <v xml:space="preserve">A coded identification of what VAT category applies to the document level charge.\nThe following entries of UNTDID 5305 [6] are used (further clarification between brackets): - Standard rate (Liable for VAT in a standard way) - Zero rated goods (Liable for VAT with a percentage rate of zero) - Exempt from tax (VAT/IGIC/1PS1)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 </v>
      </c>
      <c r="N138" s="33" t="str">
        <f t="shared" si="7"/>
        <v>documentLevelCharges</v>
      </c>
      <c r="O138" s="1" t="str">
        <f>IF("u"=G138,VLOOKUP(H138,'xbrl-gl'!A:F,6,FALSE),"")</f>
        <v/>
      </c>
      <c r="P138" s="32" t="s">
        <v>1573</v>
      </c>
      <c r="Q138" s="1" t="str">
        <f>IF(""&lt;&gt;D138,
  IF("gl-gen"=MID(VLOOKUP(D138,'xbrl-gl'!A:G,7,FALSE),1,6),
    VLOOKUP(D138,'xbrl-gl'!A:G,7,FALSE),
    "gl-"&amp;MID(D138,1,FIND("-",D138)-1)&amp;":"&amp;VLOOKUP(D138,'xbrl-gl'!A:G,7,FALSE)
  ),
  IF("_"=S138,
    "",
    IF("cen"=I138,
      S138,
      IF("gl-"=MID(S138,1,3),S138,"gl-"&amp;I138&amp;":"&amp;S138)
    )
  )
)</f>
        <v>gl-cor:taxCodeItemType</v>
      </c>
      <c r="R138" s="24" t="s">
        <v>1580</v>
      </c>
      <c r="S138" s="1" t="s">
        <v>3134</v>
      </c>
      <c r="T138" s="15" t="s">
        <v>4062</v>
      </c>
    </row>
    <row r="139" spans="1:20" ht="19" customHeight="1">
      <c r="A139" s="1" t="str">
        <f>IF("cen"=I139,"",VLOOKUP(C139,'xbrl-gl'!A:B,2,FALSE))</f>
        <v/>
      </c>
      <c r="B139" s="1">
        <v>138</v>
      </c>
      <c r="C139" s="25" t="s">
        <v>3676</v>
      </c>
      <c r="D139" s="25" t="s">
        <v>1363</v>
      </c>
      <c r="E139" s="35">
        <v>4</v>
      </c>
      <c r="F139" s="25" t="s">
        <v>3155</v>
      </c>
      <c r="G139" s="38" t="str">
        <f t="shared" si="6"/>
        <v>a</v>
      </c>
      <c r="H139" s="16" t="str">
        <f>IF("cen"&lt;&gt;MID(C139,1,3),VLOOKUP(C139,'xbrl-gl'!A:E,5,FALSE),"")</f>
        <v/>
      </c>
      <c r="I139" s="37" t="s">
        <v>3133</v>
      </c>
      <c r="J139" s="41" t="s">
        <v>3919</v>
      </c>
      <c r="K139" s="64" t="s">
        <v>1823</v>
      </c>
      <c r="L139" s="33" t="s">
        <v>1824</v>
      </c>
      <c r="M139" s="33" t="str">
        <f>VLOOKUP(K139,'EN16931'!A:I,9,FALSE)</f>
        <v>The VAT rate, represented as percentage that applies to the document level charge.</v>
      </c>
      <c r="N139" s="33" t="str">
        <f t="shared" si="7"/>
        <v>documentLevelCharges</v>
      </c>
      <c r="O139" s="1" t="str">
        <f>IF("u"=G139,VLOOKUP(H139,'xbrl-gl'!A:F,6,FALSE),"")</f>
        <v/>
      </c>
      <c r="P139" s="32" t="s">
        <v>1585</v>
      </c>
      <c r="Q139" s="1" t="str">
        <f>IF(""&lt;&gt;D139,
  IF("gl-gen"=MID(VLOOKUP(D139,'xbrl-gl'!A:G,7,FALSE),1,6),
    VLOOKUP(D139,'xbrl-gl'!A:G,7,FALSE),
    "gl-"&amp;MID(D139,1,FIND("-",D139)-1)&amp;":"&amp;VLOOKUP(D139,'xbrl-gl'!A:G,7,FALSE)
  ),
  IF("_"=S139,
    "",
    IF("cen"=I139,
      S139,
      IF("gl-"=MID(S139,1,3),S139,"gl-"&amp;I139&amp;":"&amp;S139)
    )
  )
)</f>
        <v>gl-cor:taxPercentageRateItemType</v>
      </c>
      <c r="R139" s="26" t="s">
        <v>1803</v>
      </c>
      <c r="S139" s="1" t="s">
        <v>3138</v>
      </c>
      <c r="T139" s="15" t="s">
        <v>4063</v>
      </c>
    </row>
    <row r="140" spans="1:20" ht="19" customHeight="1">
      <c r="A140" s="1" t="str">
        <f>IF("cen"=I140,"",VLOOKUP(C140,'xbrl-gl'!A:B,2,FALSE))</f>
        <v/>
      </c>
      <c r="B140" s="1">
        <v>139</v>
      </c>
      <c r="C140" s="25" t="s">
        <v>3184</v>
      </c>
      <c r="D140" s="25" t="s">
        <v>39</v>
      </c>
      <c r="E140" s="35">
        <v>4</v>
      </c>
      <c r="F140" s="25" t="s">
        <v>3155</v>
      </c>
      <c r="G140" s="38" t="str">
        <f t="shared" si="6"/>
        <v>a</v>
      </c>
      <c r="H140" s="16" t="str">
        <f>IF("cen"&lt;&gt;MID(C140,1,3),VLOOKUP(C140,'xbrl-gl'!A:E,5,FALSE),"")</f>
        <v/>
      </c>
      <c r="I140" s="37" t="s">
        <v>3133</v>
      </c>
      <c r="J140" s="41" t="s">
        <v>3916</v>
      </c>
      <c r="K140" s="33" t="s">
        <v>1817</v>
      </c>
      <c r="L140" s="33" t="s">
        <v>1818</v>
      </c>
      <c r="M140" s="33" t="str">
        <f>VLOOKUP(K140,'EN16931'!A:I,9,FALSE)</f>
        <v>The base amount that may be used, in conjunction with the document level charge percentage, to calculate the document level charge amount.</v>
      </c>
      <c r="N140" s="33" t="str">
        <f t="shared" si="7"/>
        <v>documentLevelCharges</v>
      </c>
      <c r="O140" s="1" t="str">
        <f>IF("u"=G140,VLOOKUP(H140,'xbrl-gl'!A:F,6,FALSE),"")</f>
        <v/>
      </c>
      <c r="P140" s="32" t="s">
        <v>1585</v>
      </c>
      <c r="Q140" s="1" t="str">
        <f>IF(""&lt;&gt;D140,
  IF("gl-gen"=MID(VLOOKUP(D140,'xbrl-gl'!A:G,7,FALSE),1,6),
    VLOOKUP(D140,'xbrl-gl'!A:G,7,FALSE),
    "gl-"&amp;MID(D140,1,FIND("-",D140)-1)&amp;":"&amp;VLOOKUP(D140,'xbrl-gl'!A:G,7,FALSE)
  ),
  IF("_"=S140,
    "",
    IF("cen"=I140,
      S140,
      IF("gl-"=MID(S140,1,3),S140,"gl-"&amp;I140&amp;":"&amp;S140)
    )
  )
)</f>
        <v>amountItemType</v>
      </c>
      <c r="R140" s="24" t="s">
        <v>1473</v>
      </c>
      <c r="S140" s="1" t="s">
        <v>3137</v>
      </c>
      <c r="T140" s="15" t="s">
        <v>3547</v>
      </c>
    </row>
    <row r="141" spans="1:20" ht="19" customHeight="1">
      <c r="A141" s="1" t="str">
        <f>IF("cen"=I141,"",VLOOKUP(C141,'xbrl-gl'!A:B,2,FALSE))</f>
        <v/>
      </c>
      <c r="B141" s="1">
        <v>140</v>
      </c>
      <c r="C141" s="25" t="s">
        <v>3185</v>
      </c>
      <c r="D141" s="25" t="s">
        <v>39</v>
      </c>
      <c r="E141" s="35">
        <v>4</v>
      </c>
      <c r="F141" s="25" t="s">
        <v>3155</v>
      </c>
      <c r="G141" s="38" t="str">
        <f t="shared" si="6"/>
        <v>a</v>
      </c>
      <c r="H141" s="16" t="str">
        <f>IF("cen"&lt;&gt;MID(C141,1,3),VLOOKUP(C141,'xbrl-gl'!A:E,5,FALSE),"")</f>
        <v/>
      </c>
      <c r="I141" s="37" t="s">
        <v>3133</v>
      </c>
      <c r="J141" s="41" t="s">
        <v>3917</v>
      </c>
      <c r="K141" s="33" t="s">
        <v>1819</v>
      </c>
      <c r="L141" s="33" t="s">
        <v>1820</v>
      </c>
      <c r="M141" s="33" t="str">
        <f>VLOOKUP(K141,'EN16931'!A:I,9,FALSE)</f>
        <v>The percentage that may be used, in conjunction with the document level charge base amount, to calculate the document level charge amount</v>
      </c>
      <c r="N141" s="33" t="str">
        <f t="shared" si="7"/>
        <v>documentLevelCharges</v>
      </c>
      <c r="O141" s="1" t="str">
        <f>IF("u"=G141,VLOOKUP(H141,'xbrl-gl'!A:F,6,FALSE),"")</f>
        <v/>
      </c>
      <c r="P141" s="32" t="s">
        <v>1585</v>
      </c>
      <c r="Q141" s="1" t="str">
        <f>IF(""&lt;&gt;D141,
  IF("gl-gen"=MID(VLOOKUP(D141,'xbrl-gl'!A:G,7,FALSE),1,6),
    VLOOKUP(D141,'xbrl-gl'!A:G,7,FALSE),
    "gl-"&amp;MID(D141,1,FIND("-",D141)-1)&amp;":"&amp;VLOOKUP(D141,'xbrl-gl'!A:G,7,FALSE)
  ),
  IF("_"=S141,
    "",
    IF("cen"=I141,
      S141,
      IF("gl-"=MID(S141,1,3),S141,"gl-"&amp;I141&amp;":"&amp;S141)
    )
  )
)</f>
        <v>percentageItemType</v>
      </c>
      <c r="R141" s="24" t="s">
        <v>1803</v>
      </c>
      <c r="S141" s="1" t="s">
        <v>3138</v>
      </c>
      <c r="T141" s="15" t="s">
        <v>3548</v>
      </c>
    </row>
    <row r="142" spans="1:20" ht="19" customHeight="1">
      <c r="A142" s="1" t="str">
        <f>IF("cen"=I142,"",VLOOKUP(C142,'xbrl-gl'!A:B,2,FALSE))</f>
        <v/>
      </c>
      <c r="B142" s="1">
        <v>141</v>
      </c>
      <c r="C142" s="25" t="s">
        <v>3186</v>
      </c>
      <c r="D142" s="25" t="s">
        <v>39</v>
      </c>
      <c r="E142" s="35">
        <v>4</v>
      </c>
      <c r="F142" s="25" t="s">
        <v>3155</v>
      </c>
      <c r="G142" s="38" t="str">
        <f t="shared" si="6"/>
        <v>a</v>
      </c>
      <c r="H142" s="16" t="str">
        <f>IF("cen"&lt;&gt;MID(C142,1,3),VLOOKUP(C142,'xbrl-gl'!A:E,5,FALSE),"")</f>
        <v/>
      </c>
      <c r="I142" s="37" t="s">
        <v>3133</v>
      </c>
      <c r="J142" s="41" t="s">
        <v>3920</v>
      </c>
      <c r="K142" s="33" t="s">
        <v>1825</v>
      </c>
      <c r="L142" s="33" t="s">
        <v>1826</v>
      </c>
      <c r="M142" s="33" t="str">
        <f>VLOOKUP(K142,'EN16931'!A:I,9,FALSE)</f>
        <v>The reason for the document level charge, expressed as text.</v>
      </c>
      <c r="N142" s="33" t="str">
        <f t="shared" si="7"/>
        <v>documentLevelCharges</v>
      </c>
      <c r="O142" s="1" t="str">
        <f>IF("u"=G142,VLOOKUP(H142,'xbrl-gl'!A:F,6,FALSE),"")</f>
        <v/>
      </c>
      <c r="P142" s="32" t="s">
        <v>1585</v>
      </c>
      <c r="Q142" s="1" t="str">
        <f>IF(""&lt;&gt;D142,
  IF("gl-gen"=MID(VLOOKUP(D142,'xbrl-gl'!A:G,7,FALSE),1,6),
    VLOOKUP(D142,'xbrl-gl'!A:G,7,FALSE),
    "gl-"&amp;MID(D142,1,FIND("-",D142)-1)&amp;":"&amp;VLOOKUP(D142,'xbrl-gl'!A:G,7,FALSE)
  ),
  IF("_"=S142,
    "",
    IF("cen"=I142,
      S142,
      IF("gl-"=MID(S142,1,3),S142,"gl-"&amp;I142&amp;":"&amp;S142)
    )
  )
)</f>
        <v>textItemType</v>
      </c>
      <c r="R142" s="24" t="s">
        <v>1594</v>
      </c>
      <c r="S142" s="1" t="s">
        <v>3136</v>
      </c>
      <c r="T142" s="15" t="s">
        <v>3549</v>
      </c>
    </row>
    <row r="143" spans="1:20" ht="19" customHeight="1">
      <c r="A143" s="1" t="str">
        <f>IF("cen"=I143,"",VLOOKUP(C143,'xbrl-gl'!A:B,2,FALSE))</f>
        <v/>
      </c>
      <c r="B143" s="1">
        <v>142</v>
      </c>
      <c r="C143" s="25" t="s">
        <v>3187</v>
      </c>
      <c r="D143" s="25" t="s">
        <v>39</v>
      </c>
      <c r="E143" s="35">
        <v>4</v>
      </c>
      <c r="F143" s="25" t="s">
        <v>3155</v>
      </c>
      <c r="G143" s="38" t="str">
        <f t="shared" si="6"/>
        <v>a</v>
      </c>
      <c r="H143" s="16" t="str">
        <f>IF("cen"&lt;&gt;MID(C143,1,3),VLOOKUP(C143,'xbrl-gl'!A:E,5,FALSE),"")</f>
        <v/>
      </c>
      <c r="I143" s="37" t="s">
        <v>3133</v>
      </c>
      <c r="J143" s="41" t="s">
        <v>3921</v>
      </c>
      <c r="K143" s="33" t="s">
        <v>1827</v>
      </c>
      <c r="L143" s="33" t="s">
        <v>1828</v>
      </c>
      <c r="M143" s="33" t="str">
        <f>VLOOKUP(K143,'EN16931'!A:I,9,FALSE)</f>
        <v>The reason for the document level charge, expressed as a code.\nUse entries of the UNTDID 7161 code list [6]. The Document level charge reason code and the Document level charge reason shall indicate the same charge reason.</v>
      </c>
      <c r="N143" s="33" t="str">
        <f t="shared" si="7"/>
        <v>documentLevelCharges</v>
      </c>
      <c r="O143" s="1" t="str">
        <f>IF("u"=G143,VLOOKUP(H143,'xbrl-gl'!A:F,6,FALSE),"")</f>
        <v/>
      </c>
      <c r="P143" s="32" t="s">
        <v>1585</v>
      </c>
      <c r="Q143" s="1" t="str">
        <f>IF(""&lt;&gt;D143,
  IF("gl-gen"=MID(VLOOKUP(D143,'xbrl-gl'!A:G,7,FALSE),1,6),
    VLOOKUP(D143,'xbrl-gl'!A:G,7,FALSE),
    "gl-"&amp;MID(D143,1,FIND("-",D143)-1)&amp;":"&amp;VLOOKUP(D143,'xbrl-gl'!A:G,7,FALSE)
  ),
  IF("_"=S143,
    "",
    IF("cen"=I143,
      S143,
      IF("gl-"=MID(S143,1,3),S143,"gl-"&amp;I143&amp;":"&amp;S143)
    )
  )
)</f>
        <v>codeItemType</v>
      </c>
      <c r="R143" s="24" t="s">
        <v>1580</v>
      </c>
      <c r="S143" s="1" t="s">
        <v>3134</v>
      </c>
      <c r="T143" s="15" t="s">
        <v>3550</v>
      </c>
    </row>
    <row r="144" spans="1:20" ht="19" customHeight="1">
      <c r="A144" s="1" t="str">
        <f>IF("cen"=I144,"",VLOOKUP(C144,'xbrl-gl'!A:B,2,FALSE))</f>
        <v/>
      </c>
      <c r="B144" s="1">
        <v>143</v>
      </c>
      <c r="C144" s="25" t="s">
        <v>3156</v>
      </c>
      <c r="D144" s="25" t="s">
        <v>39</v>
      </c>
      <c r="E144" s="12">
        <v>3</v>
      </c>
      <c r="F144" s="25" t="s">
        <v>782</v>
      </c>
      <c r="G144" s="38" t="str">
        <f t="shared" si="6"/>
        <v>a</v>
      </c>
      <c r="H144" s="16" t="str">
        <f>IF("cen"&lt;&gt;MID(C144,1,3),VLOOKUP(C144,'xbrl-gl'!A:E,5,FALSE),"")</f>
        <v/>
      </c>
      <c r="I144" s="37" t="s">
        <v>3133</v>
      </c>
      <c r="J144" s="40" t="s">
        <v>3922</v>
      </c>
      <c r="K144" s="33" t="s">
        <v>1829</v>
      </c>
      <c r="L144" s="33" t="s">
        <v>1830</v>
      </c>
      <c r="M144" s="33" t="str">
        <f>VLOOKUP(K144,'EN16931'!A:I,9,FALSE)</f>
        <v>A group of business terms providing the monetary totals for the Invoice.</v>
      </c>
      <c r="N144" s="33" t="str">
        <f t="shared" si="7"/>
        <v>entryHeader</v>
      </c>
      <c r="O144" s="1" t="str">
        <f>IF("u"=G144,VLOOKUP(H144,'xbrl-gl'!A:F,6,FALSE),"")</f>
        <v/>
      </c>
      <c r="P144" s="32" t="s">
        <v>1573</v>
      </c>
      <c r="Q144" s="1" t="str">
        <f>IF(""&lt;&gt;D144,
  IF("gl-gen"=MID(VLOOKUP(D144,'xbrl-gl'!A:G,7,FALSE),1,6),
    VLOOKUP(D144,'xbrl-gl'!A:G,7,FALSE),
    "gl-"&amp;MID(D144,1,FIND("-",D144)-1)&amp;":"&amp;VLOOKUP(D144,'xbrl-gl'!A:G,7,FALSE)
  ),
  IF("_"=S144,
    "",
    IF("cen"=I144,
      S144,
      IF("gl-"=MID(S144,1,3),S144,"gl-"&amp;I144&amp;":"&amp;S144)
    )
  )
)</f>
        <v/>
      </c>
      <c r="R144" s="24"/>
      <c r="S144" s="68" t="s">
        <v>39</v>
      </c>
      <c r="T144" s="15" t="s">
        <v>3551</v>
      </c>
    </row>
    <row r="145" spans="1:20" ht="19" customHeight="1">
      <c r="A145" s="1" t="str">
        <f>IF("cen"=I145,"",VLOOKUP(C145,'xbrl-gl'!A:B,2,FALSE))</f>
        <v/>
      </c>
      <c r="B145" s="1">
        <v>144</v>
      </c>
      <c r="C145" s="25" t="s">
        <v>3597</v>
      </c>
      <c r="D145" s="25" t="s">
        <v>1193</v>
      </c>
      <c r="E145" s="12">
        <v>4</v>
      </c>
      <c r="F145" s="25" t="s">
        <v>3156</v>
      </c>
      <c r="G145" s="38" t="str">
        <f t="shared" si="6"/>
        <v>a</v>
      </c>
      <c r="H145" s="16" t="str">
        <f>IF("cen"&lt;&gt;MID(C145,1,3),VLOOKUP(C145,'xbrl-gl'!A:E,5,FALSE),"")</f>
        <v/>
      </c>
      <c r="I145" s="37" t="s">
        <v>3133</v>
      </c>
      <c r="J145" s="41" t="s">
        <v>3923</v>
      </c>
      <c r="K145" s="33" t="s">
        <v>1831</v>
      </c>
      <c r="L145" s="33" t="s">
        <v>1832</v>
      </c>
      <c r="M145" s="33" t="str">
        <f>VLOOKUP(K145,'EN16931'!A:I,9,FALSE)</f>
        <v>Sum of all Invoice line net amounts in the Invoice.</v>
      </c>
      <c r="N145" s="33" t="str">
        <f t="shared" si="7"/>
        <v>documentTotals</v>
      </c>
      <c r="O145" s="1" t="str">
        <f>IF("u"=G145,VLOOKUP(H145,'xbrl-gl'!A:F,6,FALSE),"")</f>
        <v/>
      </c>
      <c r="P145" s="32" t="s">
        <v>1573</v>
      </c>
      <c r="Q145" s="1" t="str">
        <f>IF(""&lt;&gt;D145,
  IF("gl-gen"=MID(VLOOKUP(D145,'xbrl-gl'!A:G,7,FALSE),1,6),
    VLOOKUP(D145,'xbrl-gl'!A:G,7,FALSE),
    "gl-"&amp;MID(D145,1,FIND("-",D145)-1)&amp;":"&amp;VLOOKUP(D145,'xbrl-gl'!A:G,7,FALSE)
  ),
  IF("_"=S145,
    "",
    IF("cen"=I145,
      S145,
      IF("gl-"=MID(S145,1,3),S145,"gl-"&amp;I145&amp;":"&amp;S145)
    )
  )
)</f>
        <v>gl-gen:amountItemType</v>
      </c>
      <c r="R145" s="24" t="s">
        <v>1473</v>
      </c>
      <c r="S145" s="1" t="s">
        <v>3137</v>
      </c>
      <c r="T145" s="15" t="s">
        <v>3552</v>
      </c>
    </row>
    <row r="146" spans="1:20" ht="19" customHeight="1">
      <c r="A146" s="1" t="str">
        <f>IF("cen"=I146,"",VLOOKUP(C146,'xbrl-gl'!A:B,2,FALSE))</f>
        <v/>
      </c>
      <c r="B146" s="1">
        <v>145</v>
      </c>
      <c r="C146" s="25" t="s">
        <v>3188</v>
      </c>
      <c r="D146" s="25" t="s">
        <v>39</v>
      </c>
      <c r="E146" s="12">
        <v>4</v>
      </c>
      <c r="F146" s="25" t="s">
        <v>3156</v>
      </c>
      <c r="G146" s="38" t="str">
        <f t="shared" si="6"/>
        <v>a</v>
      </c>
      <c r="H146" s="16" t="str">
        <f>IF("cen"&lt;&gt;MID(C146,1,3),VLOOKUP(C146,'xbrl-gl'!A:E,5,FALSE),"")</f>
        <v/>
      </c>
      <c r="I146" s="37" t="s">
        <v>3133</v>
      </c>
      <c r="J146" s="41" t="s">
        <v>3924</v>
      </c>
      <c r="K146" s="33" t="s">
        <v>1833</v>
      </c>
      <c r="L146" s="33" t="s">
        <v>1834</v>
      </c>
      <c r="M146" s="33" t="str">
        <f>VLOOKUP(K146,'EN16931'!A:I,9,FALSE)</f>
        <v>Sum of all allowances on document level in the Invoice.\nAllowances on line level are included in the Invoice line net amount which is summed up into the Sum of Invoice line net amount.</v>
      </c>
      <c r="N146" s="33" t="str">
        <f t="shared" si="7"/>
        <v>documentTotals</v>
      </c>
      <c r="O146" s="1" t="str">
        <f>IF("u"=G146,VLOOKUP(H146,'xbrl-gl'!A:F,6,FALSE),"")</f>
        <v/>
      </c>
      <c r="P146" s="32" t="s">
        <v>1585</v>
      </c>
      <c r="Q146" s="1" t="str">
        <f>IF(""&lt;&gt;D146,
  IF("gl-gen"=MID(VLOOKUP(D146,'xbrl-gl'!A:G,7,FALSE),1,6),
    VLOOKUP(D146,'xbrl-gl'!A:G,7,FALSE),
    "gl-"&amp;MID(D146,1,FIND("-",D146)-1)&amp;":"&amp;VLOOKUP(D146,'xbrl-gl'!A:G,7,FALSE)
  ),
  IF("_"=S146,
    "",
    IF("cen"=I146,
      S146,
      IF("gl-"=MID(S146,1,3),S146,"gl-"&amp;I146&amp;":"&amp;S146)
    )
  )
)</f>
        <v>amountItemType</v>
      </c>
      <c r="R146" s="24" t="s">
        <v>1473</v>
      </c>
      <c r="S146" s="1" t="s">
        <v>3137</v>
      </c>
      <c r="T146" s="15" t="s">
        <v>3553</v>
      </c>
    </row>
    <row r="147" spans="1:20" ht="19" customHeight="1">
      <c r="A147" s="1" t="str">
        <f>IF("cen"=I147,"",VLOOKUP(C147,'xbrl-gl'!A:B,2,FALSE))</f>
        <v/>
      </c>
      <c r="B147" s="1">
        <v>146</v>
      </c>
      <c r="C147" s="25" t="s">
        <v>3189</v>
      </c>
      <c r="D147" s="25" t="s">
        <v>39</v>
      </c>
      <c r="E147" s="12">
        <v>4</v>
      </c>
      <c r="F147" s="25" t="s">
        <v>3156</v>
      </c>
      <c r="G147" s="38" t="str">
        <f t="shared" si="6"/>
        <v>a</v>
      </c>
      <c r="H147" s="16" t="str">
        <f>IF("cen"&lt;&gt;MID(C147,1,3),VLOOKUP(C147,'xbrl-gl'!A:E,5,FALSE),"")</f>
        <v/>
      </c>
      <c r="I147" s="37" t="s">
        <v>3133</v>
      </c>
      <c r="J147" s="41" t="s">
        <v>3925</v>
      </c>
      <c r="K147" s="63" t="s">
        <v>1835</v>
      </c>
      <c r="L147" s="33" t="s">
        <v>1836</v>
      </c>
      <c r="M147" s="33" t="str">
        <f>VLOOKUP(K147,'EN16931'!A:I,9,FALSE)</f>
        <v>Sum of all charges on document level in the Invoice.\nCharges on line level are included in the Invoice line net amount which is summed up into the Sum of Invoice line net amount.</v>
      </c>
      <c r="N147" s="33" t="str">
        <f t="shared" si="7"/>
        <v>documentTotals</v>
      </c>
      <c r="O147" s="1" t="str">
        <f>IF("u"=G147,VLOOKUP(H147,'xbrl-gl'!A:F,6,FALSE),"")</f>
        <v/>
      </c>
      <c r="P147" s="32" t="s">
        <v>1585</v>
      </c>
      <c r="Q147" s="1" t="str">
        <f>IF(""&lt;&gt;D147,
  IF("gl-gen"=MID(VLOOKUP(D147,'xbrl-gl'!A:G,7,FALSE),1,6),
    VLOOKUP(D147,'xbrl-gl'!A:G,7,FALSE),
    "gl-"&amp;MID(D147,1,FIND("-",D147)-1)&amp;":"&amp;VLOOKUP(D147,'xbrl-gl'!A:G,7,FALSE)
  ),
  IF("_"=S147,
    "",
    IF("cen"=I147,
      S147,
      IF("gl-"=MID(S147,1,3),S147,"gl-"&amp;I147&amp;":"&amp;S147)
    )
  )
)</f>
        <v>amountItemType</v>
      </c>
      <c r="R147" s="26" t="s">
        <v>1473</v>
      </c>
      <c r="S147" s="1" t="s">
        <v>3137</v>
      </c>
      <c r="T147" s="15" t="s">
        <v>3554</v>
      </c>
    </row>
    <row r="148" spans="1:20" ht="19" customHeight="1">
      <c r="A148" s="1" t="str">
        <f>IF("cen"=I148,"",VLOOKUP(C148,'xbrl-gl'!A:B,2,FALSE))</f>
        <v/>
      </c>
      <c r="B148" s="1">
        <v>147</v>
      </c>
      <c r="C148" s="25" t="s">
        <v>3190</v>
      </c>
      <c r="D148" s="25" t="s">
        <v>39</v>
      </c>
      <c r="E148" s="12">
        <v>4</v>
      </c>
      <c r="F148" s="25" t="s">
        <v>3156</v>
      </c>
      <c r="G148" s="38" t="str">
        <f t="shared" si="6"/>
        <v>a</v>
      </c>
      <c r="H148" s="16" t="str">
        <f>IF("cen"&lt;&gt;MID(C148,1,3),VLOOKUP(C148,'xbrl-gl'!A:E,5,FALSE),"")</f>
        <v/>
      </c>
      <c r="I148" s="37" t="s">
        <v>3133</v>
      </c>
      <c r="J148" s="41" t="s">
        <v>3926</v>
      </c>
      <c r="K148" s="33" t="s">
        <v>1837</v>
      </c>
      <c r="L148" s="33" t="s">
        <v>1838</v>
      </c>
      <c r="M148" s="33" t="str">
        <f>VLOOKUP(K148,'EN16931'!A:I,9,FALSE)</f>
        <v>The total amount of the Invoice without VAT.\nThe Invoice total amount without VAT is the Sum of Invoice line net amount minus Sum of allowances on document level plus Sum of charges on document level.</v>
      </c>
      <c r="N148" s="33" t="str">
        <f t="shared" si="7"/>
        <v>documentTotals</v>
      </c>
      <c r="O148" s="1" t="str">
        <f>IF("u"=G148,VLOOKUP(H148,'xbrl-gl'!A:F,6,FALSE),"")</f>
        <v/>
      </c>
      <c r="P148" s="32" t="s">
        <v>1573</v>
      </c>
      <c r="Q148" s="1" t="str">
        <f>IF(""&lt;&gt;D148,
  IF("gl-gen"=MID(VLOOKUP(D148,'xbrl-gl'!A:G,7,FALSE),1,6),
    VLOOKUP(D148,'xbrl-gl'!A:G,7,FALSE),
    "gl-"&amp;MID(D148,1,FIND("-",D148)-1)&amp;":"&amp;VLOOKUP(D148,'xbrl-gl'!A:G,7,FALSE)
  ),
  IF("_"=S148,
    "",
    IF("cen"=I148,
      S148,
      IF("gl-"=MID(S148,1,3),S148,"gl-"&amp;I148&amp;":"&amp;S148)
    )
  )
)</f>
        <v>amountItemType</v>
      </c>
      <c r="R148" s="24" t="s">
        <v>1473</v>
      </c>
      <c r="S148" s="1" t="s">
        <v>3137</v>
      </c>
      <c r="T148" s="15" t="s">
        <v>3555</v>
      </c>
    </row>
    <row r="149" spans="1:20" ht="19" customHeight="1">
      <c r="A149" s="1" t="str">
        <f>IF("cen"=I149,"",VLOOKUP(C149,'xbrl-gl'!A:B,2,FALSE))</f>
        <v/>
      </c>
      <c r="B149" s="1">
        <v>148</v>
      </c>
      <c r="C149" s="25" t="s">
        <v>3683</v>
      </c>
      <c r="D149" s="25" t="s">
        <v>1360</v>
      </c>
      <c r="E149" s="12">
        <v>4</v>
      </c>
      <c r="F149" s="25" t="s">
        <v>3156</v>
      </c>
      <c r="G149" s="38" t="str">
        <f t="shared" si="6"/>
        <v>a</v>
      </c>
      <c r="H149" s="16" t="str">
        <f>IF("cen"&lt;&gt;MID(C149,1,3),VLOOKUP(C149,'xbrl-gl'!A:E,5,FALSE),"")</f>
        <v/>
      </c>
      <c r="I149" s="37" t="s">
        <v>3133</v>
      </c>
      <c r="J149" s="41" t="s">
        <v>3927</v>
      </c>
      <c r="K149" s="33" t="s">
        <v>1839</v>
      </c>
      <c r="L149" s="33" t="s">
        <v>1840</v>
      </c>
      <c r="M149" s="33" t="str">
        <f>VLOOKUP(K149,'EN16931'!A:I,9,FALSE)</f>
        <v>The total VAT amount for the Invoice.\nThe Invoice total VAT amount is the sum of all VAT category tax amounts.</v>
      </c>
      <c r="N149" s="33" t="str">
        <f t="shared" si="7"/>
        <v>documentTotals</v>
      </c>
      <c r="O149" s="1" t="str">
        <f>IF("u"=G149,VLOOKUP(H149,'xbrl-gl'!A:F,6,FALSE),"")</f>
        <v/>
      </c>
      <c r="P149" s="32" t="s">
        <v>1585</v>
      </c>
      <c r="Q149" s="1" t="str">
        <f>IF(""&lt;&gt;D149,
  IF("gl-gen"=MID(VLOOKUP(D149,'xbrl-gl'!A:G,7,FALSE),1,6),
    VLOOKUP(D149,'xbrl-gl'!A:G,7,FALSE),
    "gl-"&amp;MID(D149,1,FIND("-",D149)-1)&amp;":"&amp;VLOOKUP(D149,'xbrl-gl'!A:G,7,FALSE)
  ),
  IF("_"=S149,
    "",
    IF("cen"=I149,
      S149,
      IF("gl-"=MID(S149,1,3),S149,"gl-"&amp;I149&amp;":"&amp;S149)
    )
  )
)</f>
        <v>gl-cor:taxAmountItemType</v>
      </c>
      <c r="R149" s="24" t="s">
        <v>1473</v>
      </c>
      <c r="S149" s="1" t="s">
        <v>3137</v>
      </c>
      <c r="T149" s="15" t="s">
        <v>4080</v>
      </c>
    </row>
    <row r="150" spans="1:20" ht="19" customHeight="1">
      <c r="A150" s="1" t="str">
        <f>IF("cen"=I150,"",VLOOKUP(C150,'xbrl-gl'!A:B,2,FALSE))</f>
        <v/>
      </c>
      <c r="B150" s="1">
        <v>149</v>
      </c>
      <c r="C150" s="25" t="s">
        <v>3191</v>
      </c>
      <c r="D150" s="25" t="s">
        <v>39</v>
      </c>
      <c r="E150" s="12">
        <v>4</v>
      </c>
      <c r="F150" s="25" t="s">
        <v>3156</v>
      </c>
      <c r="G150" s="38" t="str">
        <f t="shared" si="6"/>
        <v>a</v>
      </c>
      <c r="H150" s="16" t="str">
        <f>IF("cen"&lt;&gt;MID(C150,1,3),VLOOKUP(C150,'xbrl-gl'!A:E,5,FALSE),"")</f>
        <v/>
      </c>
      <c r="I150" s="37" t="s">
        <v>3133</v>
      </c>
      <c r="J150" s="41" t="s">
        <v>3928</v>
      </c>
      <c r="K150" s="33" t="s">
        <v>3438</v>
      </c>
      <c r="L150" s="33" t="s">
        <v>1841</v>
      </c>
      <c r="M150" s="33" t="str">
        <f>VLOOKUP(K150,'EN16931'!A:I,9,FALSE)</f>
        <v>The VAT total amount expressed in the accounting currency accepted or required in the country of the Seller.\nTo be used when the VAT accounting currency (BT-6] differs from the Invoice currency code (BT-5) in accordance with article 230 of Directive 2006/112 / EC on VAT. The VAT amount in accounting currency is not used in the calculation of the Invoice totals.</v>
      </c>
      <c r="N150" s="33" t="str">
        <f t="shared" si="7"/>
        <v>documentTotals</v>
      </c>
      <c r="O150" s="1" t="str">
        <f>IF("u"=G150,VLOOKUP(H150,'xbrl-gl'!A:F,6,FALSE),"")</f>
        <v/>
      </c>
      <c r="P150" s="32" t="s">
        <v>1585</v>
      </c>
      <c r="Q150" s="1" t="str">
        <f>IF(""&lt;&gt;D150,
  IF("gl-gen"=MID(VLOOKUP(D150,'xbrl-gl'!A:G,7,FALSE),1,6),
    VLOOKUP(D150,'xbrl-gl'!A:G,7,FALSE),
    "gl-"&amp;MID(D150,1,FIND("-",D150)-1)&amp;":"&amp;VLOOKUP(D150,'xbrl-gl'!A:G,7,FALSE)
  ),
  IF("_"=S150,
    "",
    IF("cen"=I150,
      S150,
      IF("gl-"=MID(S150,1,3),S150,"gl-"&amp;I150&amp;":"&amp;S150)
    )
  )
)</f>
        <v>amountItemType</v>
      </c>
      <c r="R150" s="24" t="s">
        <v>1473</v>
      </c>
      <c r="S150" s="1" t="s">
        <v>3137</v>
      </c>
      <c r="T150" s="15" t="s">
        <v>3556</v>
      </c>
    </row>
    <row r="151" spans="1:20" ht="19" customHeight="1">
      <c r="A151" s="1" t="str">
        <f>IF("cen"=I151,"",VLOOKUP(C151,'xbrl-gl'!A:B,2,FALSE))</f>
        <v/>
      </c>
      <c r="B151" s="1">
        <v>150</v>
      </c>
      <c r="C151" s="25" t="s">
        <v>3192</v>
      </c>
      <c r="D151" s="25" t="s">
        <v>39</v>
      </c>
      <c r="E151" s="12">
        <v>4</v>
      </c>
      <c r="F151" s="25" t="s">
        <v>3156</v>
      </c>
      <c r="G151" s="38" t="str">
        <f t="shared" si="6"/>
        <v>a</v>
      </c>
      <c r="H151" s="16" t="str">
        <f>IF("cen"&lt;&gt;MID(C151,1,3),VLOOKUP(C151,'xbrl-gl'!A:E,5,FALSE),"")</f>
        <v/>
      </c>
      <c r="I151" s="37" t="s">
        <v>3133</v>
      </c>
      <c r="J151" s="41" t="s">
        <v>3929</v>
      </c>
      <c r="K151" s="33" t="s">
        <v>1842</v>
      </c>
      <c r="L151" s="33" t="s">
        <v>1843</v>
      </c>
      <c r="M151" s="33" t="str">
        <f>VLOOKUP(K151,'EN16931'!A:I,9,FALSE)</f>
        <v>The total amount of the Invoice with VAT.\nThe Invoice total amount with VAT is the Invoice total amount without VAT plus the Invoice total VAT amount.</v>
      </c>
      <c r="N151" s="33" t="str">
        <f t="shared" si="7"/>
        <v>documentTotals</v>
      </c>
      <c r="O151" s="1" t="str">
        <f>IF("u"=G151,VLOOKUP(H151,'xbrl-gl'!A:F,6,FALSE),"")</f>
        <v/>
      </c>
      <c r="P151" s="32" t="s">
        <v>1573</v>
      </c>
      <c r="Q151" s="1" t="str">
        <f>IF(""&lt;&gt;D151,
  IF("gl-gen"=MID(VLOOKUP(D151,'xbrl-gl'!A:G,7,FALSE),1,6),
    VLOOKUP(D151,'xbrl-gl'!A:G,7,FALSE),
    "gl-"&amp;MID(D151,1,FIND("-",D151)-1)&amp;":"&amp;VLOOKUP(D151,'xbrl-gl'!A:G,7,FALSE)
  ),
  IF("_"=S151,
    "",
    IF("cen"=I151,
      S151,
      IF("gl-"=MID(S151,1,3),S151,"gl-"&amp;I151&amp;":"&amp;S151)
    )
  )
)</f>
        <v>amountItemType</v>
      </c>
      <c r="R151" s="24" t="s">
        <v>1473</v>
      </c>
      <c r="S151" s="1" t="s">
        <v>3137</v>
      </c>
      <c r="T151" s="15" t="s">
        <v>3557</v>
      </c>
    </row>
    <row r="152" spans="1:20" ht="19" customHeight="1">
      <c r="A152" s="1" t="str">
        <f>IF("cen"=I152,"",VLOOKUP(C152,'xbrl-gl'!A:B,2,FALSE))</f>
        <v/>
      </c>
      <c r="B152" s="1">
        <v>151</v>
      </c>
      <c r="C152" s="25" t="s">
        <v>3193</v>
      </c>
      <c r="D152" s="25" t="s">
        <v>39</v>
      </c>
      <c r="E152" s="12">
        <v>4</v>
      </c>
      <c r="F152" s="25" t="s">
        <v>3156</v>
      </c>
      <c r="G152" s="38" t="str">
        <f t="shared" si="6"/>
        <v>a</v>
      </c>
      <c r="H152" s="16" t="str">
        <f>IF("cen"&lt;&gt;MID(C152,1,3),VLOOKUP(C152,'xbrl-gl'!A:E,5,FALSE),"")</f>
        <v/>
      </c>
      <c r="I152" s="37" t="s">
        <v>3133</v>
      </c>
      <c r="J152" s="41" t="s">
        <v>3930</v>
      </c>
      <c r="K152" s="33" t="s">
        <v>1844</v>
      </c>
      <c r="L152" s="33" t="s">
        <v>1845</v>
      </c>
      <c r="M152" s="33" t="str">
        <f>VLOOKUP(K152,'EN16931'!A:I,9,FALSE)</f>
        <v>The sum of amounts which have been paid in advance.\nThis amount is subtracted from the invoice total amount with VAT to calculate the amount due for payment.</v>
      </c>
      <c r="N152" s="33" t="str">
        <f t="shared" si="7"/>
        <v>documentTotals</v>
      </c>
      <c r="O152" s="1" t="str">
        <f>IF("u"=G152,VLOOKUP(H152,'xbrl-gl'!A:F,6,FALSE),"")</f>
        <v/>
      </c>
      <c r="P152" s="32" t="s">
        <v>1585</v>
      </c>
      <c r="Q152" s="1" t="str">
        <f>IF(""&lt;&gt;D152,
  IF("gl-gen"=MID(VLOOKUP(D152,'xbrl-gl'!A:G,7,FALSE),1,6),
    VLOOKUP(D152,'xbrl-gl'!A:G,7,FALSE),
    "gl-"&amp;MID(D152,1,FIND("-",D152)-1)&amp;":"&amp;VLOOKUP(D152,'xbrl-gl'!A:G,7,FALSE)
  ),
  IF("_"=S152,
    "",
    IF("cen"=I152,
      S152,
      IF("gl-"=MID(S152,1,3),S152,"gl-"&amp;I152&amp;":"&amp;S152)
    )
  )
)</f>
        <v>amountItemType</v>
      </c>
      <c r="R152" s="24" t="s">
        <v>1473</v>
      </c>
      <c r="S152" s="1" t="s">
        <v>3137</v>
      </c>
      <c r="T152" s="15" t="s">
        <v>3558</v>
      </c>
    </row>
    <row r="153" spans="1:20" ht="19" customHeight="1">
      <c r="A153" s="1" t="str">
        <f>IF("cen"=I153,"",VLOOKUP(C153,'xbrl-gl'!A:B,2,FALSE))</f>
        <v/>
      </c>
      <c r="B153" s="1">
        <v>152</v>
      </c>
      <c r="C153" s="25" t="s">
        <v>3194</v>
      </c>
      <c r="D153" s="25" t="s">
        <v>39</v>
      </c>
      <c r="E153" s="12">
        <v>4</v>
      </c>
      <c r="F153" s="25" t="s">
        <v>3156</v>
      </c>
      <c r="G153" s="38" t="str">
        <f t="shared" si="6"/>
        <v>a</v>
      </c>
      <c r="H153" s="16" t="str">
        <f>IF("cen"&lt;&gt;MID(C153,1,3),VLOOKUP(C153,'xbrl-gl'!A:E,5,FALSE),"")</f>
        <v/>
      </c>
      <c r="I153" s="37" t="s">
        <v>3133</v>
      </c>
      <c r="J153" s="41" t="s">
        <v>3931</v>
      </c>
      <c r="K153" s="33" t="s">
        <v>1846</v>
      </c>
      <c r="L153" s="33" t="s">
        <v>1847</v>
      </c>
      <c r="M153" s="33" t="str">
        <f>VLOOKUP(K153,'EN16931'!A:I,9,FALSE)</f>
        <v>The amount to be added to the invoice total to round the amount to be paid.</v>
      </c>
      <c r="N153" s="33" t="str">
        <f t="shared" si="7"/>
        <v>documentTotals</v>
      </c>
      <c r="O153" s="1" t="str">
        <f>IF("u"=G153,VLOOKUP(H153,'xbrl-gl'!A:F,6,FALSE),"")</f>
        <v/>
      </c>
      <c r="P153" s="32" t="s">
        <v>1585</v>
      </c>
      <c r="Q153" s="1" t="str">
        <f>IF(""&lt;&gt;D153,
  IF("gl-gen"=MID(VLOOKUP(D153,'xbrl-gl'!A:G,7,FALSE),1,6),
    VLOOKUP(D153,'xbrl-gl'!A:G,7,FALSE),
    "gl-"&amp;MID(D153,1,FIND("-",D153)-1)&amp;":"&amp;VLOOKUP(D153,'xbrl-gl'!A:G,7,FALSE)
  ),
  IF("_"=S153,
    "",
    IF("cen"=I153,
      S153,
      IF("gl-"=MID(S153,1,3),S153,"gl-"&amp;I153&amp;":"&amp;S153)
    )
  )
)</f>
        <v>amountItemType</v>
      </c>
      <c r="R153" s="24" t="s">
        <v>1473</v>
      </c>
      <c r="S153" s="1" t="s">
        <v>3137</v>
      </c>
      <c r="T153" s="15" t="s">
        <v>3559</v>
      </c>
    </row>
    <row r="154" spans="1:20" ht="19" customHeight="1">
      <c r="A154" s="1" t="str">
        <f>IF("cen"=I154,"",VLOOKUP(C154,'xbrl-gl'!A:B,2,FALSE))</f>
        <v/>
      </c>
      <c r="B154" s="1">
        <v>153</v>
      </c>
      <c r="C154" s="25" t="s">
        <v>3195</v>
      </c>
      <c r="D154" s="25" t="s">
        <v>39</v>
      </c>
      <c r="E154" s="12">
        <v>4</v>
      </c>
      <c r="F154" s="25" t="s">
        <v>3156</v>
      </c>
      <c r="G154" s="38" t="str">
        <f t="shared" si="6"/>
        <v>a</v>
      </c>
      <c r="H154" s="16" t="str">
        <f>IF("cen"&lt;&gt;MID(C154,1,3),VLOOKUP(C154,'xbrl-gl'!A:E,5,FALSE),"")</f>
        <v/>
      </c>
      <c r="I154" s="37" t="s">
        <v>3133</v>
      </c>
      <c r="J154" s="41" t="s">
        <v>3932</v>
      </c>
      <c r="K154" s="33" t="s">
        <v>1848</v>
      </c>
      <c r="L154" s="33" t="s">
        <v>1849</v>
      </c>
      <c r="M154" s="33" t="str">
        <f>VLOOKUP(K154,'EN16931'!A:I,9,FALSE)</f>
        <v>The outstanding amount that is requested to be paid.\nThis amount is the Invoice total amount with VAT minus the paid amount that has been paid in advance. The amount is zero in case of a fully paid Invoice. The amount may be negative; in that case the Seller owes the amount to the Buyer.</v>
      </c>
      <c r="N154" s="33" t="str">
        <f t="shared" si="7"/>
        <v>documentTotals</v>
      </c>
      <c r="O154" s="1" t="str">
        <f>IF("u"=G154,VLOOKUP(H154,'xbrl-gl'!A:F,6,FALSE),"")</f>
        <v/>
      </c>
      <c r="P154" s="32" t="s">
        <v>1573</v>
      </c>
      <c r="Q154" s="1" t="str">
        <f>IF(""&lt;&gt;D154,
  IF("gl-gen"=MID(VLOOKUP(D154,'xbrl-gl'!A:G,7,FALSE),1,6),
    VLOOKUP(D154,'xbrl-gl'!A:G,7,FALSE),
    "gl-"&amp;MID(D154,1,FIND("-",D154)-1)&amp;":"&amp;VLOOKUP(D154,'xbrl-gl'!A:G,7,FALSE)
  ),
  IF("_"=S154,
    "",
    IF("cen"=I154,
      S154,
      IF("gl-"=MID(S154,1,3),S154,"gl-"&amp;I154&amp;":"&amp;S154)
    )
  )
)</f>
        <v>amountItemType</v>
      </c>
      <c r="R154" s="24" t="s">
        <v>1473</v>
      </c>
      <c r="S154" s="1" t="s">
        <v>3137</v>
      </c>
      <c r="T154" s="15" t="s">
        <v>3560</v>
      </c>
    </row>
    <row r="155" spans="1:20" ht="19" customHeight="1">
      <c r="A155" s="1" t="str">
        <f>IF("cen"=I155,"",VLOOKUP(C155,'xbrl-gl'!A:B,2,FALSE))</f>
        <v/>
      </c>
      <c r="B155" s="1">
        <v>154</v>
      </c>
      <c r="C155" s="25" t="s">
        <v>3157</v>
      </c>
      <c r="D155" s="25" t="s">
        <v>39</v>
      </c>
      <c r="E155" s="12">
        <v>3</v>
      </c>
      <c r="F155" s="25" t="s">
        <v>782</v>
      </c>
      <c r="G155" s="38" t="str">
        <f t="shared" si="6"/>
        <v>a</v>
      </c>
      <c r="H155" s="16" t="str">
        <f>IF("cen"&lt;&gt;MID(C155,1,3),VLOOKUP(C155,'xbrl-gl'!A:E,5,FALSE),"")</f>
        <v/>
      </c>
      <c r="I155" s="37" t="s">
        <v>3133</v>
      </c>
      <c r="J155" s="40" t="s">
        <v>3933</v>
      </c>
      <c r="K155" s="33" t="s">
        <v>1850</v>
      </c>
      <c r="L155" s="33" t="s">
        <v>1852</v>
      </c>
      <c r="M155" s="33" t="str">
        <f>VLOOKUP(K155,'EN16931'!A:I,9,FALSE)</f>
        <v>A group of business terms providing information about VAT breakdown by different categories, rates and exemption reasons</v>
      </c>
      <c r="N155" s="33" t="str">
        <f t="shared" si="7"/>
        <v>entryHeader</v>
      </c>
      <c r="O155" s="1" t="str">
        <f>IF("u"=G155,VLOOKUP(H155,'xbrl-gl'!A:F,6,FALSE),"")</f>
        <v/>
      </c>
      <c r="P155" s="32" t="s">
        <v>1851</v>
      </c>
      <c r="Q155" s="1" t="str">
        <f>IF(""&lt;&gt;D155,
  IF("gl-gen"=MID(VLOOKUP(D155,'xbrl-gl'!A:G,7,FALSE),1,6),
    VLOOKUP(D155,'xbrl-gl'!A:G,7,FALSE),
    "gl-"&amp;MID(D155,1,FIND("-",D155)-1)&amp;":"&amp;VLOOKUP(D155,'xbrl-gl'!A:G,7,FALSE)
  ),
  IF("_"=S155,
    "",
    IF("cen"=I155,
      S155,
      IF("gl-"=MID(S155,1,3),S155,"gl-"&amp;I155&amp;":"&amp;S155)
    )
  )
)</f>
        <v/>
      </c>
      <c r="R155" s="24"/>
      <c r="S155" s="68" t="s">
        <v>39</v>
      </c>
      <c r="T155" s="15" t="s">
        <v>3561</v>
      </c>
    </row>
    <row r="156" spans="1:20" ht="19" customHeight="1">
      <c r="A156" s="1" t="str">
        <f>IF("cen"=I156,"",VLOOKUP(C156,'xbrl-gl'!A:B,2,FALSE))</f>
        <v/>
      </c>
      <c r="B156" s="1">
        <v>155</v>
      </c>
      <c r="C156" s="25" t="s">
        <v>3598</v>
      </c>
      <c r="D156" s="25" t="s">
        <v>1193</v>
      </c>
      <c r="E156" s="12">
        <v>4</v>
      </c>
      <c r="F156" s="25" t="s">
        <v>3157</v>
      </c>
      <c r="G156" s="38" t="str">
        <f t="shared" si="6"/>
        <v>a</v>
      </c>
      <c r="H156" s="16" t="str">
        <f>IF("cen"&lt;&gt;MID(C156,1,3),VLOOKUP(C156,'xbrl-gl'!A:E,5,FALSE),"")</f>
        <v/>
      </c>
      <c r="I156" s="37" t="s">
        <v>3133</v>
      </c>
      <c r="J156" s="41" t="s">
        <v>3934</v>
      </c>
      <c r="K156" s="33" t="s">
        <v>1853</v>
      </c>
      <c r="L156" s="33" t="s">
        <v>1854</v>
      </c>
      <c r="M156" s="33" t="str">
        <f>VLOOKUP(K156,'EN16931'!A:I,9,FALSE)</f>
        <v>Sum of all taxable amounts subject to a specific VAT category code and VAT category rate (if the VAT category rate is applicable].\nThe sum of Invoice line net amount minus allowances plus charges on document level which are subject to a specific VAT category code and VAT category rate (if the VAT category rate is applicable).</v>
      </c>
      <c r="N156" s="33" t="str">
        <f t="shared" si="7"/>
        <v>vatBreakdown</v>
      </c>
      <c r="O156" s="1" t="str">
        <f>IF("u"=G156,VLOOKUP(H156,'xbrl-gl'!A:F,6,FALSE),"")</f>
        <v/>
      </c>
      <c r="P156" s="32" t="s">
        <v>1573</v>
      </c>
      <c r="Q156" s="1" t="str">
        <f>IF(""&lt;&gt;D156,
  IF("gl-gen"=MID(VLOOKUP(D156,'xbrl-gl'!A:G,7,FALSE),1,6),
    VLOOKUP(D156,'xbrl-gl'!A:G,7,FALSE),
    "gl-"&amp;MID(D156,1,FIND("-",D156)-1)&amp;":"&amp;VLOOKUP(D156,'xbrl-gl'!A:G,7,FALSE)
  ),
  IF("_"=S156,
    "",
    IF("cen"=I156,
      S156,
      IF("gl-"=MID(S156,1,3),S156,"gl-"&amp;I156&amp;":"&amp;S156)
    )
  )
)</f>
        <v>gl-gen:amountItemType</v>
      </c>
      <c r="R156" s="26" t="s">
        <v>1473</v>
      </c>
      <c r="S156" s="1" t="s">
        <v>3137</v>
      </c>
      <c r="T156" s="15" t="s">
        <v>3562</v>
      </c>
    </row>
    <row r="157" spans="1:20" ht="19" customHeight="1">
      <c r="A157" s="1" t="str">
        <f>IF("cen"=I157,"",VLOOKUP(C157,'xbrl-gl'!A:B,2,FALSE))</f>
        <v/>
      </c>
      <c r="B157" s="1">
        <v>156</v>
      </c>
      <c r="C157" s="25" t="s">
        <v>3599</v>
      </c>
      <c r="D157" s="25" t="s">
        <v>1360</v>
      </c>
      <c r="E157" s="12">
        <v>4</v>
      </c>
      <c r="F157" s="25" t="s">
        <v>3157</v>
      </c>
      <c r="G157" s="38" t="str">
        <f t="shared" si="6"/>
        <v>a</v>
      </c>
      <c r="H157" s="16" t="str">
        <f>IF("cen"&lt;&gt;MID(C157,1,3),VLOOKUP(C157,'xbrl-gl'!A:E,5,FALSE),"")</f>
        <v/>
      </c>
      <c r="I157" s="37" t="s">
        <v>3133</v>
      </c>
      <c r="J157" s="41" t="s">
        <v>3935</v>
      </c>
      <c r="K157" s="33" t="s">
        <v>1855</v>
      </c>
      <c r="L157" s="33" t="s">
        <v>1856</v>
      </c>
      <c r="M157" s="33" t="str">
        <f>VLOOKUP(K157,'EN16931'!A:I,9,FALSE)</f>
        <v>The total VAT amount for a given VAT category.\nCalculated by multiplying the VAT category taxable amount with the VAT category rate for the relevant VAT category.</v>
      </c>
      <c r="N157" s="33" t="str">
        <f t="shared" si="7"/>
        <v>vatBreakdown</v>
      </c>
      <c r="O157" s="1" t="str">
        <f>IF("u"=G157,VLOOKUP(H157,'xbrl-gl'!A:F,6,FALSE),"")</f>
        <v/>
      </c>
      <c r="P157" s="32" t="s">
        <v>1573</v>
      </c>
      <c r="Q157" s="1" t="str">
        <f>IF(""&lt;&gt;D157,
  IF("gl-gen"=MID(VLOOKUP(D157,'xbrl-gl'!A:G,7,FALSE),1,6),
    VLOOKUP(D157,'xbrl-gl'!A:G,7,FALSE),
    "gl-"&amp;MID(D157,1,FIND("-",D157)-1)&amp;":"&amp;VLOOKUP(D157,'xbrl-gl'!A:G,7,FALSE)
  ),
  IF("_"=S157,
    "",
    IF("cen"=I157,
      S157,
      IF("gl-"=MID(S157,1,3),S157,"gl-"&amp;I157&amp;":"&amp;S157)
    )
  )
)</f>
        <v>gl-cor:taxAmountItemType</v>
      </c>
      <c r="R157" s="24" t="s">
        <v>1473</v>
      </c>
      <c r="S157" s="1" t="s">
        <v>3137</v>
      </c>
      <c r="T157" s="15" t="s">
        <v>3563</v>
      </c>
    </row>
    <row r="158" spans="1:20" ht="19" customHeight="1">
      <c r="A158" s="1" t="str">
        <f>IF("cen"=I158,"",VLOOKUP(C158,'xbrl-gl'!A:B,2,FALSE))</f>
        <v/>
      </c>
      <c r="B158" s="1">
        <v>157</v>
      </c>
      <c r="C158" s="25" t="s">
        <v>3600</v>
      </c>
      <c r="D158" s="25" t="s">
        <v>1364</v>
      </c>
      <c r="E158" s="12">
        <v>4</v>
      </c>
      <c r="F158" s="25" t="s">
        <v>3157</v>
      </c>
      <c r="G158" s="38" t="str">
        <f t="shared" si="6"/>
        <v>a</v>
      </c>
      <c r="H158" s="16" t="str">
        <f>IF("cen"&lt;&gt;MID(C158,1,3),VLOOKUP(C158,'xbrl-gl'!A:E,5,FALSE),"")</f>
        <v/>
      </c>
      <c r="I158" s="37" t="s">
        <v>3133</v>
      </c>
      <c r="J158" s="41" t="s">
        <v>3936</v>
      </c>
      <c r="K158" s="33" t="s">
        <v>1857</v>
      </c>
      <c r="L158" s="33" t="s">
        <v>1858</v>
      </c>
      <c r="M158" s="33" t="str">
        <f>VLOOKUP(K158,'EN16931'!A:I,9,FALSE)</f>
        <v>Coded identification of a VAT category.\nThe following entries of UNTDID 5305 [6] are used (further clarification between brackets): - Standard rate (Liable for VAT in a standard way) - Zero rated goods (Liable for VAT with a percentage rate of zero) - Exempt from tax (VAT/IGIC/1PSI)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v>
      </c>
      <c r="N158" s="33" t="str">
        <f t="shared" si="7"/>
        <v>vatBreakdown</v>
      </c>
      <c r="O158" s="1" t="str">
        <f>IF("u"=G158,VLOOKUP(H158,'xbrl-gl'!A:F,6,FALSE),"")</f>
        <v/>
      </c>
      <c r="P158" s="32" t="s">
        <v>1573</v>
      </c>
      <c r="Q158" s="1" t="str">
        <f>IF(""&lt;&gt;D158,
  IF("gl-gen"=MID(VLOOKUP(D158,'xbrl-gl'!A:G,7,FALSE),1,6),
    VLOOKUP(D158,'xbrl-gl'!A:G,7,FALSE),
    "gl-"&amp;MID(D158,1,FIND("-",D158)-1)&amp;":"&amp;VLOOKUP(D158,'xbrl-gl'!A:G,7,FALSE)
  ),
  IF("_"=S158,
    "",
    IF("cen"=I158,
      S158,
      IF("gl-"=MID(S158,1,3),S158,"gl-"&amp;I158&amp;":"&amp;S158)
    )
  )
)</f>
        <v>gl-cor:taxCodeItemType</v>
      </c>
      <c r="R158" s="24" t="s">
        <v>1580</v>
      </c>
      <c r="S158" s="1" t="s">
        <v>3134</v>
      </c>
      <c r="T158" s="15" t="s">
        <v>3564</v>
      </c>
    </row>
    <row r="159" spans="1:20" ht="19" customHeight="1">
      <c r="A159" s="1" t="str">
        <f>IF("cen"=I159,"",VLOOKUP(C159,'xbrl-gl'!A:B,2,FALSE))</f>
        <v/>
      </c>
      <c r="B159" s="1">
        <v>158</v>
      </c>
      <c r="C159" s="25" t="s">
        <v>3601</v>
      </c>
      <c r="D159" s="25" t="s">
        <v>1363</v>
      </c>
      <c r="E159" s="12">
        <v>4</v>
      </c>
      <c r="F159" s="25" t="s">
        <v>3157</v>
      </c>
      <c r="G159" s="38" t="str">
        <f t="shared" si="6"/>
        <v>a</v>
      </c>
      <c r="H159" s="16" t="str">
        <f>IF("cen"&lt;&gt;MID(C159,1,3),VLOOKUP(C159,'xbrl-gl'!A:E,5,FALSE),"")</f>
        <v/>
      </c>
      <c r="I159" s="37" t="s">
        <v>3133</v>
      </c>
      <c r="J159" s="41" t="s">
        <v>3937</v>
      </c>
      <c r="K159" s="33" t="s">
        <v>1859</v>
      </c>
      <c r="L159" s="33" t="s">
        <v>1860</v>
      </c>
      <c r="M159" s="33" t="str">
        <f>VLOOKUP(K159,'EN16931'!A:I,9,FALSE)</f>
        <v>The VAT rate, represented as percentage that applies for the relevant VAT category.\nThe VAT category code and the VAT category rate shall be consistent.</v>
      </c>
      <c r="N159" s="33" t="str">
        <f t="shared" si="7"/>
        <v>vatBreakdown</v>
      </c>
      <c r="O159" s="1" t="str">
        <f>IF("u"=G159,VLOOKUP(H159,'xbrl-gl'!A:F,6,FALSE),"")</f>
        <v/>
      </c>
      <c r="P159" s="32" t="s">
        <v>1585</v>
      </c>
      <c r="Q159" s="1" t="str">
        <f>IF(""&lt;&gt;D159,
  IF("gl-gen"=MID(VLOOKUP(D159,'xbrl-gl'!A:G,7,FALSE),1,6),
    VLOOKUP(D159,'xbrl-gl'!A:G,7,FALSE),
    "gl-"&amp;MID(D159,1,FIND("-",D159)-1)&amp;":"&amp;VLOOKUP(D159,'xbrl-gl'!A:G,7,FALSE)
  ),
  IF("_"=S159,
    "",
    IF("cen"=I159,
      S159,
      IF("gl-"=MID(S159,1,3),S159,"gl-"&amp;I159&amp;":"&amp;S159)
    )
  )
)</f>
        <v>gl-cor:taxPercentageRateItemType</v>
      </c>
      <c r="R159" s="24" t="s">
        <v>1803</v>
      </c>
      <c r="S159" s="1" t="s">
        <v>3138</v>
      </c>
      <c r="T159" s="15" t="s">
        <v>3565</v>
      </c>
    </row>
    <row r="160" spans="1:20" ht="19" customHeight="1">
      <c r="A160" s="1" t="str">
        <f>IF("cen"=I160,"",VLOOKUP(C160,'xbrl-gl'!A:B,2,FALSE))</f>
        <v/>
      </c>
      <c r="B160" s="1">
        <v>159</v>
      </c>
      <c r="C160" s="25" t="s">
        <v>3196</v>
      </c>
      <c r="D160" s="25" t="s">
        <v>39</v>
      </c>
      <c r="E160" s="12">
        <v>4</v>
      </c>
      <c r="F160" s="25" t="s">
        <v>3157</v>
      </c>
      <c r="G160" s="38" t="str">
        <f t="shared" si="6"/>
        <v>a</v>
      </c>
      <c r="H160" s="16" t="str">
        <f>IF("cen"&lt;&gt;MID(C160,1,3),VLOOKUP(C160,'xbrl-gl'!A:E,5,FALSE),"")</f>
        <v/>
      </c>
      <c r="I160" s="37" t="s">
        <v>3133</v>
      </c>
      <c r="J160" s="41" t="s">
        <v>3938</v>
      </c>
      <c r="K160" s="33" t="s">
        <v>1861</v>
      </c>
      <c r="L160" s="33" t="s">
        <v>1862</v>
      </c>
      <c r="M160" s="33" t="str">
        <f>VLOOKUP(K160,'EN16931'!A:I,9,FALSE)</f>
        <v>A textual statement of the reason why the amount is exempted from VAT or why no VAT is being charged\nArticles 226 items 11 to 15 Directive 2006/112/EC [2].</v>
      </c>
      <c r="N160" s="33" t="str">
        <f t="shared" si="7"/>
        <v>vatBreakdown</v>
      </c>
      <c r="O160" s="1" t="str">
        <f>IF("u"=G160,VLOOKUP(H160,'xbrl-gl'!A:F,6,FALSE),"")</f>
        <v/>
      </c>
      <c r="P160" s="32" t="s">
        <v>1585</v>
      </c>
      <c r="Q160" s="1" t="str">
        <f>IF(""&lt;&gt;D160,
  IF("gl-gen"=MID(VLOOKUP(D160,'xbrl-gl'!A:G,7,FALSE),1,6),
    VLOOKUP(D160,'xbrl-gl'!A:G,7,FALSE),
    "gl-"&amp;MID(D160,1,FIND("-",D160)-1)&amp;":"&amp;VLOOKUP(D160,'xbrl-gl'!A:G,7,FALSE)
  ),
  IF("_"=S160,
    "",
    IF("cen"=I160,
      S160,
      IF("gl-"=MID(S160,1,3),S160,"gl-"&amp;I160&amp;":"&amp;S160)
    )
  )
)</f>
        <v>textItemType</v>
      </c>
      <c r="R160" s="24" t="s">
        <v>1594</v>
      </c>
      <c r="S160" s="1" t="s">
        <v>3136</v>
      </c>
      <c r="T160" s="15" t="s">
        <v>3566</v>
      </c>
    </row>
    <row r="161" spans="1:20" ht="19" customHeight="1">
      <c r="A161" s="1" t="str">
        <f>IF("cen"=I161,"",VLOOKUP(C161,'xbrl-gl'!A:B,2,FALSE))</f>
        <v/>
      </c>
      <c r="B161" s="1">
        <v>160</v>
      </c>
      <c r="C161" s="25" t="s">
        <v>3197</v>
      </c>
      <c r="D161" s="25" t="s">
        <v>39</v>
      </c>
      <c r="E161" s="12">
        <v>4</v>
      </c>
      <c r="F161" s="25" t="s">
        <v>3157</v>
      </c>
      <c r="G161" s="38" t="str">
        <f t="shared" si="6"/>
        <v>a</v>
      </c>
      <c r="H161" s="16" t="str">
        <f>IF("cen"&lt;&gt;MID(C161,1,3),VLOOKUP(C161,'xbrl-gl'!A:E,5,FALSE),"")</f>
        <v/>
      </c>
      <c r="I161" s="37" t="s">
        <v>3133</v>
      </c>
      <c r="J161" s="41" t="s">
        <v>3939</v>
      </c>
      <c r="K161" s="33" t="s">
        <v>1863</v>
      </c>
      <c r="L161" s="33" t="s">
        <v>1864</v>
      </c>
      <c r="M161" s="33" t="str">
        <f>VLOOKUP(K161,'EN16931'!A:I,9,FALSE)</f>
        <v>A coded statement of the reason for why the amount is exempted from VAT.\n Code list issued and maintained by the Connecting Europe Facility.</v>
      </c>
      <c r="N161" s="33" t="str">
        <f t="shared" si="7"/>
        <v>vatBreakdown</v>
      </c>
      <c r="O161" s="1" t="str">
        <f>IF("u"=G161,VLOOKUP(H161,'xbrl-gl'!A:F,6,FALSE),"")</f>
        <v/>
      </c>
      <c r="P161" s="32" t="s">
        <v>1585</v>
      </c>
      <c r="Q161" s="1" t="str">
        <f>IF(""&lt;&gt;D161,
  IF("gl-gen"=MID(VLOOKUP(D161,'xbrl-gl'!A:G,7,FALSE),1,6),
    VLOOKUP(D161,'xbrl-gl'!A:G,7,FALSE),
    "gl-"&amp;MID(D161,1,FIND("-",D161)-1)&amp;":"&amp;VLOOKUP(D161,'xbrl-gl'!A:G,7,FALSE)
  ),
  IF("_"=S161,
    "",
    IF("cen"=I161,
      S161,
      IF("gl-"=MID(S161,1,3),S161,"gl-"&amp;I161&amp;":"&amp;S161)
    )
  )
)</f>
        <v>codeItemType</v>
      </c>
      <c r="R161" s="24" t="s">
        <v>1580</v>
      </c>
      <c r="S161" s="1" t="s">
        <v>3134</v>
      </c>
      <c r="T161" s="15" t="s">
        <v>3567</v>
      </c>
    </row>
    <row r="162" spans="1:20" ht="19" customHeight="1">
      <c r="A162" s="1">
        <f>IF("cen"=I162,"",VLOOKUP(C162,'xbrl-gl'!A:B,2,FALSE))</f>
        <v>224</v>
      </c>
      <c r="B162" s="1">
        <v>161</v>
      </c>
      <c r="C162" s="25" t="s">
        <v>783</v>
      </c>
      <c r="D162" s="25" t="s">
        <v>39</v>
      </c>
      <c r="E162" s="12">
        <v>3</v>
      </c>
      <c r="F162" s="25" t="s">
        <v>782</v>
      </c>
      <c r="G162" s="38" t="str">
        <f t="shared" si="6"/>
        <v/>
      </c>
      <c r="H162" s="16" t="str">
        <f>IF("cen"&lt;&gt;MID(C162,1,3),VLOOKUP(C162,'xbrl-gl'!A:E,5,FALSE),"")</f>
        <v>corG-4</v>
      </c>
      <c r="I162" s="37" t="s">
        <v>0</v>
      </c>
      <c r="J162" s="40" t="s">
        <v>322</v>
      </c>
      <c r="K162" s="33" t="s">
        <v>1880</v>
      </c>
      <c r="L162" s="33" t="s">
        <v>1881</v>
      </c>
      <c r="M162" s="33" t="str">
        <f>VLOOKUP(K162,'EN16931'!A:I,9,FALSE)</f>
        <v>A group of business terms providing information on individual Invoice lines.</v>
      </c>
      <c r="N162" s="33" t="str">
        <f t="shared" si="7"/>
        <v>entryHeader</v>
      </c>
      <c r="O162" s="1" t="str">
        <f>IF("u"=G162,VLOOKUP(H162,'xbrl-gl'!A:F,6,FALSE),"")</f>
        <v/>
      </c>
      <c r="P162" s="32" t="s">
        <v>1851</v>
      </c>
      <c r="Q162" s="1" t="str">
        <f>IF(""&lt;&gt;D162,
  IF("gl-gen"=MID(VLOOKUP(D162,'xbrl-gl'!A:G,7,FALSE),1,6),
    VLOOKUP(D162,'xbrl-gl'!A:G,7,FALSE),
    "gl-"&amp;MID(D162,1,FIND("-",D162)-1)&amp;":"&amp;VLOOKUP(D162,'xbrl-gl'!A:G,7,FALSE)
  ),
  IF("_"=S162,
    "",
    IF("cen"=I162,
      S162,
      IF("gl-"=MID(S162,1,3),S162,"gl-"&amp;I162&amp;":"&amp;S162)
    )
  )
)</f>
        <v/>
      </c>
      <c r="R162" s="24"/>
      <c r="S162" s="68" t="s">
        <v>3080</v>
      </c>
      <c r="T162" s="15" t="s">
        <v>3568</v>
      </c>
    </row>
    <row r="163" spans="1:20" ht="19" customHeight="1">
      <c r="A163" s="1">
        <f>IF("cen"=I163,"",VLOOKUP(C163,'xbrl-gl'!A:B,2,FALSE))</f>
        <v>226</v>
      </c>
      <c r="B163" s="1">
        <v>162</v>
      </c>
      <c r="C163" s="25" t="s">
        <v>1171</v>
      </c>
      <c r="D163" s="25" t="s">
        <v>39</v>
      </c>
      <c r="E163" s="12">
        <v>4</v>
      </c>
      <c r="F163" s="25" t="s">
        <v>783</v>
      </c>
      <c r="G163" s="38" t="str">
        <f t="shared" si="6"/>
        <v/>
      </c>
      <c r="H163" s="16" t="str">
        <f>IF("cen"&lt;&gt;MID(C163,1,3),VLOOKUP(C163,'xbrl-gl'!A:E,5,FALSE),"")</f>
        <v>corG-5</v>
      </c>
      <c r="I163" s="37" t="s">
        <v>0</v>
      </c>
      <c r="J163" s="41" t="s">
        <v>325</v>
      </c>
      <c r="K163" s="33" t="s">
        <v>1882</v>
      </c>
      <c r="L163" s="33" t="s">
        <v>1883</v>
      </c>
      <c r="M163" s="33" t="str">
        <f>VLOOKUP(K163,'EN16931'!A:I,9,FALSE)</f>
        <v>A unique identifier for the individual line within the Invoice.</v>
      </c>
      <c r="N163" s="33" t="str">
        <f t="shared" si="7"/>
        <v>entryDetail</v>
      </c>
      <c r="O163" s="1" t="str">
        <f>IF("u"=G163,VLOOKUP(H163,'xbrl-gl'!A:F,6,FALSE),"")</f>
        <v/>
      </c>
      <c r="P163" s="32" t="s">
        <v>1573</v>
      </c>
      <c r="Q163" s="1" t="str">
        <f>IF(""&lt;&gt;D163,
  IF("gl-gen"=MID(VLOOKUP(D163,'xbrl-gl'!A:G,7,FALSE),1,6),
    VLOOKUP(D163,'xbrl-gl'!A:G,7,FALSE),
    "gl-"&amp;MID(D163,1,FIND("-",D163)-1)&amp;":"&amp;VLOOKUP(D163,'xbrl-gl'!A:G,7,FALSE)
  ),
  IF("_"=S163,
    "",
    IF("cen"=I163,
      S163,
      IF("gl-"=MID(S163,1,3),S163,"gl-"&amp;I163&amp;":"&amp;S163)
    )
  )
)</f>
        <v>gl-cor:counterItemType</v>
      </c>
      <c r="R163" s="24" t="s">
        <v>1574</v>
      </c>
      <c r="S163" s="1" t="s">
        <v>834</v>
      </c>
      <c r="T163" s="15" t="s">
        <v>3570</v>
      </c>
    </row>
    <row r="164" spans="1:20" ht="19" customHeight="1">
      <c r="A164" s="1">
        <f>IF("cen"=I164,"",VLOOKUP(C164,'xbrl-gl'!A:B,2,FALSE))</f>
        <v>225</v>
      </c>
      <c r="B164" s="1">
        <v>163</v>
      </c>
      <c r="C164" s="25" t="s">
        <v>1170</v>
      </c>
      <c r="D164" s="25" t="s">
        <v>39</v>
      </c>
      <c r="E164" s="12">
        <v>4</v>
      </c>
      <c r="F164" s="25" t="s">
        <v>783</v>
      </c>
      <c r="G164" s="38" t="str">
        <f t="shared" si="6"/>
        <v/>
      </c>
      <c r="H164" s="16" t="str">
        <f>IF("cen"&lt;&gt;MID(C164,1,3),VLOOKUP(C164,'xbrl-gl'!A:E,5,FALSE),"")</f>
        <v>corG-5</v>
      </c>
      <c r="I164" s="37" t="s">
        <v>0</v>
      </c>
      <c r="J164" s="41" t="s">
        <v>324</v>
      </c>
      <c r="K164" s="33" t="s">
        <v>1886</v>
      </c>
      <c r="L164" s="33" t="s">
        <v>1887</v>
      </c>
      <c r="M164" s="33" t="str">
        <f>VLOOKUP(K164,'EN16931'!A:I,9,FALSE)</f>
        <v>An identifier for an object on which the invoice line is based, given by the Seller.\nIt may be a subscription number, telephone number, meter point etc., as applicable.</v>
      </c>
      <c r="N164" s="33" t="str">
        <f t="shared" si="7"/>
        <v>entryDetail</v>
      </c>
      <c r="O164" s="1" t="str">
        <f>IF("u"=G164,VLOOKUP(H164,'xbrl-gl'!A:F,6,FALSE),"")</f>
        <v/>
      </c>
      <c r="P164" s="32" t="s">
        <v>1585</v>
      </c>
      <c r="Q164" s="1" t="str">
        <f>IF(""&lt;&gt;D164,
  IF("gl-gen"=MID(VLOOKUP(D164,'xbrl-gl'!A:G,7,FALSE),1,6),
    VLOOKUP(D164,'xbrl-gl'!A:G,7,FALSE),
    "gl-"&amp;MID(D164,1,FIND("-",D164)-1)&amp;":"&amp;VLOOKUP(D164,'xbrl-gl'!A:G,7,FALSE)
  ),
  IF("_"=S164,
    "",
    IF("cen"=I164,
      S164,
      IF("gl-"=MID(S164,1,3),S164,"gl-"&amp;I164&amp;":"&amp;S164)
    )
  )
)</f>
        <v>gl-cor:lineNumberItemType</v>
      </c>
      <c r="R164" s="24" t="s">
        <v>1574</v>
      </c>
      <c r="S164" s="1" t="s">
        <v>851</v>
      </c>
      <c r="T164" s="15" t="s">
        <v>3569</v>
      </c>
    </row>
    <row r="165" spans="1:20" ht="19" customHeight="1">
      <c r="A165" s="1" t="str">
        <f>IF("cen"=I165,"",VLOOKUP(C165,'xbrl-gl'!A:B,2,FALSE))</f>
        <v/>
      </c>
      <c r="B165" s="1">
        <v>164</v>
      </c>
      <c r="C165" s="25" t="s">
        <v>3681</v>
      </c>
      <c r="D165" s="25" t="s">
        <v>1315</v>
      </c>
      <c r="E165" s="12">
        <v>4</v>
      </c>
      <c r="F165" s="25" t="s">
        <v>783</v>
      </c>
      <c r="G165" s="38" t="str">
        <f t="shared" si="6"/>
        <v>a</v>
      </c>
      <c r="H165" s="16" t="str">
        <f>IF("cen"&lt;&gt;MID(C165,1,3),VLOOKUP(C165,'xbrl-gl'!A:E,5,FALSE),"")</f>
        <v/>
      </c>
      <c r="I165" s="37" t="s">
        <v>3133</v>
      </c>
      <c r="J165" s="41" t="s">
        <v>3947</v>
      </c>
      <c r="K165" s="33" t="s">
        <v>1888</v>
      </c>
      <c r="L165" s="33" t="s">
        <v>1890</v>
      </c>
      <c r="M165" s="33" t="str">
        <f>VLOOKUP(K165,'EN16931'!A:I,9,FALSE)</f>
        <v>The quantity of items (goods or services) that is charged in the Invoice line.</v>
      </c>
      <c r="N165" s="33" t="str">
        <f t="shared" si="7"/>
        <v>entryDetail</v>
      </c>
      <c r="O165" s="1" t="str">
        <f>IF("u"=G165,VLOOKUP(H165,'xbrl-gl'!A:F,6,FALSE),"")</f>
        <v/>
      </c>
      <c r="P165" s="32" t="s">
        <v>1573</v>
      </c>
      <c r="Q165" s="1" t="str">
        <f>IF(""&lt;&gt;D165,
  IF("gl-gen"=MID(VLOOKUP(D165,'xbrl-gl'!A:G,7,FALSE),1,6),
    VLOOKUP(D165,'xbrl-gl'!A:G,7,FALSE),
    "gl-"&amp;MID(D165,1,FIND("-",D165)-1)&amp;":"&amp;VLOOKUP(D165,'xbrl-gl'!A:G,7,FALSE)
  ),
  IF("_"=S165,
    "",
    IF("cen"=I165,
      S165,
      IF("gl-"=MID(S165,1,3),S165,"gl-"&amp;I165&amp;":"&amp;S165)
    )
  )
)</f>
        <v>gl-bus:measurableQuantityItemType</v>
      </c>
      <c r="R165" s="24" t="s">
        <v>1889</v>
      </c>
      <c r="S165" s="1" t="s">
        <v>3980</v>
      </c>
      <c r="T165" s="15" t="s">
        <v>4074</v>
      </c>
    </row>
    <row r="166" spans="1:20" ht="19" customHeight="1">
      <c r="A166" s="1" t="str">
        <f>IF("cen"=I166,"",VLOOKUP(C166,'xbrl-gl'!A:B,2,FALSE))</f>
        <v/>
      </c>
      <c r="B166" s="1">
        <v>165</v>
      </c>
      <c r="C166" s="25" t="s">
        <v>3682</v>
      </c>
      <c r="D166" s="25" t="s">
        <v>1317</v>
      </c>
      <c r="E166" s="12">
        <v>4</v>
      </c>
      <c r="F166" s="25" t="s">
        <v>783</v>
      </c>
      <c r="G166" s="38" t="str">
        <f t="shared" si="6"/>
        <v>a</v>
      </c>
      <c r="H166" s="16" t="str">
        <f>IF("cen"&lt;&gt;MID(C166,1,3),VLOOKUP(C166,'xbrl-gl'!A:E,5,FALSE),"")</f>
        <v/>
      </c>
      <c r="I166" s="37" t="s">
        <v>3133</v>
      </c>
      <c r="J166" s="41" t="s">
        <v>3948</v>
      </c>
      <c r="K166" s="33" t="s">
        <v>1891</v>
      </c>
      <c r="L166" s="33" t="s">
        <v>1892</v>
      </c>
      <c r="M166" s="33" t="str">
        <f>VLOOKUP(K166,'EN16931'!A:I,9,FALSE)</f>
        <v>The unit of measure that applies to the invoiced quantity.\nThe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v>
      </c>
      <c r="N166" s="33" t="str">
        <f t="shared" si="7"/>
        <v>entryDetail</v>
      </c>
      <c r="O166" s="1" t="str">
        <f>IF("u"=G166,VLOOKUP(H166,'xbrl-gl'!A:F,6,FALSE),"")</f>
        <v/>
      </c>
      <c r="P166" s="32" t="s">
        <v>1573</v>
      </c>
      <c r="Q166" s="1" t="str">
        <f>IF(""&lt;&gt;D166,
  IF("gl-gen"=MID(VLOOKUP(D166,'xbrl-gl'!A:G,7,FALSE),1,6),
    VLOOKUP(D166,'xbrl-gl'!A:G,7,FALSE),
    "gl-"&amp;MID(D166,1,FIND("-",D166)-1)&amp;":"&amp;VLOOKUP(D166,'xbrl-gl'!A:G,7,FALSE)
  ),
  IF("_"=S166,
    "",
    IF("cen"=I166,
      S166,
      IF("gl-"=MID(S166,1,3),S166,"gl-"&amp;I166&amp;":"&amp;S166)
    )
  )
)</f>
        <v>gl-bus:measurableUnitOfMeasureItemType</v>
      </c>
      <c r="R166" s="24" t="s">
        <v>1580</v>
      </c>
      <c r="S166" s="1" t="s">
        <v>3134</v>
      </c>
      <c r="T166" s="15" t="s">
        <v>4076</v>
      </c>
    </row>
    <row r="167" spans="1:20" ht="19" customHeight="1">
      <c r="A167" s="1" t="str">
        <f>IF("cen"=I167,"",VLOOKUP(C167,'xbrl-gl'!A:B,2,FALSE))</f>
        <v/>
      </c>
      <c r="B167" s="1">
        <v>166</v>
      </c>
      <c r="C167" s="25" t="s">
        <v>3602</v>
      </c>
      <c r="D167" s="25" t="s">
        <v>1193</v>
      </c>
      <c r="E167" s="12">
        <v>4</v>
      </c>
      <c r="F167" s="25" t="s">
        <v>783</v>
      </c>
      <c r="G167" s="38" t="str">
        <f t="shared" si="6"/>
        <v>a</v>
      </c>
      <c r="H167" s="16" t="str">
        <f>IF("cen"&lt;&gt;MID(C167,1,3),VLOOKUP(C167,'xbrl-gl'!A:E,5,FALSE),"")</f>
        <v/>
      </c>
      <c r="I167" s="37" t="s">
        <v>3133</v>
      </c>
      <c r="J167" s="41" t="s">
        <v>3949</v>
      </c>
      <c r="K167" s="33" t="s">
        <v>1893</v>
      </c>
      <c r="L167" s="33" t="s">
        <v>1894</v>
      </c>
      <c r="M167" s="33" t="str">
        <f>VLOOKUP(K167,'EN16931'!A:I,9,FALSE)</f>
        <v>The total amount of the Invoice line.\nThe amount is 'net' without VAT, i.e. inclusive of line level allowances and charges as well as other relevant taxes.</v>
      </c>
      <c r="N167" s="33" t="str">
        <f t="shared" si="7"/>
        <v>entryDetail</v>
      </c>
      <c r="O167" s="1" t="str">
        <f>IF("u"=G167,VLOOKUP(H167,'xbrl-gl'!A:F,6,FALSE),"")</f>
        <v/>
      </c>
      <c r="P167" s="32" t="s">
        <v>1573</v>
      </c>
      <c r="Q167" s="1" t="str">
        <f>IF(""&lt;&gt;D167,
  IF("gl-gen"=MID(VLOOKUP(D167,'xbrl-gl'!A:G,7,FALSE),1,6),
    VLOOKUP(D167,'xbrl-gl'!A:G,7,FALSE),
    "gl-"&amp;MID(D167,1,FIND("-",D167)-1)&amp;":"&amp;VLOOKUP(D167,'xbrl-gl'!A:G,7,FALSE)
  ),
  IF("_"=S167,
    "",
    IF("cen"=I167,
      S167,
      IF("gl-"=MID(S167,1,3),S167,"gl-"&amp;I167&amp;":"&amp;S167)
    )
  )
)</f>
        <v>gl-gen:amountItemType</v>
      </c>
      <c r="R167" s="26"/>
      <c r="S167" s="1" t="s">
        <v>3137</v>
      </c>
      <c r="T167" s="15" t="s">
        <v>3571</v>
      </c>
    </row>
    <row r="168" spans="1:20" ht="19" customHeight="1">
      <c r="A168" s="1" t="str">
        <f>IF("cen"=I168,"",VLOOKUP(C168,'xbrl-gl'!A:B,2,FALSE))</f>
        <v/>
      </c>
      <c r="B168" s="1">
        <v>167</v>
      </c>
      <c r="C168" s="25" t="s">
        <v>3633</v>
      </c>
      <c r="D168" s="25" t="s">
        <v>1384</v>
      </c>
      <c r="E168" s="35">
        <v>4</v>
      </c>
      <c r="F168" s="25" t="s">
        <v>783</v>
      </c>
      <c r="G168" s="38" t="str">
        <f t="shared" si="6"/>
        <v>a</v>
      </c>
      <c r="H168" s="16" t="str">
        <f>IF("cen"&lt;&gt;MID(C168,1,3),VLOOKUP(C168,'xbrl-gl'!A:E,5,FALSE),"")</f>
        <v/>
      </c>
      <c r="I168" s="37" t="s">
        <v>3133</v>
      </c>
      <c r="J168" s="41" t="s">
        <v>3950</v>
      </c>
      <c r="K168" s="33" t="s">
        <v>1895</v>
      </c>
      <c r="L168" s="33" t="s">
        <v>1896</v>
      </c>
      <c r="M168" s="33" t="str">
        <f>VLOOKUP(K168,'EN16931'!A:I,9,FALSE)</f>
        <v>An identifier for a referenced line within a purchase order, issued by the Buyer.\nThe purchase order identifier is referenced on document level.</v>
      </c>
      <c r="N168" s="33" t="str">
        <f t="shared" si="7"/>
        <v>entryDetail</v>
      </c>
      <c r="O168" s="1" t="str">
        <f>IF("u"=G168,VLOOKUP(H168,'xbrl-gl'!A:F,6,FALSE),"")</f>
        <v/>
      </c>
      <c r="P168" s="32" t="s">
        <v>1585</v>
      </c>
      <c r="Q168" s="1" t="str">
        <f>IF(""&lt;&gt;D168,
  IF("gl-gen"=MID(VLOOKUP(D168,'xbrl-gl'!A:G,7,FALSE),1,6),
    VLOOKUP(D168,'xbrl-gl'!A:G,7,FALSE),
    "gl-"&amp;MID(D168,1,FIND("-",D168)-1)&amp;":"&amp;VLOOKUP(D168,'xbrl-gl'!A:G,7,FALSE)
  ),
  IF("_"=S168,
    "",
    IF("cen"=I168,
      S168,
      IF("gl-"=MID(S168,1,3),S168,"gl-"&amp;I168&amp;":"&amp;S168)
    )
  )
)</f>
        <v>gl-taf:originatingDocumentNumberItemType</v>
      </c>
      <c r="R168" s="24" t="s">
        <v>1597</v>
      </c>
      <c r="S168" s="1" t="s">
        <v>827</v>
      </c>
      <c r="T168" s="15" t="s">
        <v>4004</v>
      </c>
    </row>
    <row r="169" spans="1:20" ht="19" customHeight="1">
      <c r="A169" s="1" t="str">
        <f>IF("cen"=I169,"",VLOOKUP(C169,'xbrl-gl'!A:B,2,FALSE))</f>
        <v/>
      </c>
      <c r="B169" s="1">
        <v>168</v>
      </c>
      <c r="C169" s="25" t="s">
        <v>3634</v>
      </c>
      <c r="D169" s="25" t="s">
        <v>1383</v>
      </c>
      <c r="E169" s="35">
        <v>4</v>
      </c>
      <c r="F169" s="25" t="s">
        <v>783</v>
      </c>
      <c r="G169" s="38" t="str">
        <f t="shared" si="6"/>
        <v>a</v>
      </c>
      <c r="H169" s="16" t="str">
        <f>IF("cen"&lt;&gt;MID(C169,1,3),VLOOKUP(C169,'xbrl-gl'!A:E,5,FALSE),"")</f>
        <v/>
      </c>
      <c r="I169" s="37" t="s">
        <v>3133</v>
      </c>
      <c r="J169" s="41" t="s">
        <v>3951</v>
      </c>
      <c r="K169" s="33" t="s">
        <v>1897</v>
      </c>
      <c r="L169" s="33" t="s">
        <v>1898</v>
      </c>
      <c r="M169" s="33" t="str">
        <f>VLOOKUP(K169,'EN16931'!A:I,9,FALSE)</f>
        <v>A textual value that specifies where to book the relevant data into the Buyer's financial accounts.\nIf required, this reference shall be provided by the Buyer to the Seller prior to the issuing of the Invoice.</v>
      </c>
      <c r="N169" s="33" t="str">
        <f t="shared" si="7"/>
        <v>entryDetail</v>
      </c>
      <c r="O169" s="1" t="str">
        <f>IF("u"=G169,VLOOKUP(H169,'xbrl-gl'!A:F,6,FALSE),"")</f>
        <v/>
      </c>
      <c r="P169" s="32" t="s">
        <v>1585</v>
      </c>
      <c r="Q169" s="1" t="str">
        <f>IF(""&lt;&gt;D169,
  IF("gl-gen"=MID(VLOOKUP(D169,'xbrl-gl'!A:G,7,FALSE),1,6),
    VLOOKUP(D169,'xbrl-gl'!A:G,7,FALSE),
    "gl-"&amp;MID(D169,1,FIND("-",D169)-1)&amp;":"&amp;VLOOKUP(D169,'xbrl-gl'!A:G,7,FALSE)
  ),
  IF("_"=S169,
    "",
    IF("cen"=I169,
      S169,
      IF("gl-"=MID(S169,1,3),S169,"gl-"&amp;I169&amp;":"&amp;S169)
    )
  )
)</f>
        <v>gl-gen:documentTypeItemType</v>
      </c>
      <c r="R169" s="24" t="s">
        <v>1594</v>
      </c>
      <c r="S169" s="1" t="s">
        <v>3136</v>
      </c>
      <c r="T169" s="15" t="s">
        <v>4006</v>
      </c>
    </row>
    <row r="170" spans="1:20" ht="19" customHeight="1">
      <c r="A170" s="1" t="str">
        <f>IF("cen"=I170,"",VLOOKUP(C170,'xbrl-gl'!A:B,2,FALSE))</f>
        <v/>
      </c>
      <c r="B170" s="1">
        <v>169</v>
      </c>
      <c r="C170" s="25" t="s">
        <v>3159</v>
      </c>
      <c r="D170" s="25" t="s">
        <v>39</v>
      </c>
      <c r="E170" s="12">
        <v>4</v>
      </c>
      <c r="F170" s="25" t="s">
        <v>783</v>
      </c>
      <c r="G170" s="38" t="str">
        <f t="shared" si="6"/>
        <v>a</v>
      </c>
      <c r="H170" s="16" t="str">
        <f>IF("cen"&lt;&gt;MID(C170,1,3),VLOOKUP(C170,'xbrl-gl'!A:E,5,FALSE),"")</f>
        <v/>
      </c>
      <c r="I170" s="37" t="s">
        <v>3133</v>
      </c>
      <c r="J170" s="41" t="s">
        <v>3952</v>
      </c>
      <c r="K170" s="33" t="s">
        <v>1899</v>
      </c>
      <c r="L170" s="33" t="s">
        <v>1900</v>
      </c>
      <c r="M170" s="33" t="str">
        <f>VLOOKUP(K170,'EN16931'!A:I,9,FALSE)</f>
        <v>A group of business terms providing information about the period relevant for the Invoice line.\nIs also called Invoice line delivery period.</v>
      </c>
      <c r="N170" s="33" t="str">
        <f t="shared" si="7"/>
        <v>entryDetail</v>
      </c>
      <c r="O170" s="1" t="str">
        <f>IF("u"=G170,VLOOKUP(H170,'xbrl-gl'!A:F,6,FALSE),"")</f>
        <v/>
      </c>
      <c r="P170" s="32" t="s">
        <v>1585</v>
      </c>
      <c r="Q170" s="1" t="str">
        <f>IF(""&lt;&gt;D170,
  IF("gl-gen"=MID(VLOOKUP(D170,'xbrl-gl'!A:G,7,FALSE),1,6),
    VLOOKUP(D170,'xbrl-gl'!A:G,7,FALSE),
    "gl-"&amp;MID(D170,1,FIND("-",D170)-1)&amp;":"&amp;VLOOKUP(D170,'xbrl-gl'!A:G,7,FALSE)
  ),
  IF("_"=S170,
    "",
    IF("cen"=I170,
      S170,
      IF("gl-"=MID(S170,1,3),S170,"gl-"&amp;I170&amp;":"&amp;S170)
    )
  )
)</f>
        <v/>
      </c>
      <c r="R170" s="24"/>
      <c r="S170" s="68" t="s">
        <v>39</v>
      </c>
      <c r="T170" s="15" t="s">
        <v>4077</v>
      </c>
    </row>
    <row r="171" spans="1:20" ht="19" customHeight="1">
      <c r="A171" s="1">
        <f>IF("cen"=I171,"",VLOOKUP(C171,'xbrl-gl'!A:B,2,FALSE))</f>
        <v>368</v>
      </c>
      <c r="B171" s="1">
        <v>170</v>
      </c>
      <c r="C171" s="25" t="s">
        <v>1319</v>
      </c>
      <c r="D171" s="25" t="s">
        <v>39</v>
      </c>
      <c r="E171" s="12">
        <v>5</v>
      </c>
      <c r="F171" s="25" t="s">
        <v>3159</v>
      </c>
      <c r="G171" s="38" t="str">
        <f t="shared" si="6"/>
        <v>u</v>
      </c>
      <c r="H171" s="16" t="str">
        <f>IF("cen"&lt;&gt;MID(C171,1,3),VLOOKUP(C171,'xbrl-gl'!A:E,5,FALSE),"")</f>
        <v>busG-21</v>
      </c>
      <c r="I171" s="37" t="s">
        <v>16</v>
      </c>
      <c r="J171" s="42" t="s">
        <v>616</v>
      </c>
      <c r="K171" s="33" t="s">
        <v>1901</v>
      </c>
      <c r="L171" s="33" t="s">
        <v>1902</v>
      </c>
      <c r="M171" s="33" t="str">
        <f>VLOOKUP(K171,'EN16931'!A:I,9,FALSE)</f>
        <v>The date when the Invoice period for this Invoice line starts.\nThe date is the first day of the period.</v>
      </c>
      <c r="N171" s="33" t="str">
        <f t="shared" si="7"/>
        <v>invoiceLinePeriod</v>
      </c>
      <c r="O171" s="1" t="str">
        <f>IF("u"=G171,VLOOKUP(H171,'xbrl-gl'!A:F,6,FALSE),"")</f>
        <v>measurable</v>
      </c>
      <c r="P171" s="32" t="s">
        <v>1585</v>
      </c>
      <c r="Q171" s="1" t="str">
        <f>IF(""&lt;&gt;D171,
  IF("gl-gen"=MID(VLOOKUP(D171,'xbrl-gl'!A:G,7,FALSE),1,6),
    VLOOKUP(D171,'xbrl-gl'!A:G,7,FALSE),
    "gl-"&amp;MID(D171,1,FIND("-",D171)-1)&amp;":"&amp;VLOOKUP(D171,'xbrl-gl'!A:G,7,FALSE)
  ),
  IF("_"=S171,
    "",
    IF("cen"=I171,
      S171,
      IF("gl-"=MID(S171,1,3),S171,"gl-"&amp;I171&amp;":"&amp;S171)
    )
  )
)</f>
        <v>gl-bus:measurableStartDateTimeItemType</v>
      </c>
      <c r="R171" s="26" t="s">
        <v>1577</v>
      </c>
      <c r="S171" s="1" t="s">
        <v>931</v>
      </c>
      <c r="T171" s="15" t="s">
        <v>4078</v>
      </c>
    </row>
    <row r="172" spans="1:20" ht="19" customHeight="1">
      <c r="A172" s="1">
        <f>IF("cen"=I172,"",VLOOKUP(C172,'xbrl-gl'!A:B,2,FALSE))</f>
        <v>369</v>
      </c>
      <c r="B172" s="1">
        <v>171</v>
      </c>
      <c r="C172" s="25" t="s">
        <v>1320</v>
      </c>
      <c r="D172" s="25" t="s">
        <v>39</v>
      </c>
      <c r="E172" s="12">
        <v>5</v>
      </c>
      <c r="F172" s="25" t="s">
        <v>3159</v>
      </c>
      <c r="G172" s="38" t="str">
        <f t="shared" si="6"/>
        <v>u</v>
      </c>
      <c r="H172" s="16" t="str">
        <f>IF("cen"&lt;&gt;MID(C172,1,3),VLOOKUP(C172,'xbrl-gl'!A:E,5,FALSE),"")</f>
        <v>busG-21</v>
      </c>
      <c r="I172" s="37" t="s">
        <v>16</v>
      </c>
      <c r="J172" s="42" t="s">
        <v>618</v>
      </c>
      <c r="K172" s="33" t="s">
        <v>1903</v>
      </c>
      <c r="L172" s="33" t="s">
        <v>1904</v>
      </c>
      <c r="M172" s="33" t="str">
        <f>VLOOKUP(K172,'EN16931'!A:I,9,FALSE)</f>
        <v>The date when the Invoice period for this Invoice line ends.\nThe date is the last day of the period.</v>
      </c>
      <c r="N172" s="33" t="str">
        <f t="shared" si="7"/>
        <v>invoiceLinePeriod</v>
      </c>
      <c r="O172" s="1" t="str">
        <f>IF("u"=G172,VLOOKUP(H172,'xbrl-gl'!A:F,6,FALSE),"")</f>
        <v>measurable</v>
      </c>
      <c r="P172" s="32" t="s">
        <v>1585</v>
      </c>
      <c r="Q172" s="1" t="str">
        <f>IF(""&lt;&gt;D172,
  IF("gl-gen"=MID(VLOOKUP(D172,'xbrl-gl'!A:G,7,FALSE),1,6),
    VLOOKUP(D172,'xbrl-gl'!A:G,7,FALSE),
    "gl-"&amp;MID(D172,1,FIND("-",D172)-1)&amp;":"&amp;VLOOKUP(D172,'xbrl-gl'!A:G,7,FALSE)
  ),
  IF("_"=S172,
    "",
    IF("cen"=I172,
      S172,
      IF("gl-"=MID(S172,1,3),S172,"gl-"&amp;I172&amp;":"&amp;S172)
    )
  )
)</f>
        <v>gl-bus:measurableEndDateTimeItemType</v>
      </c>
      <c r="R172" s="24" t="s">
        <v>1577</v>
      </c>
      <c r="S172" s="1" t="s">
        <v>932</v>
      </c>
      <c r="T172" s="15" t="s">
        <v>4079</v>
      </c>
    </row>
    <row r="173" spans="1:20" ht="19" customHeight="1">
      <c r="A173" s="1" t="str">
        <f>IF("cen"=I173,"",VLOOKUP(C173,'xbrl-gl'!A:B,2,FALSE))</f>
        <v/>
      </c>
      <c r="B173" s="1">
        <v>172</v>
      </c>
      <c r="C173" s="25" t="s">
        <v>3160</v>
      </c>
      <c r="D173" s="25" t="s">
        <v>39</v>
      </c>
      <c r="E173" s="12">
        <v>5</v>
      </c>
      <c r="F173" s="25" t="s">
        <v>3159</v>
      </c>
      <c r="G173" s="38" t="str">
        <f t="shared" si="6"/>
        <v>a</v>
      </c>
      <c r="H173" s="16" t="str">
        <f>IF("cen"&lt;&gt;MID(C173,1,3),VLOOKUP(C173,'xbrl-gl'!A:E,5,FALSE),"")</f>
        <v/>
      </c>
      <c r="I173" s="37" t="s">
        <v>3133</v>
      </c>
      <c r="J173" s="42" t="s">
        <v>3953</v>
      </c>
      <c r="K173" s="33" t="s">
        <v>1905</v>
      </c>
      <c r="L173" s="33" t="s">
        <v>1906</v>
      </c>
      <c r="M173" s="33" t="str">
        <f>VLOOKUP(K173,'EN16931'!A:I,9,FALSE)</f>
        <v>A group of business terms providing information about allowances applicable to the individual Invoice line.</v>
      </c>
      <c r="N173" s="33" t="str">
        <f t="shared" si="7"/>
        <v>invoiceLinePeriod</v>
      </c>
      <c r="O173" s="1" t="str">
        <f>IF("u"=G173,VLOOKUP(H173,'xbrl-gl'!A:F,6,FALSE),"")</f>
        <v/>
      </c>
      <c r="P173" s="32" t="s">
        <v>1612</v>
      </c>
      <c r="Q173" s="1" t="str">
        <f>IF(""&lt;&gt;D173,
  IF("gl-gen"=MID(VLOOKUP(D173,'xbrl-gl'!A:G,7,FALSE),1,6),
    VLOOKUP(D173,'xbrl-gl'!A:G,7,FALSE),
    "gl-"&amp;MID(D173,1,FIND("-",D173)-1)&amp;":"&amp;VLOOKUP(D173,'xbrl-gl'!A:G,7,FALSE)
  ),
  IF("_"=S173,
    "",
    IF("cen"=I173,
      S173,
      IF("gl-"=MID(S173,1,3),S173,"gl-"&amp;I173&amp;":"&amp;S173)
    )
  )
)</f>
        <v/>
      </c>
      <c r="R173" s="24"/>
      <c r="S173" s="68" t="s">
        <v>39</v>
      </c>
      <c r="T173" s="15" t="s">
        <v>4082</v>
      </c>
    </row>
    <row r="174" spans="1:20" ht="19" customHeight="1">
      <c r="A174" s="1" t="str">
        <f>IF("cen"=I174,"",VLOOKUP(C174,'xbrl-gl'!A:B,2,FALSE))</f>
        <v/>
      </c>
      <c r="B174" s="1">
        <v>173</v>
      </c>
      <c r="C174" s="25" t="s">
        <v>3603</v>
      </c>
      <c r="D174" s="25" t="s">
        <v>1193</v>
      </c>
      <c r="E174" s="12">
        <v>6</v>
      </c>
      <c r="F174" s="25" t="s">
        <v>3160</v>
      </c>
      <c r="G174" s="38" t="str">
        <f t="shared" si="6"/>
        <v>a</v>
      </c>
      <c r="H174" s="16" t="str">
        <f>IF("cen"&lt;&gt;MID(C174,1,3),VLOOKUP(C174,'xbrl-gl'!A:E,5,FALSE),"")</f>
        <v/>
      </c>
      <c r="I174" s="37" t="s">
        <v>3133</v>
      </c>
      <c r="J174" s="43" t="s">
        <v>3954</v>
      </c>
      <c r="K174" s="33" t="s">
        <v>1907</v>
      </c>
      <c r="L174" s="33" t="s">
        <v>1908</v>
      </c>
      <c r="M174" s="33" t="str">
        <f>VLOOKUP(K174,'EN16931'!A:I,9,FALSE)</f>
        <v>The amount of an allowance, without VAT.</v>
      </c>
      <c r="N174" s="33" t="str">
        <f t="shared" si="7"/>
        <v>invoiceLineAllowances</v>
      </c>
      <c r="O174" s="1" t="str">
        <f>IF("u"=G174,VLOOKUP(H174,'xbrl-gl'!A:F,6,FALSE),"")</f>
        <v/>
      </c>
      <c r="P174" s="32" t="s">
        <v>1573</v>
      </c>
      <c r="Q174" s="1" t="str">
        <f>IF(""&lt;&gt;D174,
  IF("gl-gen"=MID(VLOOKUP(D174,'xbrl-gl'!A:G,7,FALSE),1,6),
    VLOOKUP(D174,'xbrl-gl'!A:G,7,FALSE),
    "gl-"&amp;MID(D174,1,FIND("-",D174)-1)&amp;":"&amp;VLOOKUP(D174,'xbrl-gl'!A:G,7,FALSE)
  ),
  IF("_"=S174,
    "",
    IF("cen"=I174,
      S174,
      IF("gl-"=MID(S174,1,3),S174,"gl-"&amp;I174&amp;":"&amp;S174)
    )
  )
)</f>
        <v>gl-gen:amountItemType</v>
      </c>
      <c r="R174" s="26"/>
      <c r="S174" s="1" t="s">
        <v>3137</v>
      </c>
      <c r="T174" s="15" t="s">
        <v>3592</v>
      </c>
    </row>
    <row r="175" spans="1:20" ht="19" customHeight="1">
      <c r="A175" s="1" t="str">
        <f>IF("cen"=I175,"",VLOOKUP(C175,'xbrl-gl'!A:B,2,FALSE))</f>
        <v/>
      </c>
      <c r="B175" s="1">
        <v>174</v>
      </c>
      <c r="C175" s="25" t="s">
        <v>3204</v>
      </c>
      <c r="D175" s="25" t="s">
        <v>39</v>
      </c>
      <c r="E175" s="12">
        <v>6</v>
      </c>
      <c r="F175" s="25" t="s">
        <v>3160</v>
      </c>
      <c r="G175" s="38" t="str">
        <f t="shared" si="6"/>
        <v>a</v>
      </c>
      <c r="H175" s="16" t="str">
        <f>IF("cen"&lt;&gt;MID(C175,1,3),VLOOKUP(C175,'xbrl-gl'!A:E,5,FALSE),"")</f>
        <v/>
      </c>
      <c r="I175" s="37" t="s">
        <v>3133</v>
      </c>
      <c r="J175" s="43" t="s">
        <v>3955</v>
      </c>
      <c r="K175" s="33" t="s">
        <v>1909</v>
      </c>
      <c r="L175" s="33" t="s">
        <v>1910</v>
      </c>
      <c r="M175" s="33" t="str">
        <f>VLOOKUP(K175,'EN16931'!A:I,9,FALSE)</f>
        <v>The base amount that may be used, in conjunction with the Invoice line allowance percentage, to calculate the Invoice line allowance amount.</v>
      </c>
      <c r="N175" s="33" t="str">
        <f t="shared" si="7"/>
        <v>invoiceLineAllowances</v>
      </c>
      <c r="O175" s="1" t="str">
        <f>IF("u"=G175,VLOOKUP(H175,'xbrl-gl'!A:F,6,FALSE),"")</f>
        <v/>
      </c>
      <c r="P175" s="32" t="s">
        <v>1585</v>
      </c>
      <c r="Q175" s="1" t="str">
        <f>IF(""&lt;&gt;D175,
  IF("gl-gen"=MID(VLOOKUP(D175,'xbrl-gl'!A:G,7,FALSE),1,6),
    VLOOKUP(D175,'xbrl-gl'!A:G,7,FALSE),
    "gl-"&amp;MID(D175,1,FIND("-",D175)-1)&amp;":"&amp;VLOOKUP(D175,'xbrl-gl'!A:G,7,FALSE)
  ),
  IF("_"=S175,
    "",
    IF("cen"=I175,
      S175,
      IF("gl-"=MID(S175,1,3),S175,"gl-"&amp;I175&amp;":"&amp;S175)
    )
  )
)</f>
        <v>amountItemType</v>
      </c>
      <c r="R175" s="26" t="s">
        <v>1473</v>
      </c>
      <c r="S175" s="1" t="s">
        <v>3137</v>
      </c>
      <c r="T175" s="15" t="s">
        <v>3994</v>
      </c>
    </row>
    <row r="176" spans="1:20" ht="19" customHeight="1">
      <c r="A176" s="1" t="str">
        <f>IF("cen"=I176,"",VLOOKUP(C176,'xbrl-gl'!A:B,2,FALSE))</f>
        <v/>
      </c>
      <c r="B176" s="1">
        <v>175</v>
      </c>
      <c r="C176" s="25" t="s">
        <v>3205</v>
      </c>
      <c r="D176" s="25" t="s">
        <v>39</v>
      </c>
      <c r="E176" s="12">
        <v>6</v>
      </c>
      <c r="F176" s="25" t="s">
        <v>3160</v>
      </c>
      <c r="G176" s="38" t="str">
        <f t="shared" si="6"/>
        <v>a</v>
      </c>
      <c r="H176" s="16" t="str">
        <f>IF("cen"&lt;&gt;MID(C176,1,3),VLOOKUP(C176,'xbrl-gl'!A:E,5,FALSE),"")</f>
        <v/>
      </c>
      <c r="I176" s="37" t="s">
        <v>3133</v>
      </c>
      <c r="J176" s="43" t="s">
        <v>3956</v>
      </c>
      <c r="K176" s="33" t="s">
        <v>1911</v>
      </c>
      <c r="L176" s="33" t="s">
        <v>1912</v>
      </c>
      <c r="M176" s="33" t="str">
        <f>VLOOKUP(K176,'EN16931'!A:I,9,FALSE)</f>
        <v>The percentage that may be used, in conjunction with the Invoice line allowance base amount, to calculate the Invoice line allowance amount</v>
      </c>
      <c r="N176" s="33" t="str">
        <f t="shared" si="7"/>
        <v>invoiceLineAllowances</v>
      </c>
      <c r="O176" s="1" t="str">
        <f>IF("u"=G176,VLOOKUP(H176,'xbrl-gl'!A:F,6,FALSE),"")</f>
        <v/>
      </c>
      <c r="P176" s="32" t="s">
        <v>1585</v>
      </c>
      <c r="Q176" s="1" t="str">
        <f>IF(""&lt;&gt;D176,
  IF("gl-gen"=MID(VLOOKUP(D176,'xbrl-gl'!A:G,7,FALSE),1,6),
    VLOOKUP(D176,'xbrl-gl'!A:G,7,FALSE),
    "gl-"&amp;MID(D176,1,FIND("-",D176)-1)&amp;":"&amp;VLOOKUP(D176,'xbrl-gl'!A:G,7,FALSE)
  ),
  IF("_"=S176,
    "",
    IF("cen"=I176,
      S176,
      IF("gl-"=MID(S176,1,3),S176,"gl-"&amp;I176&amp;":"&amp;S176)
    )
  )
)</f>
        <v>percentageItemType</v>
      </c>
      <c r="R176" s="24" t="s">
        <v>1803</v>
      </c>
      <c r="S176" s="1" t="s">
        <v>3138</v>
      </c>
      <c r="T176" s="15" t="s">
        <v>3995</v>
      </c>
    </row>
    <row r="177" spans="1:20" ht="19" customHeight="1">
      <c r="A177" s="1" t="str">
        <f>IF("cen"=I177,"",VLOOKUP(C177,'xbrl-gl'!A:B,2,FALSE))</f>
        <v/>
      </c>
      <c r="B177" s="1">
        <v>176</v>
      </c>
      <c r="C177" s="25" t="s">
        <v>3206</v>
      </c>
      <c r="D177" s="25" t="s">
        <v>39</v>
      </c>
      <c r="E177" s="12">
        <v>6</v>
      </c>
      <c r="F177" s="25" t="s">
        <v>3160</v>
      </c>
      <c r="G177" s="38" t="str">
        <f t="shared" si="6"/>
        <v>a</v>
      </c>
      <c r="H177" s="16" t="str">
        <f>IF("cen"&lt;&gt;MID(C177,1,3),VLOOKUP(C177,'xbrl-gl'!A:E,5,FALSE),"")</f>
        <v/>
      </c>
      <c r="I177" s="37" t="s">
        <v>3133</v>
      </c>
      <c r="J177" s="43" t="s">
        <v>3957</v>
      </c>
      <c r="K177" s="33" t="s">
        <v>1913</v>
      </c>
      <c r="L177" s="33" t="s">
        <v>1914</v>
      </c>
      <c r="M177" s="33" t="str">
        <f>VLOOKUP(K177,'EN16931'!A:I,9,FALSE)</f>
        <v>The reason for the Invoice line allowance, expressed as text.</v>
      </c>
      <c r="N177" s="33" t="str">
        <f t="shared" si="7"/>
        <v>invoiceLineAllowances</v>
      </c>
      <c r="O177" s="1" t="str">
        <f>IF("u"=G177,VLOOKUP(H177,'xbrl-gl'!A:F,6,FALSE),"")</f>
        <v/>
      </c>
      <c r="P177" s="32" t="s">
        <v>1585</v>
      </c>
      <c r="Q177" s="1" t="str">
        <f>IF(""&lt;&gt;D177,
  IF("gl-gen"=MID(VLOOKUP(D177,'xbrl-gl'!A:G,7,FALSE),1,6),
    VLOOKUP(D177,'xbrl-gl'!A:G,7,FALSE),
    "gl-"&amp;MID(D177,1,FIND("-",D177)-1)&amp;":"&amp;VLOOKUP(D177,'xbrl-gl'!A:G,7,FALSE)
  ),
  IF("_"=S177,
    "",
    IF("cen"=I177,
      S177,
      IF("gl-"=MID(S177,1,3),S177,"gl-"&amp;I177&amp;":"&amp;S177)
    )
  )
)</f>
        <v>textItemType</v>
      </c>
      <c r="R177" s="24" t="s">
        <v>1594</v>
      </c>
      <c r="S177" s="1" t="s">
        <v>3136</v>
      </c>
      <c r="T177" s="15" t="s">
        <v>3996</v>
      </c>
    </row>
    <row r="178" spans="1:20" ht="19" customHeight="1">
      <c r="A178" s="1" t="str">
        <f>IF("cen"=I178,"",VLOOKUP(C178,'xbrl-gl'!A:B,2,FALSE))</f>
        <v/>
      </c>
      <c r="B178" s="1">
        <v>177</v>
      </c>
      <c r="C178" s="25" t="s">
        <v>3207</v>
      </c>
      <c r="D178" s="25" t="s">
        <v>39</v>
      </c>
      <c r="E178" s="12">
        <v>6</v>
      </c>
      <c r="F178" s="25" t="s">
        <v>3160</v>
      </c>
      <c r="G178" s="38" t="str">
        <f t="shared" si="6"/>
        <v>a</v>
      </c>
      <c r="H178" s="16" t="str">
        <f>IF("cen"&lt;&gt;MID(C178,1,3),VLOOKUP(C178,'xbrl-gl'!A:E,5,FALSE),"")</f>
        <v/>
      </c>
      <c r="I178" s="37" t="s">
        <v>3133</v>
      </c>
      <c r="J178" s="43" t="s">
        <v>3958</v>
      </c>
      <c r="K178" s="33" t="s">
        <v>1915</v>
      </c>
      <c r="L178" s="33" t="s">
        <v>1916</v>
      </c>
      <c r="M178" s="33" t="str">
        <f>VLOOKUP(K178,'EN16931'!A:I,9,FALSE)</f>
        <v>The reason for the Invoice line allowance, expressed as a code.\nUse entries of the UNTDID 5189 code list [6]. The Invoice line level allowance reason code and the Invoice line level allowance reason shall indicate the same allowance reason.</v>
      </c>
      <c r="N178" s="33" t="str">
        <f t="shared" si="7"/>
        <v>invoiceLineAllowances</v>
      </c>
      <c r="O178" s="1" t="str">
        <f>IF("u"=G178,VLOOKUP(H178,'xbrl-gl'!A:F,6,FALSE),"")</f>
        <v/>
      </c>
      <c r="P178" s="32" t="s">
        <v>1585</v>
      </c>
      <c r="Q178" s="1" t="str">
        <f>IF(""&lt;&gt;D178,
  IF("gl-gen"=MID(VLOOKUP(D178,'xbrl-gl'!A:G,7,FALSE),1,6),
    VLOOKUP(D178,'xbrl-gl'!A:G,7,FALSE),
    "gl-"&amp;MID(D178,1,FIND("-",D178)-1)&amp;":"&amp;VLOOKUP(D178,'xbrl-gl'!A:G,7,FALSE)
  ),
  IF("_"=S178,
    "",
    IF("cen"=I178,
      S178,
      IF("gl-"=MID(S178,1,3),S178,"gl-"&amp;I178&amp;":"&amp;S178)
    )
  )
)</f>
        <v>codeItemType</v>
      </c>
      <c r="R178" s="26" t="s">
        <v>1580</v>
      </c>
      <c r="S178" s="1" t="s">
        <v>3134</v>
      </c>
      <c r="T178" s="15" t="s">
        <v>3997</v>
      </c>
    </row>
    <row r="179" spans="1:20" ht="19" customHeight="1">
      <c r="A179" s="1" t="str">
        <f>IF("cen"=I179,"",VLOOKUP(C179,'xbrl-gl'!A:B,2,FALSE))</f>
        <v/>
      </c>
      <c r="B179" s="1">
        <v>178</v>
      </c>
      <c r="C179" s="25" t="s">
        <v>3161</v>
      </c>
      <c r="D179" s="25" t="s">
        <v>39</v>
      </c>
      <c r="E179" s="12">
        <v>5</v>
      </c>
      <c r="F179" s="25" t="s">
        <v>3159</v>
      </c>
      <c r="G179" s="38" t="str">
        <f t="shared" si="6"/>
        <v>a</v>
      </c>
      <c r="H179" s="16" t="str">
        <f>IF("cen"&lt;&gt;MID(C179,1,3),VLOOKUP(C179,'xbrl-gl'!A:E,5,FALSE),"")</f>
        <v/>
      </c>
      <c r="I179" s="37" t="s">
        <v>3133</v>
      </c>
      <c r="J179" s="42" t="s">
        <v>3959</v>
      </c>
      <c r="K179" s="33" t="s">
        <v>1917</v>
      </c>
      <c r="L179" s="33" t="s">
        <v>1918</v>
      </c>
      <c r="M179" s="33" t="str">
        <f>VLOOKUP(K179,'EN16931'!A:I,9,FALSE)</f>
        <v>A group of business terms providing information about charges and taxes other than VAT applicable to the individual Invoice line.\nAll charges and taxes are assumed to be liable to the same VAT rate as the Invoice line.</v>
      </c>
      <c r="N179" s="33" t="str">
        <f t="shared" si="7"/>
        <v>invoiceLinePeriod</v>
      </c>
      <c r="O179" s="1" t="str">
        <f>IF("u"=G179,VLOOKUP(H179,'xbrl-gl'!A:F,6,FALSE),"")</f>
        <v/>
      </c>
      <c r="P179" s="32" t="s">
        <v>1612</v>
      </c>
      <c r="Q179" s="1" t="str">
        <f>IF(""&lt;&gt;D179,
  IF("gl-gen"=MID(VLOOKUP(D179,'xbrl-gl'!A:G,7,FALSE),1,6),
    VLOOKUP(D179,'xbrl-gl'!A:G,7,FALSE),
    "gl-"&amp;MID(D179,1,FIND("-",D179)-1)&amp;":"&amp;VLOOKUP(D179,'xbrl-gl'!A:G,7,FALSE)
  ),
  IF("_"=S179,
    "",
    IF("cen"=I179,
      S179,
      IF("gl-"=MID(S179,1,3),S179,"gl-"&amp;I179&amp;":"&amp;S179)
    )
  )
)</f>
        <v/>
      </c>
      <c r="R179" s="24"/>
      <c r="S179" s="68" t="s">
        <v>39</v>
      </c>
      <c r="T179" s="15" t="s">
        <v>4083</v>
      </c>
    </row>
    <row r="180" spans="1:20" ht="19" customHeight="1">
      <c r="A180" s="1" t="str">
        <f>IF("cen"=I180,"",VLOOKUP(C180,'xbrl-gl'!A:B,2,FALSE))</f>
        <v/>
      </c>
      <c r="B180" s="1">
        <v>179</v>
      </c>
      <c r="C180" s="25" t="s">
        <v>3604</v>
      </c>
      <c r="D180" s="25" t="s">
        <v>1193</v>
      </c>
      <c r="E180" s="12">
        <v>6</v>
      </c>
      <c r="F180" s="25" t="s">
        <v>3161</v>
      </c>
      <c r="G180" s="38" t="str">
        <f t="shared" si="6"/>
        <v>a</v>
      </c>
      <c r="H180" s="16" t="str">
        <f>IF("cen"&lt;&gt;MID(C180,1,3),VLOOKUP(C180,'xbrl-gl'!A:E,5,FALSE),"")</f>
        <v/>
      </c>
      <c r="I180" s="37" t="s">
        <v>3133</v>
      </c>
      <c r="J180" s="43" t="s">
        <v>3960</v>
      </c>
      <c r="K180" s="65" t="s">
        <v>1919</v>
      </c>
      <c r="L180" s="33" t="s">
        <v>1920</v>
      </c>
      <c r="M180" s="33" t="str">
        <f>VLOOKUP(K180,'EN16931'!A:I,9,FALSE)</f>
        <v>The amount of a charge, without VAT.</v>
      </c>
      <c r="N180" s="33" t="str">
        <f t="shared" si="7"/>
        <v>invoiceLineCharges</v>
      </c>
      <c r="O180" s="1" t="str">
        <f>IF("u"=G180,VLOOKUP(H180,'xbrl-gl'!A:F,6,FALSE),"")</f>
        <v/>
      </c>
      <c r="P180" s="32" t="s">
        <v>1573</v>
      </c>
      <c r="Q180" s="1" t="str">
        <f>IF(""&lt;&gt;D180,
  IF("gl-gen"=MID(VLOOKUP(D180,'xbrl-gl'!A:G,7,FALSE),1,6),
    VLOOKUP(D180,'xbrl-gl'!A:G,7,FALSE),
    "gl-"&amp;MID(D180,1,FIND("-",D180)-1)&amp;":"&amp;VLOOKUP(D180,'xbrl-gl'!A:G,7,FALSE)
  ),
  IF("_"=S180,
    "",
    IF("cen"=I180,
      S180,
      IF("gl-"=MID(S180,1,3),S180,"gl-"&amp;I180&amp;":"&amp;S180)
    )
  )
)</f>
        <v>gl-gen:amountItemType</v>
      </c>
      <c r="R180" s="26" t="s">
        <v>1473</v>
      </c>
      <c r="S180" s="1" t="s">
        <v>3137</v>
      </c>
      <c r="T180" s="15" t="s">
        <v>3593</v>
      </c>
    </row>
    <row r="181" spans="1:20" ht="19" customHeight="1">
      <c r="A181" s="1" t="str">
        <f>IF("cen"=I181,"",VLOOKUP(C181,'xbrl-gl'!A:B,2,FALSE))</f>
        <v/>
      </c>
      <c r="B181" s="1">
        <v>180</v>
      </c>
      <c r="C181" s="25" t="s">
        <v>3208</v>
      </c>
      <c r="D181" s="25" t="s">
        <v>39</v>
      </c>
      <c r="E181" s="12">
        <v>6</v>
      </c>
      <c r="F181" s="25" t="s">
        <v>3161</v>
      </c>
      <c r="G181" s="38" t="str">
        <f t="shared" si="6"/>
        <v>a</v>
      </c>
      <c r="H181" s="16" t="str">
        <f>IF("cen"&lt;&gt;MID(C181,1,3),VLOOKUP(C181,'xbrl-gl'!A:E,5,FALSE),"")</f>
        <v/>
      </c>
      <c r="I181" s="37" t="s">
        <v>3133</v>
      </c>
      <c r="J181" s="43" t="s">
        <v>3961</v>
      </c>
      <c r="K181" s="33" t="s">
        <v>1921</v>
      </c>
      <c r="L181" s="33" t="s">
        <v>1922</v>
      </c>
      <c r="M181" s="33" t="str">
        <f>VLOOKUP(K181,'EN16931'!A:I,9,FALSE)</f>
        <v>The base amount that may be used, in conjunction with the Invoice line charge percentage, to calculate the Invoice line charge amount.</v>
      </c>
      <c r="N181" s="33" t="str">
        <f t="shared" si="7"/>
        <v>invoiceLineCharges</v>
      </c>
      <c r="O181" s="1" t="str">
        <f>IF("u"=G181,VLOOKUP(H181,'xbrl-gl'!A:F,6,FALSE),"")</f>
        <v/>
      </c>
      <c r="P181" s="32" t="s">
        <v>1585</v>
      </c>
      <c r="Q181" s="1" t="str">
        <f>IF(""&lt;&gt;D181,
  IF("gl-gen"=MID(VLOOKUP(D181,'xbrl-gl'!A:G,7,FALSE),1,6),
    VLOOKUP(D181,'xbrl-gl'!A:G,7,FALSE),
    "gl-"&amp;MID(D181,1,FIND("-",D181)-1)&amp;":"&amp;VLOOKUP(D181,'xbrl-gl'!A:G,7,FALSE)
  ),
  IF("_"=S181,
    "",
    IF("cen"=I181,
      S181,
      IF("gl-"=MID(S181,1,3),S181,"gl-"&amp;I181&amp;":"&amp;S181)
    )
  )
)</f>
        <v>amountItemType</v>
      </c>
      <c r="R181" s="24" t="s">
        <v>1473</v>
      </c>
      <c r="S181" s="1" t="s">
        <v>3137</v>
      </c>
      <c r="T181" s="15" t="s">
        <v>3998</v>
      </c>
    </row>
    <row r="182" spans="1:20" ht="19" customHeight="1">
      <c r="A182" s="1" t="str">
        <f>IF("cen"=I182,"",VLOOKUP(C182,'xbrl-gl'!A:B,2,FALSE))</f>
        <v/>
      </c>
      <c r="B182" s="1">
        <v>181</v>
      </c>
      <c r="C182" s="25" t="s">
        <v>3209</v>
      </c>
      <c r="D182" s="25" t="s">
        <v>39</v>
      </c>
      <c r="E182" s="12">
        <v>6</v>
      </c>
      <c r="F182" s="25" t="s">
        <v>3161</v>
      </c>
      <c r="G182" s="38" t="str">
        <f t="shared" si="6"/>
        <v>a</v>
      </c>
      <c r="H182" s="16" t="str">
        <f>IF("cen"&lt;&gt;MID(C182,1,3),VLOOKUP(C182,'xbrl-gl'!A:E,5,FALSE),"")</f>
        <v/>
      </c>
      <c r="I182" s="37" t="s">
        <v>3133</v>
      </c>
      <c r="J182" s="43" t="s">
        <v>3962</v>
      </c>
      <c r="K182" s="33" t="s">
        <v>1923</v>
      </c>
      <c r="L182" s="33" t="s">
        <v>1924</v>
      </c>
      <c r="M182" s="33" t="str">
        <f>VLOOKUP(K182,'EN16931'!A:I,9,FALSE)</f>
        <v>The percentage that may be used, in conjunction with the Invoice line charge base amount, to calculate the Invoice line charge amount.</v>
      </c>
      <c r="N182" s="33" t="str">
        <f t="shared" si="7"/>
        <v>invoiceLineCharges</v>
      </c>
      <c r="O182" s="1" t="str">
        <f>IF("u"=G182,VLOOKUP(H182,'xbrl-gl'!A:F,6,FALSE),"")</f>
        <v/>
      </c>
      <c r="P182" s="32" t="s">
        <v>1585</v>
      </c>
      <c r="Q182" s="1" t="str">
        <f>IF(""&lt;&gt;D182,
  IF("gl-gen"=MID(VLOOKUP(D182,'xbrl-gl'!A:G,7,FALSE),1,6),
    VLOOKUP(D182,'xbrl-gl'!A:G,7,FALSE),
    "gl-"&amp;MID(D182,1,FIND("-",D182)-1)&amp;":"&amp;VLOOKUP(D182,'xbrl-gl'!A:G,7,FALSE)
  ),
  IF("_"=S182,
    "",
    IF("cen"=I182,
      S182,
      IF("gl-"=MID(S182,1,3),S182,"gl-"&amp;I182&amp;":"&amp;S182)
    )
  )
)</f>
        <v>percentageItemType</v>
      </c>
      <c r="R182" s="24" t="s">
        <v>1803</v>
      </c>
      <c r="S182" s="1" t="s">
        <v>3138</v>
      </c>
      <c r="T182" s="15" t="s">
        <v>3999</v>
      </c>
    </row>
    <row r="183" spans="1:20" ht="19" customHeight="1">
      <c r="A183" s="1" t="str">
        <f>IF("cen"=I183,"",VLOOKUP(C183,'xbrl-gl'!A:B,2,FALSE))</f>
        <v/>
      </c>
      <c r="B183" s="1">
        <v>182</v>
      </c>
      <c r="C183" s="25" t="s">
        <v>3210</v>
      </c>
      <c r="D183" s="25" t="s">
        <v>39</v>
      </c>
      <c r="E183" s="12">
        <v>6</v>
      </c>
      <c r="F183" s="25" t="s">
        <v>3161</v>
      </c>
      <c r="G183" s="38" t="str">
        <f t="shared" si="6"/>
        <v>a</v>
      </c>
      <c r="H183" s="16" t="str">
        <f>IF("cen"&lt;&gt;MID(C183,1,3),VLOOKUP(C183,'xbrl-gl'!A:E,5,FALSE),"")</f>
        <v/>
      </c>
      <c r="I183" s="37" t="s">
        <v>3133</v>
      </c>
      <c r="J183" s="43" t="s">
        <v>3963</v>
      </c>
      <c r="K183" s="33" t="s">
        <v>1925</v>
      </c>
      <c r="L183" s="33" t="s">
        <v>1926</v>
      </c>
      <c r="M183" s="33" t="str">
        <f>VLOOKUP(K183,'EN16931'!A:I,9,FALSE)</f>
        <v>The reason for the Invoice line charge, expressed as text.</v>
      </c>
      <c r="N183" s="33" t="str">
        <f t="shared" si="7"/>
        <v>invoiceLineCharges</v>
      </c>
      <c r="O183" s="1" t="str">
        <f>IF("u"=G183,VLOOKUP(H183,'xbrl-gl'!A:F,6,FALSE),"")</f>
        <v/>
      </c>
      <c r="P183" s="32" t="s">
        <v>1585</v>
      </c>
      <c r="Q183" s="1" t="str">
        <f>IF(""&lt;&gt;D183,
  IF("gl-gen"=MID(VLOOKUP(D183,'xbrl-gl'!A:G,7,FALSE),1,6),
    VLOOKUP(D183,'xbrl-gl'!A:G,7,FALSE),
    "gl-"&amp;MID(D183,1,FIND("-",D183)-1)&amp;":"&amp;VLOOKUP(D183,'xbrl-gl'!A:G,7,FALSE)
  ),
  IF("_"=S183,
    "",
    IF("cen"=I183,
      S183,
      IF("gl-"=MID(S183,1,3),S183,"gl-"&amp;I183&amp;":"&amp;S183)
    )
  )
)</f>
        <v>textItemType</v>
      </c>
      <c r="R183" s="24" t="s">
        <v>1594</v>
      </c>
      <c r="S183" s="1" t="s">
        <v>3136</v>
      </c>
      <c r="T183" s="15" t="s">
        <v>4000</v>
      </c>
    </row>
    <row r="184" spans="1:20" ht="19" customHeight="1">
      <c r="A184" s="1" t="str">
        <f>IF("cen"=I184,"",VLOOKUP(C184,'xbrl-gl'!A:B,2,FALSE))</f>
        <v/>
      </c>
      <c r="B184" s="1">
        <v>183</v>
      </c>
      <c r="C184" s="25" t="s">
        <v>3211</v>
      </c>
      <c r="D184" s="25" t="s">
        <v>39</v>
      </c>
      <c r="E184" s="12">
        <v>6</v>
      </c>
      <c r="F184" s="25" t="s">
        <v>3161</v>
      </c>
      <c r="G184" s="38" t="str">
        <f t="shared" si="6"/>
        <v>a</v>
      </c>
      <c r="H184" s="16" t="str">
        <f>IF("cen"&lt;&gt;MID(C184,1,3),VLOOKUP(C184,'xbrl-gl'!A:E,5,FALSE),"")</f>
        <v/>
      </c>
      <c r="I184" s="37" t="s">
        <v>3133</v>
      </c>
      <c r="J184" s="43" t="s">
        <v>3964</v>
      </c>
      <c r="K184" s="33" t="s">
        <v>1927</v>
      </c>
      <c r="L184" s="33" t="s">
        <v>1928</v>
      </c>
      <c r="M184" s="33" t="str">
        <f>VLOOKUP(K184,'EN16931'!A:I,9,FALSE)</f>
        <v>The reason for the Invoice line charge, expressed as a code.\nUse entries of the UNTDID 7161 code list [6]. The Invoice line charge reason code and the Invoice line charge reason shall indicate the same charge reason.</v>
      </c>
      <c r="N184" s="33" t="str">
        <f t="shared" si="7"/>
        <v>invoiceLineCharges</v>
      </c>
      <c r="O184" s="1" t="str">
        <f>IF("u"=G184,VLOOKUP(H184,'xbrl-gl'!A:F,6,FALSE),"")</f>
        <v/>
      </c>
      <c r="P184" s="32" t="s">
        <v>1585</v>
      </c>
      <c r="Q184" s="1" t="str">
        <f>IF(""&lt;&gt;D184,
  IF("gl-gen"=MID(VLOOKUP(D184,'xbrl-gl'!A:G,7,FALSE),1,6),
    VLOOKUP(D184,'xbrl-gl'!A:G,7,FALSE),
    "gl-"&amp;MID(D184,1,FIND("-",D184)-1)&amp;":"&amp;VLOOKUP(D184,'xbrl-gl'!A:G,7,FALSE)
  ),
  IF("_"=S184,
    "",
    IF("cen"=I184,
      S184,
      IF("gl-"=MID(S184,1,3),S184,"gl-"&amp;I184&amp;":"&amp;S184)
    )
  )
)</f>
        <v>codeItemType</v>
      </c>
      <c r="R184" s="24" t="s">
        <v>1580</v>
      </c>
      <c r="S184" s="1" t="s">
        <v>3134</v>
      </c>
      <c r="T184" s="15" t="s">
        <v>4001</v>
      </c>
    </row>
    <row r="185" spans="1:20" ht="19" customHeight="1">
      <c r="A185" s="1">
        <f>IF("cen"=I185,"",VLOOKUP(C185,'xbrl-gl'!A:B,2,FALSE))</f>
        <v>298</v>
      </c>
      <c r="B185" s="1">
        <v>184</v>
      </c>
      <c r="C185" s="25" t="s">
        <v>1280</v>
      </c>
      <c r="D185" s="25" t="s">
        <v>39</v>
      </c>
      <c r="E185" s="12">
        <v>4</v>
      </c>
      <c r="F185" s="25" t="s">
        <v>783</v>
      </c>
      <c r="G185" s="38" t="str">
        <f t="shared" si="6"/>
        <v/>
      </c>
      <c r="H185" s="16" t="str">
        <f>IF("cen"&lt;&gt;MID(C185,1,3),VLOOKUP(C185,'xbrl-gl'!A:E,5,FALSE),"")</f>
        <v>corG-5</v>
      </c>
      <c r="I185" s="37" t="s">
        <v>16</v>
      </c>
      <c r="J185" s="41" t="s">
        <v>551</v>
      </c>
      <c r="K185" s="65" t="s">
        <v>1769</v>
      </c>
      <c r="L185" s="33" t="s">
        <v>1770</v>
      </c>
      <c r="M185" s="33" t="str">
        <f>VLOOKUP(K185,'EN16931'!A:I,9,FALSE)</f>
        <v>The means, expressed as code, for how a payment is expected to be or has been settled.\nEntries from the UNTDID 4461 code list [6] shall be used. Distinction should be made between SEPA and non-SEPA payments, and between credit payments, direct debits, card payments and other instruments.</v>
      </c>
      <c r="N185" s="33" t="str">
        <f t="shared" si="7"/>
        <v>entryDetail</v>
      </c>
      <c r="O185" s="1" t="str">
        <f>IF("u"=G185,VLOOKUP(H185,'xbrl-gl'!A:F,6,FALSE),"")</f>
        <v/>
      </c>
      <c r="P185" s="32" t="s">
        <v>1573</v>
      </c>
      <c r="Q185" s="1" t="str">
        <f>IF(""&lt;&gt;D185,
  IF("gl-gen"=MID(VLOOKUP(D185,'xbrl-gl'!A:G,7,FALSE),1,6),
    VLOOKUP(D185,'xbrl-gl'!A:G,7,FALSE),
    "gl-"&amp;MID(D185,1,FIND("-",D185)-1)&amp;":"&amp;VLOOKUP(D185,'xbrl-gl'!A:G,7,FALSE)
  ),
  IF("_"=S185,
    "",
    IF("cen"=I185,
      S185,
      IF("gl-"=MID(S185,1,3),S185,"gl-"&amp;I185&amp;":"&amp;S185)
    )
  )
)</f>
        <v>gl-bus:paymentMethodItemType</v>
      </c>
      <c r="R185" s="26" t="s">
        <v>1580</v>
      </c>
      <c r="S185" s="1" t="s">
        <v>936</v>
      </c>
      <c r="T185" s="15" t="s">
        <v>3572</v>
      </c>
    </row>
    <row r="186" spans="1:20" ht="19" customHeight="1">
      <c r="A186" s="1">
        <f>IF("cen"=I186,"",VLOOKUP(C186,'xbrl-gl'!A:B,2,FALSE))</f>
        <v>348</v>
      </c>
      <c r="B186" s="1">
        <v>185</v>
      </c>
      <c r="C186" s="25" t="s">
        <v>1300</v>
      </c>
      <c r="D186" s="25" t="s">
        <v>39</v>
      </c>
      <c r="E186" s="12">
        <v>4</v>
      </c>
      <c r="F186" s="25" t="s">
        <v>783</v>
      </c>
      <c r="G186" s="38" t="str">
        <f t="shared" si="6"/>
        <v/>
      </c>
      <c r="H186" s="16" t="str">
        <f>IF("cen"&lt;&gt;MID(C186,1,3),VLOOKUP(C186,'xbrl-gl'!A:E,5,FALSE),"")</f>
        <v>corG-5</v>
      </c>
      <c r="I186" s="37" t="s">
        <v>0</v>
      </c>
      <c r="J186" s="41" t="s">
        <v>576</v>
      </c>
      <c r="K186" s="65" t="s">
        <v>1884</v>
      </c>
      <c r="L186" s="33" t="s">
        <v>1885</v>
      </c>
      <c r="M186" s="33" t="str">
        <f>VLOOKUP(K186,'EN16931'!A:I,9,FALSE)</f>
        <v>A textual note that gives unstructured information that is relevant to the Invoice line.</v>
      </c>
      <c r="N186" s="33" t="str">
        <f t="shared" si="7"/>
        <v>entryDetail</v>
      </c>
      <c r="O186" s="1" t="str">
        <f>IF("u"=G186,VLOOKUP(H186,'xbrl-gl'!A:F,6,FALSE),"")</f>
        <v/>
      </c>
      <c r="P186" s="32" t="s">
        <v>1585</v>
      </c>
      <c r="Q186" s="1" t="str">
        <f>IF(""&lt;&gt;D186,
  IF("gl-gen"=MID(VLOOKUP(D186,'xbrl-gl'!A:G,7,FALSE),1,6),
    VLOOKUP(D186,'xbrl-gl'!A:G,7,FALSE),
    "gl-"&amp;MID(D186,1,FIND("-",D186)-1)&amp;":"&amp;VLOOKUP(D186,'xbrl-gl'!A:G,7,FALSE)
  ),
  IF("_"=S186,
    "",
    IF("cen"=I186,
      S186,
      IF("gl-"=MID(S186,1,3),S186,"gl-"&amp;I186&amp;":"&amp;S186)
    )
  )
)</f>
        <v>gl-cor:detailCommentItemType</v>
      </c>
      <c r="R186" s="26" t="s">
        <v>1594</v>
      </c>
      <c r="S186" s="1" t="s">
        <v>822</v>
      </c>
      <c r="T186" s="15" t="s">
        <v>3573</v>
      </c>
    </row>
    <row r="187" spans="1:20" ht="19" customHeight="1">
      <c r="A187" s="1">
        <f>IF("cen"=I187,"",VLOOKUP(C187,'xbrl-gl'!A:B,2,FALSE))</f>
        <v>352</v>
      </c>
      <c r="B187" s="1">
        <v>186</v>
      </c>
      <c r="C187" s="25" t="s">
        <v>1304</v>
      </c>
      <c r="D187" s="25" t="s">
        <v>39</v>
      </c>
      <c r="E187" s="12">
        <v>4</v>
      </c>
      <c r="F187" s="25" t="s">
        <v>783</v>
      </c>
      <c r="G187" s="38" t="str">
        <f t="shared" si="6"/>
        <v/>
      </c>
      <c r="H187" s="16" t="str">
        <f>IF("cen"&lt;&gt;MID(C187,1,3),VLOOKUP(C187,'xbrl-gl'!A:E,5,FALSE),"")</f>
        <v>corG-5</v>
      </c>
      <c r="I187" s="37" t="s">
        <v>0</v>
      </c>
      <c r="J187" s="41" t="s">
        <v>584</v>
      </c>
      <c r="K187" s="33" t="s">
        <v>1743</v>
      </c>
      <c r="L187" s="33" t="s">
        <v>1744</v>
      </c>
      <c r="M187" s="33" t="str">
        <f>VLOOKUP(K187,'EN16931'!A:I,9,FALSE)</f>
        <v>the date on which the supply of goods or services was made or completed.</v>
      </c>
      <c r="N187" s="33" t="str">
        <f t="shared" si="7"/>
        <v>entryDetail</v>
      </c>
      <c r="O187" s="1" t="str">
        <f>IF("u"=G187,VLOOKUP(H187,'xbrl-gl'!A:F,6,FALSE),"")</f>
        <v/>
      </c>
      <c r="P187" s="32" t="s">
        <v>1585</v>
      </c>
      <c r="Q187" s="1" t="str">
        <f>IF(""&lt;&gt;D187,
  IF("gl-gen"=MID(VLOOKUP(D187,'xbrl-gl'!A:G,7,FALSE),1,6),
    VLOOKUP(D187,'xbrl-gl'!A:G,7,FALSE),
    "gl-"&amp;MID(D187,1,FIND("-",D187)-1)&amp;":"&amp;VLOOKUP(D187,'xbrl-gl'!A:G,7,FALSE)
  ),
  IF("_"=S187,
    "",
    IF("cen"=I187,
      S187,
      IF("gl-"=MID(S187,1,3),S187,"gl-"&amp;I187&amp;":"&amp;S187)
    )
  )
)</f>
        <v>gl-cor:shipReceivedDateItemType</v>
      </c>
      <c r="R187" s="24" t="s">
        <v>1577</v>
      </c>
      <c r="S187" s="1" t="s">
        <v>867</v>
      </c>
      <c r="T187" s="15" t="s">
        <v>3574</v>
      </c>
    </row>
    <row r="188" spans="1:20" ht="19" customHeight="1">
      <c r="A188" s="1">
        <f>IF("cen"=I188,"",VLOOKUP(C188,'xbrl-gl'!A:B,2,FALSE))</f>
        <v>353</v>
      </c>
      <c r="B188" s="1">
        <v>187</v>
      </c>
      <c r="C188" s="25" t="s">
        <v>1305</v>
      </c>
      <c r="D188" s="25" t="s">
        <v>39</v>
      </c>
      <c r="E188" s="12">
        <v>4</v>
      </c>
      <c r="F188" s="25" t="s">
        <v>783</v>
      </c>
      <c r="G188" s="38" t="str">
        <f t="shared" si="6"/>
        <v/>
      </c>
      <c r="H188" s="16" t="str">
        <f>IF("cen"&lt;&gt;MID(C188,1,3),VLOOKUP(C188,'xbrl-gl'!A:E,5,FALSE),"")</f>
        <v>corG-5</v>
      </c>
      <c r="I188" s="37" t="s">
        <v>0</v>
      </c>
      <c r="J188" s="41" t="s">
        <v>586</v>
      </c>
      <c r="K188" s="33" t="s">
        <v>1591</v>
      </c>
      <c r="L188" s="33" t="s">
        <v>1592</v>
      </c>
      <c r="M188" s="33" t="str">
        <f>VLOOKUP(K188,'EN16931'!A:I,9,FALSE)</f>
        <v>The date when the payment is due.\nThe payment due date reflects the due date of the net payment. For partial payments it states the first net due date. The corresponding description of more complex payment terms can be stated in BT-20 Payment terms.</v>
      </c>
      <c r="N188" s="33" t="str">
        <f t="shared" si="7"/>
        <v>entryDetail</v>
      </c>
      <c r="O188" s="1" t="str">
        <f>IF("u"=G188,VLOOKUP(H188,'xbrl-gl'!A:F,6,FALSE),"")</f>
        <v/>
      </c>
      <c r="P188" s="32" t="s">
        <v>1585</v>
      </c>
      <c r="Q188" s="1" t="str">
        <f>IF(""&lt;&gt;D188,
  IF("gl-gen"=MID(VLOOKUP(D188,'xbrl-gl'!A:G,7,FALSE),1,6),
    VLOOKUP(D188,'xbrl-gl'!A:G,7,FALSE),
    "gl-"&amp;MID(D188,1,FIND("-",D188)-1)&amp;":"&amp;VLOOKUP(D188,'xbrl-gl'!A:G,7,FALSE)
  ),
  IF("_"=S188,
    "",
    IF("cen"=I188,
      S188,
      IF("gl-"=MID(S188,1,3),S188,"gl-"&amp;I188&amp;":"&amp;S188)
    )
  )
)</f>
        <v>gl-cor:maturityDateItemType</v>
      </c>
      <c r="R188" s="24" t="s">
        <v>1577</v>
      </c>
      <c r="S188" s="1" t="s">
        <v>853</v>
      </c>
      <c r="T188" s="15" t="s">
        <v>3575</v>
      </c>
    </row>
    <row r="189" spans="1:20" ht="19" customHeight="1">
      <c r="A189" s="1">
        <f>IF("cen"=I189,"",VLOOKUP(C189,'xbrl-gl'!A:B,2,FALSE))</f>
        <v>354</v>
      </c>
      <c r="B189" s="1">
        <v>188</v>
      </c>
      <c r="C189" s="25" t="s">
        <v>1306</v>
      </c>
      <c r="D189" s="25" t="s">
        <v>39</v>
      </c>
      <c r="E189" s="12">
        <v>4</v>
      </c>
      <c r="F189" s="25" t="s">
        <v>783</v>
      </c>
      <c r="G189" s="38" t="str">
        <f t="shared" si="6"/>
        <v/>
      </c>
      <c r="H189" s="16" t="str">
        <f>IF("cen"&lt;&gt;MID(C189,1,3),VLOOKUP(C189,'xbrl-gl'!A:E,5,FALSE),"")</f>
        <v>corG-5</v>
      </c>
      <c r="I189" s="37" t="s">
        <v>0</v>
      </c>
      <c r="J189" s="41" t="s">
        <v>588</v>
      </c>
      <c r="K189" s="33" t="s">
        <v>1609</v>
      </c>
      <c r="L189" s="33" t="s">
        <v>1610</v>
      </c>
      <c r="M189" s="33" t="str">
        <f>VLOOKUP(K189,'EN16931'!A:I,9,FALSE)</f>
        <v>A textual description of the payment terms that apply to the amount due for payment (Including description of possible penalties).\nThis element may contain multiple lines and multiple terms.</v>
      </c>
      <c r="N189" s="33" t="str">
        <f t="shared" si="7"/>
        <v>entryDetail</v>
      </c>
      <c r="O189" s="1" t="str">
        <f>IF("u"=G189,VLOOKUP(H189,'xbrl-gl'!A:F,6,FALSE),"")</f>
        <v/>
      </c>
      <c r="P189" s="32" t="s">
        <v>1585</v>
      </c>
      <c r="Q189" s="1" t="str">
        <f>IF(""&lt;&gt;D189,
  IF("gl-gen"=MID(VLOOKUP(D189,'xbrl-gl'!A:G,7,FALSE),1,6),
    VLOOKUP(D189,'xbrl-gl'!A:G,7,FALSE),
    "gl-"&amp;MID(D189,1,FIND("-",D189)-1)&amp;":"&amp;VLOOKUP(D189,'xbrl-gl'!A:G,7,FALSE)
  ),
  IF("_"=S189,
    "",
    IF("cen"=I189,
      S189,
      IF("gl-"=MID(S189,1,3),S189,"gl-"&amp;I189&amp;":"&amp;S189)
    )
  )
)</f>
        <v>gl-cor:termsItemType</v>
      </c>
      <c r="R189" s="26" t="s">
        <v>1594</v>
      </c>
      <c r="S189" s="23" t="s">
        <v>883</v>
      </c>
      <c r="T189" s="15" t="s">
        <v>3576</v>
      </c>
    </row>
    <row r="190" spans="1:20" ht="19" customHeight="1">
      <c r="A190" s="1" t="str">
        <f>IF("cen"=I190,"",VLOOKUP(C190,'xbrl-gl'!A:B,2,FALSE))</f>
        <v/>
      </c>
      <c r="B190" s="1">
        <v>189</v>
      </c>
      <c r="C190" s="25" t="s">
        <v>3677</v>
      </c>
      <c r="D190" s="25" t="s">
        <v>798</v>
      </c>
      <c r="E190" s="12">
        <v>4</v>
      </c>
      <c r="F190" s="25" t="s">
        <v>783</v>
      </c>
      <c r="G190" s="38" t="str">
        <f t="shared" si="6"/>
        <v>a</v>
      </c>
      <c r="H190" s="16" t="str">
        <f>IF("cen"&lt;&gt;MID(C190,1,3),VLOOKUP(C190,'xbrl-gl'!A:E,5,FALSE),"")</f>
        <v/>
      </c>
      <c r="I190" s="37" t="s">
        <v>3133</v>
      </c>
      <c r="J190" s="41" t="s">
        <v>3965</v>
      </c>
      <c r="K190" s="33" t="s">
        <v>1929</v>
      </c>
      <c r="L190" s="33" t="s">
        <v>1930</v>
      </c>
      <c r="M190" s="33" t="str">
        <f>VLOOKUP(K190,'EN16931'!A:I,9,FALSE)</f>
        <v>A group of business terms providing information about the price applied for the goods and services invoiced on the Invoice line.</v>
      </c>
      <c r="N190" s="33" t="str">
        <f t="shared" si="7"/>
        <v>entryDetail</v>
      </c>
      <c r="O190" s="1" t="str">
        <f>IF("u"=G190,VLOOKUP(H190,'xbrl-gl'!A:F,6,FALSE),"")</f>
        <v/>
      </c>
      <c r="P190" s="32" t="s">
        <v>1573</v>
      </c>
      <c r="R190" s="24"/>
      <c r="S190" s="68" t="s">
        <v>39</v>
      </c>
      <c r="T190" s="15" t="s">
        <v>4064</v>
      </c>
    </row>
    <row r="191" spans="1:20" ht="19" customHeight="1">
      <c r="A191" s="1" t="str">
        <f>IF("cen"=I191,"",VLOOKUP(C191,'xbrl-gl'!A:B,2,FALSE))</f>
        <v/>
      </c>
      <c r="B191" s="1">
        <v>190</v>
      </c>
      <c r="C191" s="25" t="s">
        <v>3215</v>
      </c>
      <c r="D191" s="25" t="s">
        <v>39</v>
      </c>
      <c r="E191" s="12">
        <v>5</v>
      </c>
      <c r="F191" s="25" t="s">
        <v>3677</v>
      </c>
      <c r="G191" s="38" t="str">
        <f t="shared" si="6"/>
        <v>a</v>
      </c>
      <c r="H191" s="16" t="str">
        <f>IF("cen"&lt;&gt;MID(C191,1,3),VLOOKUP(C191,'xbrl-gl'!A:E,5,FALSE),"")</f>
        <v/>
      </c>
      <c r="I191" s="37" t="s">
        <v>3133</v>
      </c>
      <c r="J191" s="42" t="s">
        <v>3966</v>
      </c>
      <c r="K191" s="33" t="s">
        <v>1931</v>
      </c>
      <c r="L191" s="33" t="s">
        <v>1933</v>
      </c>
      <c r="M191" s="33" t="str">
        <f>VLOOKUP(K191,'EN16931'!A:I,9,FALSE)</f>
        <v>The price of an item, exclusive of VAT, after subtracting item price discount.\nThe Item net price has to be equal with the Item gross price less the Item price discount.</v>
      </c>
      <c r="N191" s="33" t="str">
        <f t="shared" si="7"/>
        <v>priceDetails</v>
      </c>
      <c r="O191" s="1" t="str">
        <f>IF("u"=G191,VLOOKUP(H191,'xbrl-gl'!A:F,6,FALSE),"")</f>
        <v/>
      </c>
      <c r="P191" s="32" t="s">
        <v>1573</v>
      </c>
      <c r="Q191" s="1" t="str">
        <f>IF(""&lt;&gt;D191,
  IF("gl-gen"=MID(VLOOKUP(D191,'xbrl-gl'!A:G,7,FALSE),1,6),
    VLOOKUP(D191,'xbrl-gl'!A:G,7,FALSE),
    "gl-"&amp;MID(D191,1,FIND("-",D191)-1)&amp;":"&amp;VLOOKUP(D191,'xbrl-gl'!A:G,7,FALSE)
  ),
  IF("_"=S191,
    "",
    IF("cen"=I191,
      S191,
      IF("gl-"=MID(S191,1,3),S191,"gl-"&amp;I191&amp;":"&amp;S191)
    )
  )
)</f>
        <v>unitPriceAmountItemType</v>
      </c>
      <c r="R191" s="24" t="s">
        <v>1932</v>
      </c>
      <c r="S191" s="1" t="s">
        <v>3140</v>
      </c>
      <c r="T191" s="15" t="s">
        <v>4065</v>
      </c>
    </row>
    <row r="192" spans="1:20" ht="19" customHeight="1">
      <c r="A192" s="1" t="str">
        <f>IF("cen"=I192,"",VLOOKUP(C192,'xbrl-gl'!A:B,2,FALSE))</f>
        <v/>
      </c>
      <c r="B192" s="1">
        <v>191</v>
      </c>
      <c r="C192" s="25" t="s">
        <v>3216</v>
      </c>
      <c r="D192" s="25" t="s">
        <v>39</v>
      </c>
      <c r="E192" s="12">
        <v>5</v>
      </c>
      <c r="F192" s="25" t="s">
        <v>3677</v>
      </c>
      <c r="G192" s="38" t="str">
        <f t="shared" si="6"/>
        <v>a</v>
      </c>
      <c r="H192" s="16" t="str">
        <f>IF("cen"&lt;&gt;MID(C192,1,3),VLOOKUP(C192,'xbrl-gl'!A:E,5,FALSE),"")</f>
        <v/>
      </c>
      <c r="I192" s="37" t="s">
        <v>3133</v>
      </c>
      <c r="J192" s="42" t="s">
        <v>3967</v>
      </c>
      <c r="K192" s="33" t="s">
        <v>1934</v>
      </c>
      <c r="L192" s="33" t="s">
        <v>1935</v>
      </c>
      <c r="M192" s="33" t="str">
        <f>VLOOKUP(K192,'EN16931'!A:I,9,FALSE)</f>
        <v>The total discount subtracted from the Item gross price to calculate the Item net price.\nOnly applies if the discount is provided per unit and if it is not included in the Item gross price.</v>
      </c>
      <c r="N192" s="33" t="str">
        <f t="shared" si="7"/>
        <v>priceDetails</v>
      </c>
      <c r="O192" s="1" t="str">
        <f>IF("u"=G192,VLOOKUP(H192,'xbrl-gl'!A:F,6,FALSE),"")</f>
        <v/>
      </c>
      <c r="P192" s="32" t="s">
        <v>1585</v>
      </c>
      <c r="Q192" s="1" t="str">
        <f>IF(""&lt;&gt;D192,
  IF("gl-gen"=MID(VLOOKUP(D192,'xbrl-gl'!A:G,7,FALSE),1,6),
    VLOOKUP(D192,'xbrl-gl'!A:G,7,FALSE),
    "gl-"&amp;MID(D192,1,FIND("-",D192)-1)&amp;":"&amp;VLOOKUP(D192,'xbrl-gl'!A:G,7,FALSE)
  ),
  IF("_"=S192,
    "",
    IF("cen"=I192,
      S192,
      IF("gl-"=MID(S192,1,3),S192,"gl-"&amp;I192&amp;":"&amp;S192)
    )
  )
)</f>
        <v>unitPriceAmountItemType</v>
      </c>
      <c r="R192" s="24" t="s">
        <v>1932</v>
      </c>
      <c r="S192" s="1" t="s">
        <v>3140</v>
      </c>
      <c r="T192" s="15" t="s">
        <v>4066</v>
      </c>
    </row>
    <row r="193" spans="1:20" ht="19" customHeight="1">
      <c r="A193" s="1" t="str">
        <f>IF("cen"=I193,"",VLOOKUP(C193,'xbrl-gl'!A:B,2,FALSE))</f>
        <v/>
      </c>
      <c r="B193" s="1">
        <v>192</v>
      </c>
      <c r="C193" s="25" t="s">
        <v>3217</v>
      </c>
      <c r="D193" s="25" t="s">
        <v>39</v>
      </c>
      <c r="E193" s="12">
        <v>5</v>
      </c>
      <c r="F193" s="25" t="s">
        <v>3677</v>
      </c>
      <c r="G193" s="38" t="str">
        <f t="shared" si="6"/>
        <v>a</v>
      </c>
      <c r="H193" s="16" t="str">
        <f>IF("cen"&lt;&gt;MID(C193,1,3),VLOOKUP(C193,'xbrl-gl'!A:E,5,FALSE),"")</f>
        <v/>
      </c>
      <c r="I193" s="37" t="s">
        <v>3133</v>
      </c>
      <c r="J193" s="42" t="s">
        <v>3968</v>
      </c>
      <c r="K193" s="33" t="s">
        <v>1936</v>
      </c>
      <c r="L193" s="33" t="s">
        <v>1937</v>
      </c>
      <c r="M193" s="33" t="str">
        <f>VLOOKUP(K193,'EN16931'!A:I,9,FALSE)</f>
        <v>The unit price, exclusive of VAT, before subtracting Item price discount.</v>
      </c>
      <c r="N193" s="33" t="str">
        <f t="shared" si="7"/>
        <v>priceDetails</v>
      </c>
      <c r="O193" s="1" t="str">
        <f>IF("u"=G193,VLOOKUP(H193,'xbrl-gl'!A:F,6,FALSE),"")</f>
        <v/>
      </c>
      <c r="P193" s="32" t="s">
        <v>1585</v>
      </c>
      <c r="Q193" s="1" t="str">
        <f>IF(""&lt;&gt;D193,
  IF("gl-gen"=MID(VLOOKUP(D193,'xbrl-gl'!A:G,7,FALSE),1,6),
    VLOOKUP(D193,'xbrl-gl'!A:G,7,FALSE),
    "gl-"&amp;MID(D193,1,FIND("-",D193)-1)&amp;":"&amp;VLOOKUP(D193,'xbrl-gl'!A:G,7,FALSE)
  ),
  IF("_"=S193,
    "",
    IF("cen"=I193,
      S193,
      IF("gl-"=MID(S193,1,3),S193,"gl-"&amp;I193&amp;":"&amp;S193)
    )
  )
)</f>
        <v>unitPriceAmountItemType</v>
      </c>
      <c r="R193" s="24" t="s">
        <v>1932</v>
      </c>
      <c r="S193" s="1" t="s">
        <v>3140</v>
      </c>
      <c r="T193" s="15" t="s">
        <v>4067</v>
      </c>
    </row>
    <row r="194" spans="1:20" ht="19" customHeight="1">
      <c r="A194" s="1" t="str">
        <f>IF("cen"=I194,"",VLOOKUP(C194,'xbrl-gl'!A:B,2,FALSE))</f>
        <v/>
      </c>
      <c r="B194" s="1">
        <v>193</v>
      </c>
      <c r="C194" s="25" t="s">
        <v>3678</v>
      </c>
      <c r="D194" s="25" t="s">
        <v>1315</v>
      </c>
      <c r="E194" s="12">
        <v>5</v>
      </c>
      <c r="F194" s="25" t="s">
        <v>3677</v>
      </c>
      <c r="G194" s="38" t="str">
        <f t="shared" ref="G194:G210" si="8">IF(""=H194,"a",IF(F194&lt;&gt;H194,"u",""))</f>
        <v>a</v>
      </c>
      <c r="H194" s="16" t="str">
        <f>IF("cen"&lt;&gt;MID(C194,1,3),VLOOKUP(C194,'xbrl-gl'!A:E,5,FALSE),"")</f>
        <v/>
      </c>
      <c r="I194" s="37" t="s">
        <v>3133</v>
      </c>
      <c r="J194" s="42" t="s">
        <v>3969</v>
      </c>
      <c r="K194" s="33" t="s">
        <v>1938</v>
      </c>
      <c r="L194" s="33" t="s">
        <v>1939</v>
      </c>
      <c r="M194" s="33" t="str">
        <f>VLOOKUP(K194,'EN16931'!A:I,9,FALSE)</f>
        <v>The number of item units to which the price applies.</v>
      </c>
      <c r="N194" s="33" t="str">
        <f t="shared" si="7"/>
        <v>priceDetails</v>
      </c>
      <c r="O194" s="1" t="str">
        <f>IF("u"=G194,VLOOKUP(H194,'xbrl-gl'!A:F,6,FALSE),"")</f>
        <v/>
      </c>
      <c r="P194" s="32" t="s">
        <v>1585</v>
      </c>
      <c r="Q194" s="1" t="str">
        <f>IF(""&lt;&gt;D194,
  IF("gl-gen"=MID(VLOOKUP(D194,'xbrl-gl'!A:G,7,FALSE),1,6),
    VLOOKUP(D194,'xbrl-gl'!A:G,7,FALSE),
    "gl-"&amp;MID(D194,1,FIND("-",D194)-1)&amp;":"&amp;VLOOKUP(D194,'xbrl-gl'!A:G,7,FALSE)
  ),
  IF("_"=S194,
    "",
    IF("cen"=I194,
      S194,
      IF("gl-"=MID(S194,1,3),S194,"gl-"&amp;I194&amp;":"&amp;S194)
    )
  )
)</f>
        <v>gl-bus:measurableQuantityItemType</v>
      </c>
      <c r="R194" s="24" t="s">
        <v>1889</v>
      </c>
      <c r="S194" s="1" t="s">
        <v>3980</v>
      </c>
      <c r="T194" s="15" t="s">
        <v>4068</v>
      </c>
    </row>
    <row r="195" spans="1:20" ht="19" customHeight="1">
      <c r="A195" s="1" t="str">
        <f>IF("cen"=I195,"",VLOOKUP(C195,'xbrl-gl'!A:B,2,FALSE))</f>
        <v/>
      </c>
      <c r="B195" s="1">
        <v>194</v>
      </c>
      <c r="C195" s="25" t="s">
        <v>3679</v>
      </c>
      <c r="D195" s="25" t="s">
        <v>1317</v>
      </c>
      <c r="E195" s="12">
        <v>5</v>
      </c>
      <c r="F195" s="25" t="s">
        <v>3677</v>
      </c>
      <c r="G195" s="38" t="str">
        <f t="shared" si="8"/>
        <v>a</v>
      </c>
      <c r="H195" s="16" t="str">
        <f>IF("cen"&lt;&gt;MID(C195,1,3),VLOOKUP(C195,'xbrl-gl'!A:E,5,FALSE),"")</f>
        <v/>
      </c>
      <c r="I195" s="37" t="s">
        <v>3133</v>
      </c>
      <c r="J195" s="42" t="s">
        <v>3970</v>
      </c>
      <c r="K195" s="33" t="s">
        <v>1940</v>
      </c>
      <c r="L195" s="33" t="s">
        <v>1941</v>
      </c>
      <c r="M195" s="33" t="str">
        <f>VLOOKUP(K195,'EN16931'!A:I,9,FALSE)</f>
        <v xml:space="preserve"> The unit of measure that applies to the Item price base quantity.\nThe Item price base quantity unit of measure shall be the same as the Invoiced quantity unit of measure (BT-130).</v>
      </c>
      <c r="N195" s="33" t="str">
        <f t="shared" si="7"/>
        <v>priceDetails</v>
      </c>
      <c r="O195" s="1" t="str">
        <f>IF("u"=G195,VLOOKUP(H195,'xbrl-gl'!A:F,6,FALSE),"")</f>
        <v/>
      </c>
      <c r="P195" s="32" t="s">
        <v>1585</v>
      </c>
      <c r="Q195" s="1" t="str">
        <f>IF(""&lt;&gt;D195,
  IF("gl-gen"=MID(VLOOKUP(D195,'xbrl-gl'!A:G,7,FALSE),1,6),
    VLOOKUP(D195,'xbrl-gl'!A:G,7,FALSE),
    "gl-"&amp;MID(D195,1,FIND("-",D195)-1)&amp;":"&amp;VLOOKUP(D195,'xbrl-gl'!A:G,7,FALSE)
  ),
  IF("_"=S195,
    "",
    IF("cen"=I195,
      S195,
      IF("gl-"=MID(S195,1,3),S195,"gl-"&amp;I195&amp;":"&amp;S195)
    )
  )
)</f>
        <v>gl-bus:measurableUnitOfMeasureItemType</v>
      </c>
      <c r="R195" s="24" t="s">
        <v>1580</v>
      </c>
      <c r="S195" s="1" t="s">
        <v>3134</v>
      </c>
      <c r="T195" s="15" t="s">
        <v>4069</v>
      </c>
    </row>
    <row r="196" spans="1:20" ht="19" customHeight="1">
      <c r="A196" s="1" t="str">
        <f>IF("cen"=I196,"",VLOOKUP(C196,'xbrl-gl'!A:B,2,FALSE))</f>
        <v/>
      </c>
      <c r="B196" s="1">
        <v>195</v>
      </c>
      <c r="C196" s="25" t="s">
        <v>3680</v>
      </c>
      <c r="D196" s="25" t="s">
        <v>798</v>
      </c>
      <c r="E196" s="12">
        <v>4</v>
      </c>
      <c r="F196" s="25" t="s">
        <v>783</v>
      </c>
      <c r="G196" s="38" t="str">
        <f t="shared" si="8"/>
        <v>a</v>
      </c>
      <c r="H196" s="16" t="str">
        <f>IF("cen"&lt;&gt;MID(C196,1,3),VLOOKUP(C196,'xbrl-gl'!A:E,5,FALSE),"")</f>
        <v/>
      </c>
      <c r="I196" s="37" t="s">
        <v>3133</v>
      </c>
      <c r="J196" s="41" t="s">
        <v>3972</v>
      </c>
      <c r="K196" s="33" t="s">
        <v>1948</v>
      </c>
      <c r="L196" s="33" t="s">
        <v>1949</v>
      </c>
      <c r="M196" s="33" t="str">
        <f>VLOOKUP(K196,'EN16931'!A:I,9,FALSE)</f>
        <v>A group of business terms providing information about the goods and services invoiced.</v>
      </c>
      <c r="N196" s="33" t="str">
        <f t="shared" si="7"/>
        <v>entryDetail</v>
      </c>
      <c r="O196" s="1" t="str">
        <f>IF("u"=G196,VLOOKUP(H196,'xbrl-gl'!A:F,6,FALSE),"")</f>
        <v/>
      </c>
      <c r="P196" s="32" t="s">
        <v>1573</v>
      </c>
      <c r="R196" s="24"/>
      <c r="S196" s="68" t="s">
        <v>39</v>
      </c>
      <c r="T196" s="15" t="s">
        <v>4070</v>
      </c>
    </row>
    <row r="197" spans="1:20" ht="19" customHeight="1">
      <c r="A197" s="1">
        <f>IF("cen"=I197,"",VLOOKUP(C197,'xbrl-gl'!A:B,2,FALSE))</f>
        <v>363</v>
      </c>
      <c r="B197" s="1">
        <v>196</v>
      </c>
      <c r="C197" s="25" t="s">
        <v>1314</v>
      </c>
      <c r="D197" s="25" t="s">
        <v>39</v>
      </c>
      <c r="E197" s="12">
        <v>5</v>
      </c>
      <c r="F197" s="25" t="s">
        <v>3680</v>
      </c>
      <c r="G197" s="38" t="str">
        <f t="shared" si="8"/>
        <v>u</v>
      </c>
      <c r="H197" s="16" t="str">
        <f>IF("cen"&lt;&gt;MID(C197,1,3),VLOOKUP(C197,'xbrl-gl'!A:E,5,FALSE),"")</f>
        <v>busG-21</v>
      </c>
      <c r="I197" s="37" t="s">
        <v>16</v>
      </c>
      <c r="J197" s="42" t="s">
        <v>606</v>
      </c>
      <c r="K197" s="33" t="s">
        <v>1950</v>
      </c>
      <c r="L197" s="33" t="s">
        <v>1951</v>
      </c>
      <c r="M197" s="33" t="str">
        <f>VLOOKUP(K197,'EN16931'!A:I,9,FALSE)</f>
        <v>A name for an item.</v>
      </c>
      <c r="N197" s="33" t="str">
        <f t="shared" ref="N197:N210" si="9">VLOOKUP(F197,C:J,8,FALSE)</f>
        <v>itemInformation</v>
      </c>
      <c r="O197" s="1" t="str">
        <f>IF("u"=G197,VLOOKUP(H197,'xbrl-gl'!A:F,6,FALSE),"")</f>
        <v>measurable</v>
      </c>
      <c r="P197" s="32" t="s">
        <v>1573</v>
      </c>
      <c r="Q197" s="1" t="str">
        <f>IF(""&lt;&gt;D197,
  IF("gl-gen"=MID(VLOOKUP(D197,'xbrl-gl'!A:G,7,FALSE),1,6),
    VLOOKUP(D197,'xbrl-gl'!A:G,7,FALSE),
    "gl-"&amp;MID(D197,1,FIND("-",D197)-1)&amp;":"&amp;VLOOKUP(D197,'xbrl-gl'!A:G,7,FALSE)
  ),
  IF("_"=S197,
    "",
    IF("cen"=I197,
      S197,
      IF("gl-"=MID(S197,1,3),S197,"gl-"&amp;I197&amp;":"&amp;S197)
    )
  )
)</f>
        <v>gl-bus:measurableDescriptionItemType</v>
      </c>
      <c r="R197" s="24" t="s">
        <v>1594</v>
      </c>
      <c r="S197" s="1" t="s">
        <v>924</v>
      </c>
      <c r="T197" s="15" t="s">
        <v>4071</v>
      </c>
    </row>
    <row r="198" spans="1:20" ht="19" customHeight="1">
      <c r="A198" s="1" t="str">
        <f>IF("cen"=I198,"",VLOOKUP(C198,'xbrl-gl'!A:B,2,FALSE))</f>
        <v/>
      </c>
      <c r="B198" s="1">
        <v>197</v>
      </c>
      <c r="C198" s="25" t="s">
        <v>3212</v>
      </c>
      <c r="D198" s="25" t="s">
        <v>39</v>
      </c>
      <c r="E198" s="12">
        <v>5</v>
      </c>
      <c r="F198" s="25" t="s">
        <v>3680</v>
      </c>
      <c r="G198" s="38" t="str">
        <f t="shared" si="8"/>
        <v>a</v>
      </c>
      <c r="H198" s="16" t="str">
        <f>IF("cen"&lt;&gt;MID(C198,1,3),VLOOKUP(C198,'xbrl-gl'!A:E,5,FALSE),"")</f>
        <v/>
      </c>
      <c r="I198" s="37" t="s">
        <v>3133</v>
      </c>
      <c r="J198" s="42" t="s">
        <v>3973</v>
      </c>
      <c r="K198" s="33" t="s">
        <v>1952</v>
      </c>
      <c r="L198" s="33" t="s">
        <v>1953</v>
      </c>
      <c r="M198" s="33" t="str">
        <f>VLOOKUP(K198,'EN16931'!A:I,9,FALSE)</f>
        <v>A description for an item.\nThe Item description allows for describing the item and its features in more detail than the Item name.</v>
      </c>
      <c r="N198" s="33" t="str">
        <f t="shared" si="9"/>
        <v>itemInformation</v>
      </c>
      <c r="O198" s="1" t="str">
        <f>IF("u"=G198,VLOOKUP(H198,'xbrl-gl'!A:F,6,FALSE),"")</f>
        <v/>
      </c>
      <c r="P198" s="32" t="s">
        <v>1585</v>
      </c>
      <c r="Q198" s="1" t="str">
        <f>IF(""&lt;&gt;D198,
  IF("gl-gen"=MID(VLOOKUP(D198,'xbrl-gl'!A:G,7,FALSE),1,6),
    VLOOKUP(D198,'xbrl-gl'!A:G,7,FALSE),
    "gl-"&amp;MID(D198,1,FIND("-",D198)-1)&amp;":"&amp;VLOOKUP(D198,'xbrl-gl'!A:G,7,FALSE)
  ),
  IF("_"=S198,
    "",
    IF("cen"=I198,
      S198,
      IF("gl-"=MID(S198,1,3),S198,"gl-"&amp;I198&amp;":"&amp;S198)
    )
  )
)</f>
        <v>textItemType</v>
      </c>
      <c r="R198" s="24" t="s">
        <v>1594</v>
      </c>
      <c r="S198" s="1" t="s">
        <v>3136</v>
      </c>
      <c r="T198" s="15" t="s">
        <v>4002</v>
      </c>
    </row>
    <row r="199" spans="1:20" ht="19" customHeight="1">
      <c r="A199" s="1" t="str">
        <f>IF("cen"=I199,"",VLOOKUP(C199,'xbrl-gl'!A:B,2,FALSE))</f>
        <v/>
      </c>
      <c r="B199" s="1">
        <v>198</v>
      </c>
      <c r="C199" s="25" t="s">
        <v>3605</v>
      </c>
      <c r="D199" s="25" t="s">
        <v>39</v>
      </c>
      <c r="E199" s="12">
        <v>5</v>
      </c>
      <c r="F199" s="25" t="s">
        <v>3680</v>
      </c>
      <c r="G199" s="38" t="str">
        <f t="shared" si="8"/>
        <v>a</v>
      </c>
      <c r="H199" s="16" t="str">
        <f>IF("cen"&lt;&gt;MID(C199,1,3),VLOOKUP(C199,'xbrl-gl'!A:E,5,FALSE),"")</f>
        <v/>
      </c>
      <c r="I199" s="37" t="s">
        <v>3133</v>
      </c>
      <c r="J199" s="42" t="s">
        <v>4094</v>
      </c>
      <c r="K199" s="33" t="s">
        <v>1954</v>
      </c>
      <c r="L199" s="33" t="s">
        <v>1955</v>
      </c>
      <c r="M199" s="33" t="str">
        <f>VLOOKUP(K199,'EN16931'!A:I,9,FALSE)</f>
        <v>An identifier, assigned by the Seller, for the item.</v>
      </c>
      <c r="N199" s="33" t="str">
        <f t="shared" si="9"/>
        <v>itemInformation</v>
      </c>
      <c r="O199" s="1" t="str">
        <f>IF("u"=G199,VLOOKUP(H199,'xbrl-gl'!A:F,6,FALSE),"")</f>
        <v/>
      </c>
      <c r="P199" s="32" t="s">
        <v>1585</v>
      </c>
      <c r="Q199" s="1" t="str">
        <f>IF(""&lt;&gt;D199,
  IF("gl-gen"=MID(VLOOKUP(D199,'xbrl-gl'!A:G,7,FALSE),1,6),
    VLOOKUP(D199,'xbrl-gl'!A:G,7,FALSE),
    "gl-"&amp;MID(D199,1,FIND("-",D199)-1)&amp;":"&amp;VLOOKUP(D199,'xbrl-gl'!A:G,7,FALSE)
  ),
  IF("_"=S199,
    "",
    IF("cen"=I199,
      S199,
      IF("gl-"=MID(S199,1,3),S199,"gl-"&amp;I199&amp;":"&amp;S199)
    )
  )
)</f>
        <v>identifierItemType</v>
      </c>
      <c r="R199" s="24" t="s">
        <v>1574</v>
      </c>
      <c r="S199" s="1" t="s">
        <v>3135</v>
      </c>
      <c r="T199" s="15" t="s">
        <v>3991</v>
      </c>
    </row>
    <row r="200" spans="1:20" ht="19" customHeight="1">
      <c r="A200" s="1" t="str">
        <f>IF("cen"=I200,"",VLOOKUP(C200,'xbrl-gl'!A:B,2,FALSE))</f>
        <v/>
      </c>
      <c r="B200" s="1">
        <v>199</v>
      </c>
      <c r="C200" s="25" t="s">
        <v>3606</v>
      </c>
      <c r="D200" s="25" t="s">
        <v>39</v>
      </c>
      <c r="E200" s="12">
        <v>5</v>
      </c>
      <c r="F200" s="25" t="s">
        <v>3680</v>
      </c>
      <c r="G200" s="38" t="str">
        <f t="shared" si="8"/>
        <v>a</v>
      </c>
      <c r="H200" s="16" t="str">
        <f>IF("cen"&lt;&gt;MID(C200,1,3),VLOOKUP(C200,'xbrl-gl'!A:E,5,FALSE),"")</f>
        <v/>
      </c>
      <c r="I200" s="37" t="s">
        <v>3133</v>
      </c>
      <c r="J200" s="42" t="s">
        <v>4096</v>
      </c>
      <c r="K200" s="33" t="s">
        <v>1956</v>
      </c>
      <c r="L200" s="33" t="s">
        <v>1957</v>
      </c>
      <c r="M200" s="33" t="str">
        <f>VLOOKUP(K200,'EN16931'!A:I,9,FALSE)</f>
        <v>An identifier, assigned by the Buyer, for the item.</v>
      </c>
      <c r="N200" s="33" t="str">
        <f t="shared" si="9"/>
        <v>itemInformation</v>
      </c>
      <c r="O200" s="1" t="str">
        <f>IF("u"=G200,VLOOKUP(H200,'xbrl-gl'!A:F,6,FALSE),"")</f>
        <v/>
      </c>
      <c r="P200" s="32" t="s">
        <v>1585</v>
      </c>
      <c r="Q200" s="1" t="str">
        <f>IF(""&lt;&gt;D200,
  IF("gl-gen"=MID(VLOOKUP(D200,'xbrl-gl'!A:G,7,FALSE),1,6),
    VLOOKUP(D200,'xbrl-gl'!A:G,7,FALSE),
    "gl-"&amp;MID(D200,1,FIND("-",D200)-1)&amp;":"&amp;VLOOKUP(D200,'xbrl-gl'!A:G,7,FALSE)
  ),
  IF("_"=S200,
    "",
    IF("cen"=I200,
      S200,
      IF("gl-"=MID(S200,1,3),S200,"gl-"&amp;I200&amp;":"&amp;S200)
    )
  )
)</f>
        <v>identifierItemType</v>
      </c>
      <c r="R200" s="24" t="s">
        <v>1574</v>
      </c>
      <c r="S200" s="1" t="s">
        <v>3135</v>
      </c>
      <c r="T200" s="15" t="s">
        <v>3992</v>
      </c>
    </row>
    <row r="201" spans="1:20" ht="19" customHeight="1">
      <c r="A201" s="1">
        <f>IF("cen"=I201,"",VLOOKUP(C201,'xbrl-gl'!A:B,2,FALSE))</f>
        <v>359</v>
      </c>
      <c r="B201" s="1">
        <v>200</v>
      </c>
      <c r="C201" s="25" t="s">
        <v>1310</v>
      </c>
      <c r="D201" s="25" t="s">
        <v>39</v>
      </c>
      <c r="E201" s="12">
        <v>5</v>
      </c>
      <c r="F201" s="25" t="s">
        <v>3680</v>
      </c>
      <c r="G201" s="38" t="str">
        <f t="shared" si="8"/>
        <v>u</v>
      </c>
      <c r="H201" s="16" t="str">
        <f>IF("cen"&lt;&gt;MID(C201,1,3),VLOOKUP(C201,'xbrl-gl'!A:E,5,FALSE),"")</f>
        <v>busG-21</v>
      </c>
      <c r="I201" s="37" t="s">
        <v>16</v>
      </c>
      <c r="J201" s="42" t="s">
        <v>598</v>
      </c>
      <c r="K201" s="33" t="s">
        <v>1958</v>
      </c>
      <c r="L201" s="33" t="s">
        <v>1959</v>
      </c>
      <c r="M201" s="33" t="str">
        <f>VLOOKUP(K201,'EN16931'!A:I,9,FALSE)</f>
        <v>An item identifier based on a registered scheme.</v>
      </c>
      <c r="N201" s="33" t="str">
        <f t="shared" si="9"/>
        <v>itemInformation</v>
      </c>
      <c r="O201" s="1" t="str">
        <f>IF("u"=G201,VLOOKUP(H201,'xbrl-gl'!A:F,6,FALSE),"")</f>
        <v>measurable</v>
      </c>
      <c r="P201" s="32" t="s">
        <v>1585</v>
      </c>
      <c r="Q201" s="1" t="str">
        <f>IF(""&lt;&gt;D201,
  IF("gl-gen"=MID(VLOOKUP(D201,'xbrl-gl'!A:G,7,FALSE),1,6),
    VLOOKUP(D201,'xbrl-gl'!A:G,7,FALSE),
    "gl-"&amp;MID(D201,1,FIND("-",D201)-1)&amp;":"&amp;VLOOKUP(D201,'xbrl-gl'!A:G,7,FALSE)
  ),
  IF("_"=S201,
    "",
    IF("cen"=I201,
      S201,
      IF("gl-"=MID(S201,1,3),S201,"gl-"&amp;I201&amp;":"&amp;S201)
    )
  )
)</f>
        <v>gl-bus:measurableIDItemType</v>
      </c>
      <c r="R201" s="24" t="s">
        <v>1574</v>
      </c>
      <c r="S201" s="1" t="s">
        <v>925</v>
      </c>
      <c r="T201" s="15" t="s">
        <v>4072</v>
      </c>
    </row>
    <row r="202" spans="1:20" ht="19" customHeight="1">
      <c r="A202" s="1">
        <f>IF("cen"=I202,"",VLOOKUP(C202,'xbrl-gl'!A:B,2,FALSE))</f>
        <v>360</v>
      </c>
      <c r="B202" s="1">
        <v>201</v>
      </c>
      <c r="C202" s="25" t="s">
        <v>1311</v>
      </c>
      <c r="D202" s="25" t="s">
        <v>39</v>
      </c>
      <c r="E202" s="12">
        <v>5</v>
      </c>
      <c r="F202" s="25" t="s">
        <v>3680</v>
      </c>
      <c r="G202" s="38" t="str">
        <f t="shared" si="8"/>
        <v>u</v>
      </c>
      <c r="H202" s="16" t="str">
        <f>IF("cen"&lt;&gt;MID(C202,1,3),VLOOKUP(C202,'xbrl-gl'!A:E,5,FALSE),"")</f>
        <v>busG-21</v>
      </c>
      <c r="I202" s="37" t="s">
        <v>16</v>
      </c>
      <c r="J202" s="42" t="s">
        <v>600</v>
      </c>
      <c r="K202" s="33" t="s">
        <v>1960</v>
      </c>
      <c r="L202" s="33" t="s">
        <v>4101</v>
      </c>
      <c r="M202" s="33" t="str">
        <f>VLOOKUP(K202,'EN16931'!A:I,9,FALSE)</f>
        <v xml:space="preserve">The identification scheme identifier of the Item standard identifier\nThe identification scheme shall be identified from the entries of the list published by the ISO/IEC 6523 maintenance agency. </v>
      </c>
      <c r="N202" s="33" t="str">
        <f t="shared" si="9"/>
        <v>itemInformation</v>
      </c>
      <c r="O202" s="1" t="str">
        <f>IF("u"=G202,VLOOKUP(H202,'xbrl-gl'!A:F,6,FALSE),"")</f>
        <v>measurable</v>
      </c>
      <c r="P202" s="32" t="s">
        <v>1573</v>
      </c>
      <c r="Q202" s="1" t="str">
        <f>IF(""&lt;&gt;D202,
  IF("gl-gen"=MID(VLOOKUP(D202,'xbrl-gl'!A:G,7,FALSE),1,6),
    VLOOKUP(D202,'xbrl-gl'!A:G,7,FALSE),
    "gl-"&amp;MID(D202,1,FIND("-",D202)-1)&amp;":"&amp;VLOOKUP(D202,'xbrl-gl'!A:G,7,FALSE)
  ),
  IF("_"=S202,
    "",
    IF("cen"=I202,
      S202,
      IF("gl-"=MID(S202,1,3),S202,"gl-"&amp;I202&amp;":"&amp;S202)
    )
  )
)</f>
        <v>gl-bus:measurableIDSchemaItemType</v>
      </c>
      <c r="R202" s="26"/>
      <c r="S202" s="1" t="s">
        <v>928</v>
      </c>
      <c r="T202" s="15" t="s">
        <v>4073</v>
      </c>
    </row>
    <row r="203" spans="1:20" ht="19" customHeight="1">
      <c r="A203" s="1">
        <f>IF("cen"=I203,"",VLOOKUP(C203,'xbrl-gl'!A:B,2,FALSE))</f>
        <v>365</v>
      </c>
      <c r="B203" s="1">
        <v>202</v>
      </c>
      <c r="C203" s="25" t="s">
        <v>1316</v>
      </c>
      <c r="D203" s="25" t="s">
        <v>39</v>
      </c>
      <c r="E203" s="12">
        <v>5</v>
      </c>
      <c r="F203" s="25" t="s">
        <v>3680</v>
      </c>
      <c r="G203" s="38" t="str">
        <f t="shared" si="8"/>
        <v>u</v>
      </c>
      <c r="H203" s="16" t="str">
        <f>IF("cen"&lt;&gt;MID(C203,1,3),VLOOKUP(C203,'xbrl-gl'!A:E,5,FALSE),"")</f>
        <v>busG-21</v>
      </c>
      <c r="I203" s="37" t="s">
        <v>16</v>
      </c>
      <c r="J203" s="42" t="s">
        <v>610</v>
      </c>
      <c r="K203" s="33" t="s">
        <v>1961</v>
      </c>
      <c r="L203" s="33" t="s">
        <v>1962</v>
      </c>
      <c r="M203" s="33" t="str">
        <f>VLOOKUP(K203,'EN16931'!A:I,9,FALSE)</f>
        <v>A code for classifying the item by its type or nature.\nClassification codes are used to allow grouping of similar items for a various purposes e.g. public procurement (CPV), eCommerce (UNSPSC] etc.</v>
      </c>
      <c r="N203" s="33" t="str">
        <f t="shared" si="9"/>
        <v>itemInformation</v>
      </c>
      <c r="O203" s="1" t="str">
        <f>IF("u"=G203,VLOOKUP(H203,'xbrl-gl'!A:F,6,FALSE),"")</f>
        <v>measurable</v>
      </c>
      <c r="P203" s="32" t="s">
        <v>1612</v>
      </c>
      <c r="Q203" s="1" t="str">
        <f>IF(""&lt;&gt;D203,
  IF("gl-gen"=MID(VLOOKUP(D203,'xbrl-gl'!A:G,7,FALSE),1,6),
    VLOOKUP(D203,'xbrl-gl'!A:G,7,FALSE),
    "gl-"&amp;MID(D203,1,FIND("-",D203)-1)&amp;":"&amp;VLOOKUP(D203,'xbrl-gl'!A:G,7,FALSE)
  ),
  IF("_"=S203,
    "",
    IF("cen"=I203,
      S203,
      IF("gl-"=MID(S203,1,3),S203,"gl-"&amp;I203&amp;":"&amp;S203)
    )
  )
)</f>
        <v>gl-bus:measurableQualifierItemType</v>
      </c>
      <c r="R203" s="24" t="s">
        <v>1574</v>
      </c>
      <c r="S203" s="1" t="s">
        <v>929</v>
      </c>
      <c r="T203" s="15" t="s">
        <v>4075</v>
      </c>
    </row>
    <row r="204" spans="1:20" ht="19" customHeight="1">
      <c r="A204" s="1" t="str">
        <f>IF("cen"=I204,"",VLOOKUP(C204,'xbrl-gl'!A:B,2,FALSE))</f>
        <v/>
      </c>
      <c r="B204" s="1">
        <v>203</v>
      </c>
      <c r="C204" s="25" t="s">
        <v>3607</v>
      </c>
      <c r="D204" s="25" t="s">
        <v>1252</v>
      </c>
      <c r="E204" s="12">
        <v>5</v>
      </c>
      <c r="F204" s="25" t="s">
        <v>3680</v>
      </c>
      <c r="G204" s="38" t="str">
        <f t="shared" si="8"/>
        <v>a</v>
      </c>
      <c r="H204" s="16" t="str">
        <f>IF("cen"&lt;&gt;MID(C204,1,3),VLOOKUP(C204,'xbrl-gl'!A:E,5,FALSE),"")</f>
        <v/>
      </c>
      <c r="I204" s="37" t="s">
        <v>3133</v>
      </c>
      <c r="J204" s="42" t="s">
        <v>3258</v>
      </c>
      <c r="K204" s="33" t="s">
        <v>1963</v>
      </c>
      <c r="L204" s="33" t="s">
        <v>1964</v>
      </c>
      <c r="M204" s="33" t="str">
        <f>VLOOKUP(K204,'EN16931'!A:I,9,FALSE)</f>
        <v>The code identifying the country from which the item originates.\nThe lists of valid countries are registered with the EN ISO 3166-1 Maintenance agency, 'Codes for the representation of names of countries and their subdivisions'.</v>
      </c>
      <c r="N204" s="33" t="str">
        <f t="shared" si="9"/>
        <v>itemInformation</v>
      </c>
      <c r="O204" s="1" t="str">
        <f>IF("u"=G204,VLOOKUP(H204,'xbrl-gl'!A:F,6,FALSE),"")</f>
        <v/>
      </c>
      <c r="P204" s="32" t="s">
        <v>1585</v>
      </c>
      <c r="Q204" s="1" t="str">
        <f>IF(""&lt;&gt;D204,
  IF("gl-gen"=MID(VLOOKUP(D204,'xbrl-gl'!A:G,7,FALSE),1,6),
    VLOOKUP(D204,'xbrl-gl'!A:G,7,FALSE),
    "gl-"&amp;MID(D204,1,FIND("-",D204)-1)&amp;":"&amp;VLOOKUP(D204,'xbrl-gl'!A:G,7,FALSE)
  ),
  IF("_"=S204,
    "",
    IF("cen"=I204,
      S204,
      IF("gl-"=MID(S204,1,3),S204,"gl-"&amp;I204&amp;":"&amp;S204)
    )
  )
)</f>
        <v>gl-gen:countryItemType</v>
      </c>
      <c r="R204" s="24" t="s">
        <v>1580</v>
      </c>
      <c r="S204" s="1" t="s">
        <v>3134</v>
      </c>
      <c r="T204" s="15" t="s">
        <v>3993</v>
      </c>
    </row>
    <row r="205" spans="1:20" ht="19" customHeight="1">
      <c r="A205" s="1">
        <f>IF("cen"=I205,"",VLOOKUP(C205,'xbrl-gl'!A:B,2,FALSE))</f>
        <v>409</v>
      </c>
      <c r="B205" s="1">
        <v>204</v>
      </c>
      <c r="C205" s="25" t="s">
        <v>802</v>
      </c>
      <c r="D205" s="25" t="s">
        <v>39</v>
      </c>
      <c r="E205" s="12">
        <v>4</v>
      </c>
      <c r="F205" s="25" t="s">
        <v>783</v>
      </c>
      <c r="G205" s="38" t="str">
        <f t="shared" si="8"/>
        <v/>
      </c>
      <c r="H205" s="16" t="str">
        <f>IF("cen"&lt;&gt;MID(C205,1,3),VLOOKUP(C205,'xbrl-gl'!A:E,5,FALSE),"")</f>
        <v>corG-5</v>
      </c>
      <c r="I205" s="37" t="s">
        <v>0</v>
      </c>
      <c r="J205" s="41" t="s">
        <v>696</v>
      </c>
      <c r="K205" s="33" t="s">
        <v>1942</v>
      </c>
      <c r="L205" s="33" t="s">
        <v>1943</v>
      </c>
      <c r="M205" s="33" t="str">
        <f>VLOOKUP(K205,'EN16931'!A:I,9,FALSE)</f>
        <v>A group of business terms providing information about the VAT applicable for the goods and services invoiced on the Invoice line.</v>
      </c>
      <c r="N205" s="33" t="str">
        <f t="shared" si="9"/>
        <v>entryDetail</v>
      </c>
      <c r="O205" s="1" t="str">
        <f>IF("u"=G205,VLOOKUP(H205,'xbrl-gl'!A:F,6,FALSE),"")</f>
        <v/>
      </c>
      <c r="P205" s="32" t="s">
        <v>1573</v>
      </c>
      <c r="Q205" s="1" t="str">
        <f>IF(""&lt;&gt;D205,
  IF("gl-gen"=MID(VLOOKUP(D205,'xbrl-gl'!A:G,7,FALSE),1,6),
    VLOOKUP(D205,'xbrl-gl'!A:G,7,FALSE),
    "gl-"&amp;MID(D205,1,FIND("-",D205)-1)&amp;":"&amp;VLOOKUP(D205,'xbrl-gl'!A:G,7,FALSE)
  ),
  IF("_"=S205,
    "",
    IF("cen"=I205,
      S205,
      IF("gl-"=MID(S205,1,3),S205,"gl-"&amp;I205&amp;":"&amp;S205)
    )
  )
)</f>
        <v/>
      </c>
      <c r="R205" s="24"/>
      <c r="S205" s="68" t="s">
        <v>3080</v>
      </c>
      <c r="T205" s="15" t="s">
        <v>3577</v>
      </c>
    </row>
    <row r="206" spans="1:20" ht="19" customHeight="1">
      <c r="A206" s="1" t="str">
        <f>IF("cen"=I206,"",VLOOKUP(C206,'xbrl-gl'!A:B,2,FALSE))</f>
        <v/>
      </c>
      <c r="B206" s="1">
        <v>205</v>
      </c>
      <c r="C206" s="25" t="s">
        <v>4128</v>
      </c>
      <c r="D206" s="25"/>
      <c r="E206" s="12">
        <v>5</v>
      </c>
      <c r="F206" s="25" t="s">
        <v>802</v>
      </c>
      <c r="G206" s="38" t="str">
        <f t="shared" si="8"/>
        <v>a</v>
      </c>
      <c r="H206" s="16" t="str">
        <f>IF("cen"&lt;&gt;MID(C206,1,3),VLOOKUP(C206,'xbrl-gl'!A:E,5,FALSE),"")</f>
        <v/>
      </c>
      <c r="I206" s="37" t="s">
        <v>3145</v>
      </c>
      <c r="J206" s="42" t="str">
        <f>VLOOKUP(K206,'EN16931'!A:K,6,FALSE)</f>
        <v>invoicedItemVatCategoryCode</v>
      </c>
      <c r="K206" s="33" t="s">
        <v>4127</v>
      </c>
      <c r="L206" s="33" t="str">
        <f>VLOOKUP(K206,'EN16931'!A:K,8,FALSE)</f>
        <v>Invoiced item VAT category code</v>
      </c>
      <c r="M206" s="33" t="str">
        <f>VLOOKUP(K206,'EN16931'!A:K,9,FALSE)</f>
        <v>The VAT category code for the invoiced item.\nThe following entries of UNTDID 5305 [6] are used (further clarification between brackets): - Standard rate (Liable for VAT in a standard way) - Zero rated goods (Liable for VAT with a percentage rate of zero) - Exempt from tax (VAT/IGIC/IPSI)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v>
      </c>
      <c r="N206" s="33" t="str">
        <f t="shared" si="9"/>
        <v>taxes</v>
      </c>
      <c r="O206" s="1" t="str">
        <f>IF("u"=G206,VLOOKUP(H206,'xbrl-gl'!A:F,6,FALSE),"")</f>
        <v/>
      </c>
      <c r="P206" s="32" t="str">
        <f>VLOOKUP(K206,'EN16931'!A:K,11,FALSE)</f>
        <v>1..1</v>
      </c>
      <c r="Q206" s="1" t="str">
        <f>IF(""&lt;&gt;D206,
  IF("gl-gen"=MID(VLOOKUP(D206,'xbrl-gl'!A:G,7,FALSE),1,6),
    VLOOKUP(D206,'xbrl-gl'!A:G,7,FALSE),
    "gl-"&amp;MID(D206,1,FIND("-",D206)-1)&amp;":"&amp;VLOOKUP(D206,'xbrl-gl'!A:G,7,FALSE)
  ),
  IF("_"=S206,
    "",
    IF("cen"=I206,
      S206,
      IF("gl-"=MID(S206,1,3),S206,"gl-"&amp;I206&amp;":"&amp;S206)
    )
  )
)</f>
        <v>codeItemType</v>
      </c>
      <c r="R206" s="24" t="s">
        <v>1580</v>
      </c>
      <c r="S206" s="1" t="s">
        <v>3134</v>
      </c>
      <c r="T206" s="15"/>
    </row>
    <row r="207" spans="1:20" ht="19" customHeight="1">
      <c r="A207" s="1" t="str">
        <f>IF("cen"=I207,"",VLOOKUP(C207,'xbrl-gl'!A:B,2,FALSE))</f>
        <v/>
      </c>
      <c r="B207" s="1">
        <v>206</v>
      </c>
      <c r="C207" s="25" t="s">
        <v>3684</v>
      </c>
      <c r="D207" s="25" t="s">
        <v>1363</v>
      </c>
      <c r="E207" s="12">
        <v>5</v>
      </c>
      <c r="F207" s="25" t="s">
        <v>802</v>
      </c>
      <c r="G207" s="38" t="str">
        <f t="shared" si="8"/>
        <v>a</v>
      </c>
      <c r="H207" s="16" t="str">
        <f>IF("cen"&lt;&gt;MID(C207,1,3),VLOOKUP(C207,'xbrl-gl'!A:E,5,FALSE),"")</f>
        <v/>
      </c>
      <c r="I207" s="37" t="s">
        <v>3133</v>
      </c>
      <c r="J207" s="42" t="s">
        <v>3971</v>
      </c>
      <c r="K207" s="33" t="s">
        <v>1945</v>
      </c>
      <c r="L207" s="33" t="s">
        <v>1947</v>
      </c>
      <c r="M207" s="33" t="str">
        <f>VLOOKUP(K207,'EN16931'!A:I,9,FALSE)</f>
        <v>The VAT rate, represented as percentage that applies to the invoiced item.</v>
      </c>
      <c r="N207" s="33" t="str">
        <f t="shared" si="9"/>
        <v>taxes</v>
      </c>
      <c r="O207" s="1" t="str">
        <f>IF("u"=G207,VLOOKUP(H207,'xbrl-gl'!A:F,6,FALSE),"")</f>
        <v/>
      </c>
      <c r="P207" s="32" t="s">
        <v>1585</v>
      </c>
      <c r="Q207" s="1" t="str">
        <f>IF(""&lt;&gt;D207,
  IF("gl-gen"=MID(VLOOKUP(D207,'xbrl-gl'!A:G,7,FALSE),1,6),
    VLOOKUP(D207,'xbrl-gl'!A:G,7,FALSE),
    "gl-"&amp;MID(D207,1,FIND("-",D207)-1)&amp;":"&amp;VLOOKUP(D207,'xbrl-gl'!A:G,7,FALSE)
  ),
  IF("_"=S207,
    "",
    IF("cen"=I207,
      S207,
      IF("gl-"=MID(S207,1,3),S207,"gl-"&amp;I207&amp;":"&amp;S207)
    )
  )
)</f>
        <v>gl-cor:taxPercentageRateItemType</v>
      </c>
      <c r="R207" s="24" t="s">
        <v>1946</v>
      </c>
      <c r="S207" s="1" t="s">
        <v>3138</v>
      </c>
      <c r="T207" s="15" t="s">
        <v>4081</v>
      </c>
    </row>
    <row r="208" spans="1:20" ht="19" customHeight="1">
      <c r="A208" s="1" t="str">
        <f>IF("cen"=I208,"",VLOOKUP(C208,'xbrl-gl'!A:B,2,FALSE))</f>
        <v/>
      </c>
      <c r="B208" s="1">
        <v>207</v>
      </c>
      <c r="C208" s="25" t="s">
        <v>3162</v>
      </c>
      <c r="D208" s="25" t="s">
        <v>39</v>
      </c>
      <c r="E208" s="12">
        <v>4</v>
      </c>
      <c r="F208" s="25" t="s">
        <v>783</v>
      </c>
      <c r="G208" s="38" t="str">
        <f t="shared" si="8"/>
        <v>a</v>
      </c>
      <c r="H208" s="16" t="str">
        <f>IF("cen"&lt;&gt;MID(C208,1,3),VLOOKUP(C208,'xbrl-gl'!A:E,5,FALSE),"")</f>
        <v/>
      </c>
      <c r="I208" s="37" t="s">
        <v>3133</v>
      </c>
      <c r="J208" s="41" t="s">
        <v>3974</v>
      </c>
      <c r="K208" s="33" t="s">
        <v>1965</v>
      </c>
      <c r="L208" s="33" t="s">
        <v>1966</v>
      </c>
      <c r="M208" s="33" t="str">
        <f>VLOOKUP(K208,'EN16931'!A:I,9,FALSE)</f>
        <v>A group of business terms providing information about properties of the goods and services invoiced.</v>
      </c>
      <c r="N208" s="33" t="str">
        <f t="shared" si="9"/>
        <v>entryDetail</v>
      </c>
      <c r="O208" s="1" t="str">
        <f>IF("u"=G208,VLOOKUP(H208,'xbrl-gl'!A:F,6,FALSE),"")</f>
        <v/>
      </c>
      <c r="P208" s="32" t="s">
        <v>1612</v>
      </c>
      <c r="Q208" s="1" t="str">
        <f>IF(""&lt;&gt;D208,
  IF("gl-gen"=MID(VLOOKUP(D208,'xbrl-gl'!A:G,7,FALSE),1,6),
    VLOOKUP(D208,'xbrl-gl'!A:G,7,FALSE),
    "gl-"&amp;MID(D208,1,FIND("-",D208)-1)&amp;":"&amp;VLOOKUP(D208,'xbrl-gl'!A:G,7,FALSE)
  ),
  IF("_"=S208,
    "",
    IF("cen"=I208,
      S208,
      IF("gl-"=MID(S208,1,3),S208,"gl-"&amp;I208&amp;":"&amp;S208)
    )
  )
)</f>
        <v/>
      </c>
      <c r="R208" s="26"/>
      <c r="S208" s="68" t="s">
        <v>39</v>
      </c>
      <c r="T208" s="15" t="s">
        <v>3594</v>
      </c>
    </row>
    <row r="209" spans="1:20" ht="19" customHeight="1">
      <c r="A209" s="1" t="str">
        <f>IF("cen"=I209,"",VLOOKUP(C209,'xbrl-gl'!A:B,2,FALSE))</f>
        <v/>
      </c>
      <c r="B209" s="1">
        <v>208</v>
      </c>
      <c r="C209" s="25" t="s">
        <v>3213</v>
      </c>
      <c r="D209" s="25" t="s">
        <v>39</v>
      </c>
      <c r="E209" s="12">
        <v>5</v>
      </c>
      <c r="F209" s="25" t="s">
        <v>3162</v>
      </c>
      <c r="G209" s="38" t="str">
        <f t="shared" si="8"/>
        <v>a</v>
      </c>
      <c r="H209" s="16" t="str">
        <f>IF("cen"&lt;&gt;MID(C209,1,3),VLOOKUP(C209,'xbrl-gl'!A:E,5,FALSE),"")</f>
        <v/>
      </c>
      <c r="I209" s="37" t="s">
        <v>3133</v>
      </c>
      <c r="J209" s="42" t="s">
        <v>3975</v>
      </c>
      <c r="K209" s="33" t="s">
        <v>1967</v>
      </c>
      <c r="L209" s="33" t="s">
        <v>1968</v>
      </c>
      <c r="M209" s="33" t="str">
        <f>VLOOKUP(K209,'EN16931'!A:I,9,FALSE)</f>
        <v>The name of the attribute or property of the item.\nSuch as 'Colour'.</v>
      </c>
      <c r="N209" s="33" t="str">
        <f t="shared" si="9"/>
        <v>itemAttributes</v>
      </c>
      <c r="O209" s="1" t="str">
        <f>IF("u"=G209,VLOOKUP(H209,'xbrl-gl'!A:F,6,FALSE),"")</f>
        <v/>
      </c>
      <c r="P209" s="32" t="s">
        <v>1573</v>
      </c>
      <c r="Q209" s="1" t="str">
        <f>IF(""&lt;&gt;D209,
  IF("gl-gen"=MID(VLOOKUP(D209,'xbrl-gl'!A:G,7,FALSE),1,6),
    VLOOKUP(D209,'xbrl-gl'!A:G,7,FALSE),
    "gl-"&amp;MID(D209,1,FIND("-",D209)-1)&amp;":"&amp;VLOOKUP(D209,'xbrl-gl'!A:G,7,FALSE)
  ),
  IF("_"=S209,
    "",
    IF("cen"=I209,
      S209,
      IF("gl-"=MID(S209,1,3),S209,"gl-"&amp;I209&amp;":"&amp;S209)
    )
  )
)</f>
        <v>textItemType</v>
      </c>
      <c r="R209" s="24" t="s">
        <v>1594</v>
      </c>
      <c r="S209" s="1" t="s">
        <v>3136</v>
      </c>
      <c r="T209" s="15" t="s">
        <v>3595</v>
      </c>
    </row>
    <row r="210" spans="1:20" ht="19" customHeight="1">
      <c r="A210" s="1" t="str">
        <f>IF("cen"=I210,"",VLOOKUP(C210,'xbrl-gl'!A:B,2,FALSE))</f>
        <v/>
      </c>
      <c r="B210" s="1">
        <v>209</v>
      </c>
      <c r="C210" s="25" t="s">
        <v>3214</v>
      </c>
      <c r="D210" s="25" t="s">
        <v>39</v>
      </c>
      <c r="E210" s="12">
        <v>5</v>
      </c>
      <c r="F210" s="25" t="s">
        <v>3162</v>
      </c>
      <c r="G210" s="38" t="str">
        <f t="shared" si="8"/>
        <v>a</v>
      </c>
      <c r="H210" s="16" t="str">
        <f>IF("cen"&lt;&gt;MID(C210,1,3),VLOOKUP(C210,'xbrl-gl'!A:E,5,FALSE),"")</f>
        <v/>
      </c>
      <c r="I210" s="37" t="s">
        <v>3133</v>
      </c>
      <c r="J210" s="42" t="s">
        <v>3976</v>
      </c>
      <c r="K210" s="33" t="s">
        <v>1969</v>
      </c>
      <c r="L210" s="33" t="s">
        <v>1970</v>
      </c>
      <c r="M210" s="33" t="str">
        <f>VLOOKUP(K210,'EN16931'!A:I,9,FALSE)</f>
        <v>The value of the attribute or property of the item.\nSuch as 'Red'.</v>
      </c>
      <c r="N210" s="33" t="str">
        <f t="shared" si="9"/>
        <v>itemAttributes</v>
      </c>
      <c r="O210" s="1" t="str">
        <f>IF("u"=G210,VLOOKUP(H210,'xbrl-gl'!A:F,6,FALSE),"")</f>
        <v/>
      </c>
      <c r="P210" s="32" t="s">
        <v>1573</v>
      </c>
      <c r="Q210" s="1" t="str">
        <f>IF(""&lt;&gt;D210,
  IF("gl-gen"=MID(VLOOKUP(D210,'xbrl-gl'!A:G,7,FALSE),1,6),
    VLOOKUP(D210,'xbrl-gl'!A:G,7,FALSE),
    "gl-"&amp;MID(D210,1,FIND("-",D210)-1)&amp;":"&amp;VLOOKUP(D210,'xbrl-gl'!A:G,7,FALSE)
  ),
  IF("_"=S210,
    "",
    IF("cen"=I210,
      S210,
      IF("gl-"=MID(S210,1,3),S210,"gl-"&amp;I210&amp;":"&amp;S210)
    )
  )
)</f>
        <v>textItemType</v>
      </c>
      <c r="R210" s="24" t="s">
        <v>1594</v>
      </c>
      <c r="S210" s="1" t="s">
        <v>3136</v>
      </c>
      <c r="T210" s="15" t="s">
        <v>4084</v>
      </c>
    </row>
  </sheetData>
  <autoFilter ref="C1:S210" xr:uid="{A6575B6A-F0DA-A545-ACB7-744CABFD2B6F}"/>
  <phoneticPr fontId="3"/>
  <conditionalFormatting sqref="P1:P1048576">
    <cfRule type="containsText" dxfId="11" priority="7" operator="containsText" text="n">
      <formula>NOT(ISERROR(SEARCH("n",P1)))</formula>
    </cfRule>
  </conditionalFormatting>
  <conditionalFormatting sqref="C1:C1048576">
    <cfRule type="containsText" dxfId="10" priority="2" operator="containsText" text="G-">
      <formula>NOT(ISERROR(SEARCH("G-",C1)))</formula>
    </cfRule>
  </conditionalFormatting>
  <conditionalFormatting sqref="G1:G1048576">
    <cfRule type="cellIs" dxfId="9" priority="1" operator="equal">
      <formula>"a"</formula>
    </cfRule>
  </conditionalFormatting>
  <conditionalFormatting sqref="E1:E1048576">
    <cfRule type="containsText" dxfId="8" priority="8" operator="containsText" text="5">
      <formula>NOT(ISERROR(SEARCH("5",E1)))</formula>
    </cfRule>
    <cfRule type="containsText" dxfId="7" priority="9" operator="containsText" text="4">
      <formula>NOT(ISERROR(SEARCH("4",E1)))</formula>
    </cfRule>
    <cfRule type="containsText" dxfId="6" priority="10" operator="containsText" text="3">
      <formula>NOT(ISERROR(SEARCH("3",E1)))</formula>
    </cfRule>
    <cfRule type="containsText" dxfId="5" priority="11" operator="containsText" text="2">
      <formula>NOT(ISERROR(SEARCH("2",E1)))</formula>
    </cfRule>
  </conditionalFormatting>
  <printOptions gridLines="1"/>
  <pageMargins left="0.23622047244094491" right="0.23622047244094491" top="0.74803149606299213" bottom="0.74803149606299213" header="0.31496062992125984" footer="0.31496062992125984"/>
  <pageSetup paperSize="9" scale="72" fitToHeight="5"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FD478-55B2-4E42-968B-285527E62FA4}">
  <sheetPr codeName="Sheet6"/>
  <dimension ref="A1:K669"/>
  <sheetViews>
    <sheetView zoomScaleNormal="100" workbookViewId="0">
      <pane ySplit="1" topLeftCell="A252" activePane="bottomLeft" state="frozen"/>
      <selection pane="bottomLeft" activeCell="G671" sqref="G671"/>
    </sheetView>
  </sheetViews>
  <sheetFormatPr baseColWidth="10" defaultColWidth="10.7109375" defaultRowHeight="18"/>
  <cols>
    <col min="1" max="1" width="8.42578125" style="2" bestFit="1" customWidth="1"/>
    <col min="2" max="2" width="4.28515625" style="2" bestFit="1" customWidth="1"/>
    <col min="3" max="3" width="2.5703125" style="12" bestFit="1" customWidth="1"/>
    <col min="4" max="4" width="4.140625" style="2" customWidth="1"/>
    <col min="5" max="5" width="7.42578125" style="2" customWidth="1"/>
    <col min="6" max="6" width="29.85546875" style="58" customWidth="1"/>
    <col min="7" max="7" width="29.5703125" style="12" customWidth="1"/>
    <col min="8" max="8" width="28.42578125" style="2" customWidth="1"/>
    <col min="9" max="9" width="27.42578125" style="2" customWidth="1"/>
    <col min="10" max="11" width="20.28515625" style="2" customWidth="1"/>
    <col min="12" max="16384" width="10.7109375" style="2"/>
  </cols>
  <sheetData>
    <row r="1" spans="1:11">
      <c r="A1" s="2" t="s">
        <v>3075</v>
      </c>
      <c r="B1" s="2" t="s">
        <v>2674</v>
      </c>
      <c r="C1" s="12" t="s">
        <v>3515</v>
      </c>
      <c r="D1" s="2" t="s">
        <v>3076</v>
      </c>
      <c r="E1" s="2" t="s">
        <v>4164</v>
      </c>
      <c r="F1" s="58" t="s">
        <v>3280</v>
      </c>
      <c r="G1" s="3" t="s">
        <v>1976</v>
      </c>
      <c r="H1" s="2" t="s">
        <v>1978</v>
      </c>
      <c r="I1" s="2" t="s">
        <v>3077</v>
      </c>
      <c r="J1" s="2" t="s">
        <v>3078</v>
      </c>
      <c r="K1" s="2" t="s">
        <v>3079</v>
      </c>
    </row>
    <row r="2" spans="1:11">
      <c r="A2" s="2" t="s">
        <v>4165</v>
      </c>
      <c r="B2" s="2">
        <f>ROW()-1</f>
        <v>1</v>
      </c>
      <c r="C2" s="12">
        <v>1</v>
      </c>
      <c r="D2" s="2" t="s">
        <v>0</v>
      </c>
      <c r="E2" s="2" t="s">
        <v>3146</v>
      </c>
      <c r="F2" s="2" t="s">
        <v>1</v>
      </c>
      <c r="G2" s="12" t="s">
        <v>3080</v>
      </c>
      <c r="H2" s="2" t="s">
        <v>1389</v>
      </c>
      <c r="I2" s="2" t="s">
        <v>2</v>
      </c>
      <c r="J2" s="2" t="s">
        <v>1980</v>
      </c>
      <c r="K2" s="2" t="s">
        <v>3081</v>
      </c>
    </row>
    <row r="3" spans="1:11">
      <c r="A3" s="2" t="s">
        <v>761</v>
      </c>
      <c r="B3" s="2">
        <f t="shared" ref="B3:B66" si="0">ROW()-1</f>
        <v>2</v>
      </c>
      <c r="C3" s="12">
        <v>2</v>
      </c>
      <c r="D3" s="2" t="s">
        <v>0</v>
      </c>
      <c r="E3" s="2" t="s">
        <v>760</v>
      </c>
      <c r="F3" s="50" t="s">
        <v>3</v>
      </c>
      <c r="G3" s="12" t="s">
        <v>3080</v>
      </c>
      <c r="H3" s="2" t="s">
        <v>1981</v>
      </c>
      <c r="I3" s="2" t="s">
        <v>4</v>
      </c>
      <c r="J3" s="2" t="s">
        <v>1982</v>
      </c>
      <c r="K3" s="2" t="s">
        <v>3082</v>
      </c>
    </row>
    <row r="4" spans="1:11">
      <c r="A4" s="2" t="s">
        <v>1026</v>
      </c>
      <c r="B4" s="2">
        <f t="shared" si="0"/>
        <v>3</v>
      </c>
      <c r="C4" s="12">
        <v>3</v>
      </c>
      <c r="D4" s="2" t="s">
        <v>0</v>
      </c>
      <c r="E4" s="2" t="s">
        <v>761</v>
      </c>
      <c r="F4" s="51" t="s">
        <v>5</v>
      </c>
      <c r="G4" s="2" t="s">
        <v>832</v>
      </c>
      <c r="H4" s="2" t="s">
        <v>1497</v>
      </c>
      <c r="I4" s="2" t="s">
        <v>3073</v>
      </c>
      <c r="J4" s="2" t="s">
        <v>1983</v>
      </c>
      <c r="K4" s="2" t="s">
        <v>2706</v>
      </c>
    </row>
    <row r="5" spans="1:11">
      <c r="A5" s="2" t="s">
        <v>1027</v>
      </c>
      <c r="B5" s="2">
        <f t="shared" si="0"/>
        <v>4</v>
      </c>
      <c r="C5" s="12">
        <v>3</v>
      </c>
      <c r="D5" s="2" t="s">
        <v>0</v>
      </c>
      <c r="E5" s="2" t="s">
        <v>761</v>
      </c>
      <c r="F5" s="51" t="s">
        <v>6</v>
      </c>
      <c r="G5" s="2" t="s">
        <v>879</v>
      </c>
      <c r="H5" s="2" t="s">
        <v>1984</v>
      </c>
      <c r="I5" s="2" t="s">
        <v>7</v>
      </c>
      <c r="J5" s="2" t="s">
        <v>1985</v>
      </c>
      <c r="K5" s="2" t="s">
        <v>3083</v>
      </c>
    </row>
    <row r="6" spans="1:11">
      <c r="A6" s="2" t="s">
        <v>1028</v>
      </c>
      <c r="B6" s="2">
        <f t="shared" si="0"/>
        <v>5</v>
      </c>
      <c r="C6" s="12">
        <v>3</v>
      </c>
      <c r="D6" s="2" t="s">
        <v>0</v>
      </c>
      <c r="E6" s="2" t="s">
        <v>761</v>
      </c>
      <c r="F6" s="51" t="s">
        <v>8</v>
      </c>
      <c r="G6" s="2" t="s">
        <v>865</v>
      </c>
      <c r="H6" s="2" t="s">
        <v>2675</v>
      </c>
      <c r="I6" s="2" t="s">
        <v>3074</v>
      </c>
      <c r="J6" s="2" t="s">
        <v>1986</v>
      </c>
      <c r="K6" s="2" t="s">
        <v>2707</v>
      </c>
    </row>
    <row r="7" spans="1:11">
      <c r="A7" s="2" t="s">
        <v>1029</v>
      </c>
      <c r="B7" s="2">
        <f t="shared" si="0"/>
        <v>6</v>
      </c>
      <c r="C7" s="12">
        <v>3</v>
      </c>
      <c r="D7" s="2" t="s">
        <v>0</v>
      </c>
      <c r="E7" s="2" t="s">
        <v>761</v>
      </c>
      <c r="F7" s="51" t="s">
        <v>10</v>
      </c>
      <c r="G7" s="2" t="s">
        <v>866</v>
      </c>
      <c r="H7" s="2" t="s">
        <v>1987</v>
      </c>
      <c r="I7" s="2" t="s">
        <v>11</v>
      </c>
      <c r="J7" s="2" t="s">
        <v>1988</v>
      </c>
      <c r="K7" s="2" t="s">
        <v>2708</v>
      </c>
    </row>
    <row r="8" spans="1:11">
      <c r="A8" s="2" t="s">
        <v>1030</v>
      </c>
      <c r="B8" s="2">
        <f t="shared" si="0"/>
        <v>7</v>
      </c>
      <c r="C8" s="12">
        <v>3</v>
      </c>
      <c r="D8" s="2" t="s">
        <v>0</v>
      </c>
      <c r="E8" s="2" t="s">
        <v>761</v>
      </c>
      <c r="F8" s="51" t="s">
        <v>12</v>
      </c>
      <c r="G8" s="2" t="s">
        <v>850</v>
      </c>
      <c r="H8" s="2" t="s">
        <v>1390</v>
      </c>
      <c r="I8" s="2" t="s">
        <v>13</v>
      </c>
      <c r="J8" s="2" t="s">
        <v>1989</v>
      </c>
      <c r="K8" s="2" t="s">
        <v>2709</v>
      </c>
    </row>
    <row r="9" spans="1:11">
      <c r="A9" s="2" t="s">
        <v>1031</v>
      </c>
      <c r="B9" s="2">
        <f t="shared" si="0"/>
        <v>8</v>
      </c>
      <c r="C9" s="12">
        <v>3</v>
      </c>
      <c r="D9" s="2" t="s">
        <v>0</v>
      </c>
      <c r="E9" s="2" t="s">
        <v>761</v>
      </c>
      <c r="F9" s="51" t="s">
        <v>14</v>
      </c>
      <c r="G9" s="2" t="s">
        <v>819</v>
      </c>
      <c r="H9" s="2" t="s">
        <v>1391</v>
      </c>
      <c r="I9" s="2" t="s">
        <v>15</v>
      </c>
      <c r="J9" s="2" t="s">
        <v>1990</v>
      </c>
      <c r="K9" s="2" t="s">
        <v>2710</v>
      </c>
    </row>
    <row r="10" spans="1:11">
      <c r="A10" s="2" t="s">
        <v>1032</v>
      </c>
      <c r="B10" s="2">
        <f t="shared" si="0"/>
        <v>9</v>
      </c>
      <c r="C10" s="12">
        <v>3</v>
      </c>
      <c r="D10" s="2" t="s">
        <v>16</v>
      </c>
      <c r="E10" s="2" t="s">
        <v>761</v>
      </c>
      <c r="F10" s="51" t="s">
        <v>17</v>
      </c>
      <c r="G10" s="2" t="s">
        <v>904</v>
      </c>
      <c r="H10" s="2" t="s">
        <v>1392</v>
      </c>
      <c r="I10" s="2" t="s">
        <v>18</v>
      </c>
      <c r="J10" s="2" t="s">
        <v>1991</v>
      </c>
      <c r="K10" s="2" t="s">
        <v>2711</v>
      </c>
    </row>
    <row r="11" spans="1:11">
      <c r="A11" s="2" t="s">
        <v>1033</v>
      </c>
      <c r="B11" s="2">
        <f t="shared" si="0"/>
        <v>10</v>
      </c>
      <c r="C11" s="12">
        <v>3</v>
      </c>
      <c r="D11" s="2" t="s">
        <v>0</v>
      </c>
      <c r="E11" s="2" t="s">
        <v>761</v>
      </c>
      <c r="F11" s="51" t="s">
        <v>19</v>
      </c>
      <c r="G11" s="2" t="s">
        <v>831</v>
      </c>
      <c r="H11" s="2" t="s">
        <v>1992</v>
      </c>
      <c r="I11" s="2" t="s">
        <v>20</v>
      </c>
      <c r="J11" s="2" t="s">
        <v>1993</v>
      </c>
      <c r="K11" s="2" t="s">
        <v>2712</v>
      </c>
    </row>
    <row r="12" spans="1:11">
      <c r="A12" s="2" t="s">
        <v>1034</v>
      </c>
      <c r="B12" s="2">
        <f t="shared" si="0"/>
        <v>11</v>
      </c>
      <c r="C12" s="12">
        <v>3</v>
      </c>
      <c r="D12" s="2" t="s">
        <v>0</v>
      </c>
      <c r="E12" s="2" t="s">
        <v>761</v>
      </c>
      <c r="F12" s="51" t="s">
        <v>21</v>
      </c>
      <c r="G12" s="2" t="s">
        <v>858</v>
      </c>
      <c r="H12" s="2" t="s">
        <v>1393</v>
      </c>
      <c r="I12" s="2" t="s">
        <v>22</v>
      </c>
      <c r="J12" s="2" t="s">
        <v>1994</v>
      </c>
      <c r="K12" s="2" t="s">
        <v>2713</v>
      </c>
    </row>
    <row r="13" spans="1:11">
      <c r="A13" s="2" t="s">
        <v>1035</v>
      </c>
      <c r="B13" s="2">
        <f t="shared" si="0"/>
        <v>12</v>
      </c>
      <c r="C13" s="12">
        <v>3</v>
      </c>
      <c r="D13" s="2" t="s">
        <v>0</v>
      </c>
      <c r="E13" s="2" t="s">
        <v>761</v>
      </c>
      <c r="F13" s="51" t="s">
        <v>23</v>
      </c>
      <c r="G13" s="2" t="s">
        <v>859</v>
      </c>
      <c r="H13" s="2" t="s">
        <v>1394</v>
      </c>
      <c r="I13" s="2" t="s">
        <v>24</v>
      </c>
      <c r="J13" s="2" t="s">
        <v>1995</v>
      </c>
      <c r="K13" s="2" t="s">
        <v>2714</v>
      </c>
    </row>
    <row r="14" spans="1:11">
      <c r="A14" s="2" t="s">
        <v>1036</v>
      </c>
      <c r="B14" s="2">
        <f t="shared" si="0"/>
        <v>13</v>
      </c>
      <c r="C14" s="12">
        <v>3</v>
      </c>
      <c r="D14" s="2" t="s">
        <v>16</v>
      </c>
      <c r="E14" s="2" t="s">
        <v>761</v>
      </c>
      <c r="F14" s="51" t="s">
        <v>25</v>
      </c>
      <c r="G14" s="2" t="s">
        <v>937</v>
      </c>
      <c r="H14" s="2" t="s">
        <v>1395</v>
      </c>
      <c r="I14" s="2" t="s">
        <v>26</v>
      </c>
      <c r="J14" s="2" t="s">
        <v>1996</v>
      </c>
      <c r="K14" s="2" t="s">
        <v>2715</v>
      </c>
    </row>
    <row r="15" spans="1:11">
      <c r="A15" s="2" t="s">
        <v>1037</v>
      </c>
      <c r="B15" s="2">
        <f t="shared" si="0"/>
        <v>14</v>
      </c>
      <c r="C15" s="12">
        <v>3</v>
      </c>
      <c r="D15" s="2" t="s">
        <v>16</v>
      </c>
      <c r="E15" s="2" t="s">
        <v>761</v>
      </c>
      <c r="F15" s="51" t="s">
        <v>27</v>
      </c>
      <c r="G15" s="2" t="s">
        <v>938</v>
      </c>
      <c r="H15" s="2" t="s">
        <v>1396</v>
      </c>
      <c r="I15" s="2" t="s">
        <v>1997</v>
      </c>
      <c r="J15" s="2" t="s">
        <v>1998</v>
      </c>
      <c r="K15" s="2" t="s">
        <v>2676</v>
      </c>
    </row>
    <row r="16" spans="1:11">
      <c r="A16" s="2" t="s">
        <v>1038</v>
      </c>
      <c r="B16" s="2">
        <f t="shared" si="0"/>
        <v>15</v>
      </c>
      <c r="C16" s="12">
        <v>3</v>
      </c>
      <c r="D16" s="2" t="s">
        <v>16</v>
      </c>
      <c r="E16" s="2" t="s">
        <v>761</v>
      </c>
      <c r="F16" s="51" t="s">
        <v>28</v>
      </c>
      <c r="G16" s="2" t="s">
        <v>959</v>
      </c>
      <c r="H16" s="2" t="s">
        <v>1397</v>
      </c>
      <c r="I16" s="2" t="s">
        <v>29</v>
      </c>
      <c r="J16" s="2" t="s">
        <v>1999</v>
      </c>
      <c r="K16" s="2" t="s">
        <v>2716</v>
      </c>
    </row>
    <row r="17" spans="1:11">
      <c r="A17" s="2" t="s">
        <v>1039</v>
      </c>
      <c r="B17" s="2">
        <f t="shared" si="0"/>
        <v>16</v>
      </c>
      <c r="C17" s="12">
        <v>3</v>
      </c>
      <c r="D17" s="2" t="s">
        <v>16</v>
      </c>
      <c r="E17" s="2" t="s">
        <v>761</v>
      </c>
      <c r="F17" s="51" t="s">
        <v>30</v>
      </c>
      <c r="G17" s="2" t="s">
        <v>951</v>
      </c>
      <c r="H17" s="2" t="s">
        <v>1398</v>
      </c>
      <c r="I17" s="2" t="s">
        <v>31</v>
      </c>
      <c r="J17" s="2" t="s">
        <v>2000</v>
      </c>
      <c r="K17" s="2" t="s">
        <v>2717</v>
      </c>
    </row>
    <row r="18" spans="1:11">
      <c r="A18" s="2" t="s">
        <v>1040</v>
      </c>
      <c r="B18" s="2">
        <f t="shared" si="0"/>
        <v>17</v>
      </c>
      <c r="C18" s="12">
        <v>3</v>
      </c>
      <c r="D18" s="2" t="s">
        <v>16</v>
      </c>
      <c r="E18" s="2" t="s">
        <v>761</v>
      </c>
      <c r="F18" s="51" t="s">
        <v>32</v>
      </c>
      <c r="G18" s="2" t="s">
        <v>953</v>
      </c>
      <c r="H18" s="2" t="s">
        <v>1399</v>
      </c>
      <c r="I18" s="2" t="s">
        <v>33</v>
      </c>
      <c r="J18" s="2" t="s">
        <v>2001</v>
      </c>
      <c r="K18" s="2" t="s">
        <v>2718</v>
      </c>
    </row>
    <row r="19" spans="1:11">
      <c r="A19" s="2" t="s">
        <v>1041</v>
      </c>
      <c r="B19" s="2">
        <f t="shared" si="0"/>
        <v>18</v>
      </c>
      <c r="C19" s="12">
        <v>3</v>
      </c>
      <c r="D19" s="2" t="s">
        <v>34</v>
      </c>
      <c r="E19" s="2" t="s">
        <v>761</v>
      </c>
      <c r="F19" s="51" t="s">
        <v>35</v>
      </c>
      <c r="G19" s="2" t="s">
        <v>4210</v>
      </c>
      <c r="H19" s="2" t="s">
        <v>1400</v>
      </c>
      <c r="I19" s="2" t="s">
        <v>36</v>
      </c>
      <c r="J19" s="2" t="s">
        <v>2002</v>
      </c>
      <c r="K19" s="2" t="s">
        <v>2719</v>
      </c>
    </row>
    <row r="20" spans="1:11">
      <c r="A20" s="2" t="s">
        <v>804</v>
      </c>
      <c r="B20" s="2">
        <f t="shared" si="0"/>
        <v>19</v>
      </c>
      <c r="C20" s="12">
        <v>3</v>
      </c>
      <c r="D20" s="2" t="s">
        <v>37</v>
      </c>
      <c r="E20" s="2" t="s">
        <v>761</v>
      </c>
      <c r="F20" s="51" t="s">
        <v>38</v>
      </c>
      <c r="G20" s="12" t="s">
        <v>3080</v>
      </c>
      <c r="H20" s="2" t="s">
        <v>1401</v>
      </c>
      <c r="I20" s="2" t="s">
        <v>2003</v>
      </c>
      <c r="J20" s="2" t="s">
        <v>2004</v>
      </c>
      <c r="K20" s="2" t="s">
        <v>2720</v>
      </c>
    </row>
    <row r="21" spans="1:11">
      <c r="A21" s="2" t="s">
        <v>1042</v>
      </c>
      <c r="B21" s="2">
        <f t="shared" si="0"/>
        <v>20</v>
      </c>
      <c r="C21" s="12">
        <v>4</v>
      </c>
      <c r="D21" s="2" t="s">
        <v>37</v>
      </c>
      <c r="E21" s="2" t="s">
        <v>804</v>
      </c>
      <c r="F21" s="52" t="s">
        <v>2006</v>
      </c>
      <c r="G21" s="2" t="s">
        <v>2005</v>
      </c>
      <c r="H21" s="2" t="s">
        <v>2007</v>
      </c>
      <c r="I21" s="2" t="s">
        <v>2008</v>
      </c>
      <c r="J21" s="2" t="s">
        <v>2009</v>
      </c>
      <c r="K21" s="2" t="s">
        <v>2721</v>
      </c>
    </row>
    <row r="22" spans="1:11">
      <c r="A22" s="2" t="s">
        <v>1286</v>
      </c>
      <c r="B22" s="2">
        <f t="shared" si="0"/>
        <v>21</v>
      </c>
      <c r="C22" s="12">
        <v>4</v>
      </c>
      <c r="D22" s="2" t="s">
        <v>37</v>
      </c>
      <c r="E22" s="2" t="s">
        <v>804</v>
      </c>
      <c r="F22" s="52" t="s">
        <v>2011</v>
      </c>
      <c r="G22" s="2" t="s">
        <v>2010</v>
      </c>
      <c r="H22" s="2" t="s">
        <v>2012</v>
      </c>
      <c r="I22" s="2" t="s">
        <v>2013</v>
      </c>
      <c r="J22" s="2" t="s">
        <v>2014</v>
      </c>
      <c r="K22" s="2" t="s">
        <v>2722</v>
      </c>
    </row>
    <row r="23" spans="1:11">
      <c r="A23" s="2" t="s">
        <v>1287</v>
      </c>
      <c r="B23" s="2">
        <f t="shared" si="0"/>
        <v>22</v>
      </c>
      <c r="C23" s="12">
        <v>4</v>
      </c>
      <c r="D23" s="2" t="s">
        <v>37</v>
      </c>
      <c r="E23" s="2" t="s">
        <v>804</v>
      </c>
      <c r="F23" s="52" t="s">
        <v>2016</v>
      </c>
      <c r="G23" s="2" t="s">
        <v>2015</v>
      </c>
      <c r="H23" s="2" t="s">
        <v>2017</v>
      </c>
      <c r="I23" s="2" t="s">
        <v>2018</v>
      </c>
      <c r="J23" s="2" t="s">
        <v>2019</v>
      </c>
      <c r="K23" s="2" t="s">
        <v>2723</v>
      </c>
    </row>
    <row r="24" spans="1:11">
      <c r="A24" s="2" t="s">
        <v>1288</v>
      </c>
      <c r="B24" s="2">
        <f t="shared" si="0"/>
        <v>23</v>
      </c>
      <c r="C24" s="12">
        <v>4</v>
      </c>
      <c r="D24" s="2" t="s">
        <v>37</v>
      </c>
      <c r="E24" s="2" t="s">
        <v>804</v>
      </c>
      <c r="F24" s="52" t="s">
        <v>2021</v>
      </c>
      <c r="G24" s="2" t="s">
        <v>2020</v>
      </c>
      <c r="H24" s="2" t="s">
        <v>2022</v>
      </c>
      <c r="I24" s="2" t="s">
        <v>2023</v>
      </c>
      <c r="J24" s="2" t="s">
        <v>2024</v>
      </c>
      <c r="K24" s="2" t="s">
        <v>2724</v>
      </c>
    </row>
    <row r="25" spans="1:11">
      <c r="A25" s="2" t="s">
        <v>762</v>
      </c>
      <c r="B25" s="2">
        <f t="shared" si="0"/>
        <v>24</v>
      </c>
      <c r="C25" s="12">
        <v>2</v>
      </c>
      <c r="D25" s="2" t="s">
        <v>0</v>
      </c>
      <c r="E25" s="2" t="s">
        <v>760</v>
      </c>
      <c r="F25" s="50" t="s">
        <v>3259</v>
      </c>
      <c r="G25" s="12" t="s">
        <v>3080</v>
      </c>
      <c r="H25" s="2" t="s">
        <v>2025</v>
      </c>
      <c r="I25" s="2" t="s">
        <v>40</v>
      </c>
      <c r="J25" s="2" t="s">
        <v>2026</v>
      </c>
      <c r="K25" s="2" t="s">
        <v>2027</v>
      </c>
    </row>
    <row r="26" spans="1:11">
      <c r="A26" s="2" t="s">
        <v>763</v>
      </c>
      <c r="B26" s="2">
        <f t="shared" si="0"/>
        <v>25</v>
      </c>
      <c r="C26" s="12">
        <v>3</v>
      </c>
      <c r="D26" s="2" t="s">
        <v>16</v>
      </c>
      <c r="E26" s="2" t="s">
        <v>762</v>
      </c>
      <c r="F26" s="51" t="s">
        <v>41</v>
      </c>
      <c r="G26" s="12" t="s">
        <v>3080</v>
      </c>
      <c r="H26" s="2" t="s">
        <v>1402</v>
      </c>
      <c r="I26" s="2" t="s">
        <v>42</v>
      </c>
      <c r="J26" s="2" t="s">
        <v>2028</v>
      </c>
      <c r="K26" s="2" t="s">
        <v>2725</v>
      </c>
    </row>
    <row r="27" spans="1:11">
      <c r="A27" s="2" t="s">
        <v>1043</v>
      </c>
      <c r="B27" s="2">
        <f t="shared" si="0"/>
        <v>26</v>
      </c>
      <c r="C27" s="12">
        <v>4</v>
      </c>
      <c r="D27" s="2" t="s">
        <v>16</v>
      </c>
      <c r="E27" s="2" t="s">
        <v>763</v>
      </c>
      <c r="F27" s="52" t="s">
        <v>43</v>
      </c>
      <c r="G27" s="2" t="s">
        <v>843</v>
      </c>
      <c r="H27" s="2" t="s">
        <v>2029</v>
      </c>
      <c r="I27" s="2" t="s">
        <v>2030</v>
      </c>
      <c r="J27" s="2" t="s">
        <v>2031</v>
      </c>
      <c r="K27" s="2" t="s">
        <v>2726</v>
      </c>
    </row>
    <row r="28" spans="1:11">
      <c r="A28" s="2" t="s">
        <v>1044</v>
      </c>
      <c r="B28" s="2">
        <f t="shared" si="0"/>
        <v>27</v>
      </c>
      <c r="C28" s="12">
        <v>4</v>
      </c>
      <c r="D28" s="2" t="s">
        <v>16</v>
      </c>
      <c r="E28" s="2" t="s">
        <v>763</v>
      </c>
      <c r="F28" s="52" t="s">
        <v>44</v>
      </c>
      <c r="G28" s="2" t="s">
        <v>842</v>
      </c>
      <c r="H28" s="2" t="s">
        <v>1402</v>
      </c>
      <c r="I28" s="2" t="s">
        <v>45</v>
      </c>
      <c r="J28" s="2" t="s">
        <v>2032</v>
      </c>
      <c r="K28" s="2" t="s">
        <v>2727</v>
      </c>
    </row>
    <row r="29" spans="1:11">
      <c r="A29" s="2" t="s">
        <v>764</v>
      </c>
      <c r="B29" s="2">
        <f t="shared" si="0"/>
        <v>28</v>
      </c>
      <c r="C29" s="12">
        <v>3</v>
      </c>
      <c r="D29" s="2" t="s">
        <v>16</v>
      </c>
      <c r="E29" s="2" t="s">
        <v>762</v>
      </c>
      <c r="F29" s="51" t="s">
        <v>46</v>
      </c>
      <c r="G29" s="12" t="s">
        <v>3080</v>
      </c>
      <c r="H29" s="2" t="s">
        <v>1403</v>
      </c>
      <c r="I29" s="2" t="s">
        <v>47</v>
      </c>
      <c r="J29" s="2" t="s">
        <v>2033</v>
      </c>
      <c r="K29" s="2" t="s">
        <v>2728</v>
      </c>
    </row>
    <row r="30" spans="1:11">
      <c r="A30" s="2" t="s">
        <v>1045</v>
      </c>
      <c r="B30" s="2">
        <f t="shared" si="0"/>
        <v>29</v>
      </c>
      <c r="C30" s="12">
        <v>4</v>
      </c>
      <c r="D30" s="2" t="s">
        <v>16</v>
      </c>
      <c r="E30" s="2" t="s">
        <v>764</v>
      </c>
      <c r="F30" s="52" t="s">
        <v>48</v>
      </c>
      <c r="G30" s="2" t="s">
        <v>845</v>
      </c>
      <c r="H30" s="2" t="s">
        <v>1404</v>
      </c>
      <c r="I30" s="2" t="s">
        <v>49</v>
      </c>
      <c r="J30" s="2" t="s">
        <v>2034</v>
      </c>
      <c r="K30" s="2" t="s">
        <v>2677</v>
      </c>
    </row>
    <row r="31" spans="1:11">
      <c r="A31" s="2" t="s">
        <v>1046</v>
      </c>
      <c r="B31" s="2">
        <f t="shared" si="0"/>
        <v>30</v>
      </c>
      <c r="C31" s="12">
        <v>4</v>
      </c>
      <c r="D31" s="2" t="s">
        <v>16</v>
      </c>
      <c r="E31" s="2" t="s">
        <v>764</v>
      </c>
      <c r="F31" s="52" t="s">
        <v>50</v>
      </c>
      <c r="G31" s="2" t="s">
        <v>844</v>
      </c>
      <c r="H31" s="2" t="s">
        <v>1405</v>
      </c>
      <c r="I31" s="2" t="s">
        <v>51</v>
      </c>
      <c r="J31" s="2" t="s">
        <v>2035</v>
      </c>
      <c r="K31" s="2" t="s">
        <v>2729</v>
      </c>
    </row>
    <row r="32" spans="1:11">
      <c r="A32" s="2" t="s">
        <v>765</v>
      </c>
      <c r="B32" s="2">
        <f t="shared" si="0"/>
        <v>31</v>
      </c>
      <c r="C32" s="12">
        <v>3</v>
      </c>
      <c r="D32" s="2" t="s">
        <v>16</v>
      </c>
      <c r="E32" s="2" t="s">
        <v>762</v>
      </c>
      <c r="F32" s="51" t="s">
        <v>52</v>
      </c>
      <c r="G32" s="12" t="s">
        <v>3080</v>
      </c>
      <c r="H32" s="2" t="s">
        <v>1406</v>
      </c>
      <c r="I32" s="2" t="s">
        <v>53</v>
      </c>
      <c r="J32" s="2" t="s">
        <v>2036</v>
      </c>
      <c r="K32" s="2" t="s">
        <v>2730</v>
      </c>
    </row>
    <row r="33" spans="1:11">
      <c r="A33" s="2" t="s">
        <v>1047</v>
      </c>
      <c r="B33" s="2">
        <f t="shared" si="0"/>
        <v>32</v>
      </c>
      <c r="C33" s="12">
        <v>4</v>
      </c>
      <c r="D33" s="2" t="s">
        <v>16</v>
      </c>
      <c r="E33" s="2" t="s">
        <v>765</v>
      </c>
      <c r="F33" s="52" t="s">
        <v>54</v>
      </c>
      <c r="G33" s="2" t="s">
        <v>841</v>
      </c>
      <c r="H33" s="2" t="s">
        <v>1407</v>
      </c>
      <c r="I33" s="2" t="s">
        <v>55</v>
      </c>
      <c r="J33" s="2" t="s">
        <v>2037</v>
      </c>
      <c r="K33" s="2" t="s">
        <v>2678</v>
      </c>
    </row>
    <row r="34" spans="1:11">
      <c r="A34" s="2" t="s">
        <v>1048</v>
      </c>
      <c r="B34" s="2">
        <f t="shared" si="0"/>
        <v>33</v>
      </c>
      <c r="C34" s="12">
        <v>4</v>
      </c>
      <c r="D34" s="2" t="s">
        <v>16</v>
      </c>
      <c r="E34" s="2" t="s">
        <v>765</v>
      </c>
      <c r="F34" s="52" t="s">
        <v>56</v>
      </c>
      <c r="G34" s="2" t="s">
        <v>840</v>
      </c>
      <c r="H34" s="2" t="s">
        <v>1408</v>
      </c>
      <c r="I34" s="2" t="s">
        <v>57</v>
      </c>
      <c r="J34" s="2" t="s">
        <v>2038</v>
      </c>
      <c r="K34" s="2" t="s">
        <v>2731</v>
      </c>
    </row>
    <row r="35" spans="1:11">
      <c r="A35" s="2" t="s">
        <v>1049</v>
      </c>
      <c r="B35" s="2">
        <f t="shared" si="0"/>
        <v>34</v>
      </c>
      <c r="C35" s="12">
        <v>3</v>
      </c>
      <c r="D35" s="2" t="s">
        <v>16</v>
      </c>
      <c r="E35" s="2" t="s">
        <v>762</v>
      </c>
      <c r="F35" s="51" t="s">
        <v>58</v>
      </c>
      <c r="G35" s="2" t="s">
        <v>4206</v>
      </c>
      <c r="H35" s="2" t="s">
        <v>2039</v>
      </c>
      <c r="I35" s="2" t="s">
        <v>59</v>
      </c>
      <c r="J35" s="2" t="s">
        <v>2040</v>
      </c>
      <c r="K35" s="2" t="s">
        <v>2732</v>
      </c>
    </row>
    <row r="36" spans="1:11">
      <c r="A36" s="2" t="s">
        <v>1050</v>
      </c>
      <c r="B36" s="2">
        <f t="shared" si="0"/>
        <v>35</v>
      </c>
      <c r="C36" s="12">
        <v>3</v>
      </c>
      <c r="D36" s="2" t="s">
        <v>16</v>
      </c>
      <c r="E36" s="2" t="s">
        <v>762</v>
      </c>
      <c r="F36" s="51" t="s">
        <v>60</v>
      </c>
      <c r="G36" s="2" t="s">
        <v>4207</v>
      </c>
      <c r="H36" s="2" t="s">
        <v>2041</v>
      </c>
      <c r="I36" s="2" t="s">
        <v>61</v>
      </c>
      <c r="J36" s="2" t="s">
        <v>2042</v>
      </c>
      <c r="K36" s="2" t="s">
        <v>2733</v>
      </c>
    </row>
    <row r="37" spans="1:11">
      <c r="A37" s="2" t="s">
        <v>766</v>
      </c>
      <c r="B37" s="2">
        <f t="shared" si="0"/>
        <v>36</v>
      </c>
      <c r="C37" s="12">
        <v>3</v>
      </c>
      <c r="D37" s="2" t="s">
        <v>16</v>
      </c>
      <c r="E37" s="2" t="s">
        <v>762</v>
      </c>
      <c r="F37" s="51" t="s">
        <v>3516</v>
      </c>
      <c r="G37" s="12" t="s">
        <v>3080</v>
      </c>
      <c r="H37" s="2" t="s">
        <v>2043</v>
      </c>
      <c r="I37" s="2" t="s">
        <v>62</v>
      </c>
      <c r="J37" s="2" t="s">
        <v>2044</v>
      </c>
      <c r="K37" s="2" t="s">
        <v>2734</v>
      </c>
    </row>
    <row r="38" spans="1:11">
      <c r="A38" s="2" t="s">
        <v>1051</v>
      </c>
      <c r="B38" s="2">
        <f t="shared" si="0"/>
        <v>37</v>
      </c>
      <c r="C38" s="12">
        <v>4</v>
      </c>
      <c r="D38" s="2" t="s">
        <v>16</v>
      </c>
      <c r="E38" s="2" t="s">
        <v>766</v>
      </c>
      <c r="F38" s="52" t="s">
        <v>63</v>
      </c>
      <c r="G38" s="2" t="s">
        <v>935</v>
      </c>
      <c r="H38" s="2" t="s">
        <v>1409</v>
      </c>
      <c r="I38" s="2" t="s">
        <v>64</v>
      </c>
      <c r="J38" s="2" t="s">
        <v>2045</v>
      </c>
      <c r="K38" s="2" t="s">
        <v>2735</v>
      </c>
    </row>
    <row r="39" spans="1:11">
      <c r="A39" s="2" t="s">
        <v>1052</v>
      </c>
      <c r="B39" s="2">
        <f t="shared" si="0"/>
        <v>38</v>
      </c>
      <c r="C39" s="12">
        <v>4</v>
      </c>
      <c r="D39" s="2" t="s">
        <v>16</v>
      </c>
      <c r="E39" s="2" t="s">
        <v>766</v>
      </c>
      <c r="F39" s="52" t="s">
        <v>65</v>
      </c>
      <c r="G39" s="2" t="s">
        <v>934</v>
      </c>
      <c r="H39" s="2" t="s">
        <v>1410</v>
      </c>
      <c r="I39" s="2" t="s">
        <v>66</v>
      </c>
      <c r="J39" s="2" t="s">
        <v>2046</v>
      </c>
      <c r="K39" s="2" t="s">
        <v>2736</v>
      </c>
    </row>
    <row r="40" spans="1:11">
      <c r="A40" s="2" t="s">
        <v>767</v>
      </c>
      <c r="B40" s="2">
        <f t="shared" si="0"/>
        <v>39</v>
      </c>
      <c r="C40" s="12">
        <v>3</v>
      </c>
      <c r="D40" s="2" t="s">
        <v>16</v>
      </c>
      <c r="E40" s="2" t="s">
        <v>762</v>
      </c>
      <c r="F40" s="51" t="s">
        <v>67</v>
      </c>
      <c r="G40" s="12" t="s">
        <v>3080</v>
      </c>
      <c r="H40" s="2" t="s">
        <v>2047</v>
      </c>
      <c r="I40" s="2" t="s">
        <v>68</v>
      </c>
      <c r="J40" s="2" t="s">
        <v>2048</v>
      </c>
      <c r="K40" s="2" t="s">
        <v>2737</v>
      </c>
    </row>
    <row r="41" spans="1:11">
      <c r="A41" s="2" t="s">
        <v>1053</v>
      </c>
      <c r="B41" s="2">
        <f t="shared" si="0"/>
        <v>40</v>
      </c>
      <c r="C41" s="12">
        <v>4</v>
      </c>
      <c r="D41" s="2" t="s">
        <v>16</v>
      </c>
      <c r="E41" s="2" t="s">
        <v>767</v>
      </c>
      <c r="F41" s="52" t="s">
        <v>69</v>
      </c>
      <c r="G41" s="2" t="s">
        <v>4172</v>
      </c>
      <c r="H41" s="2" t="s">
        <v>2049</v>
      </c>
      <c r="I41" s="2" t="s">
        <v>70</v>
      </c>
      <c r="J41" s="2" t="s">
        <v>2050</v>
      </c>
      <c r="K41" s="2" t="s">
        <v>2738</v>
      </c>
    </row>
    <row r="42" spans="1:11">
      <c r="A42" s="2" t="s">
        <v>1054</v>
      </c>
      <c r="B42" s="2">
        <f t="shared" si="0"/>
        <v>41</v>
      </c>
      <c r="C42" s="12">
        <v>4</v>
      </c>
      <c r="D42" s="2" t="s">
        <v>16</v>
      </c>
      <c r="E42" s="2" t="s">
        <v>767</v>
      </c>
      <c r="F42" s="52" t="s">
        <v>71</v>
      </c>
      <c r="G42" s="2" t="s">
        <v>4173</v>
      </c>
      <c r="H42" s="2" t="s">
        <v>2051</v>
      </c>
      <c r="I42" s="2" t="s">
        <v>72</v>
      </c>
      <c r="J42" s="2" t="s">
        <v>2052</v>
      </c>
      <c r="K42" s="2" t="s">
        <v>2739</v>
      </c>
    </row>
    <row r="43" spans="1:11">
      <c r="A43" s="2" t="s">
        <v>1055</v>
      </c>
      <c r="B43" s="2">
        <f t="shared" si="0"/>
        <v>42</v>
      </c>
      <c r="C43" s="12">
        <v>4</v>
      </c>
      <c r="D43" s="2" t="s">
        <v>16</v>
      </c>
      <c r="E43" s="2" t="s">
        <v>767</v>
      </c>
      <c r="F43" s="52" t="s">
        <v>73</v>
      </c>
      <c r="G43" s="2" t="s">
        <v>4174</v>
      </c>
      <c r="H43" s="2" t="s">
        <v>165</v>
      </c>
      <c r="I43" s="2" t="s">
        <v>484</v>
      </c>
      <c r="J43" s="2" t="s">
        <v>2053</v>
      </c>
      <c r="K43" s="2" t="s">
        <v>2740</v>
      </c>
    </row>
    <row r="44" spans="1:11">
      <c r="A44" s="2" t="s">
        <v>1056</v>
      </c>
      <c r="B44" s="2">
        <f t="shared" si="0"/>
        <v>43</v>
      </c>
      <c r="C44" s="12">
        <v>4</v>
      </c>
      <c r="D44" s="2" t="s">
        <v>16</v>
      </c>
      <c r="E44" s="2" t="s">
        <v>767</v>
      </c>
      <c r="F44" s="52" t="s">
        <v>74</v>
      </c>
      <c r="G44" s="2" t="s">
        <v>4188</v>
      </c>
      <c r="H44" s="2" t="s">
        <v>2054</v>
      </c>
      <c r="I44" s="2" t="s">
        <v>75</v>
      </c>
      <c r="J44" s="2" t="s">
        <v>2055</v>
      </c>
      <c r="K44" s="2" t="s">
        <v>2741</v>
      </c>
    </row>
    <row r="45" spans="1:11">
      <c r="A45" s="2" t="s">
        <v>1057</v>
      </c>
      <c r="B45" s="2">
        <f t="shared" si="0"/>
        <v>44</v>
      </c>
      <c r="C45" s="12">
        <v>4</v>
      </c>
      <c r="D45" s="2" t="s">
        <v>16</v>
      </c>
      <c r="E45" s="2" t="s">
        <v>767</v>
      </c>
      <c r="F45" s="52" t="s">
        <v>76</v>
      </c>
      <c r="G45" s="2" t="s">
        <v>4181</v>
      </c>
      <c r="H45" s="2" t="s">
        <v>77</v>
      </c>
      <c r="I45" s="2" t="s">
        <v>77</v>
      </c>
      <c r="J45" s="2" t="s">
        <v>2056</v>
      </c>
      <c r="K45" s="2" t="s">
        <v>2742</v>
      </c>
    </row>
    <row r="46" spans="1:11">
      <c r="A46" s="2" t="s">
        <v>1058</v>
      </c>
      <c r="B46" s="2">
        <f t="shared" si="0"/>
        <v>45</v>
      </c>
      <c r="C46" s="12">
        <v>4</v>
      </c>
      <c r="D46" s="2" t="s">
        <v>16</v>
      </c>
      <c r="E46" s="2" t="s">
        <v>767</v>
      </c>
      <c r="F46" s="52" t="s">
        <v>78</v>
      </c>
      <c r="G46" s="2" t="s">
        <v>4175</v>
      </c>
      <c r="H46" s="2" t="s">
        <v>2057</v>
      </c>
      <c r="I46" s="2" t="s">
        <v>79</v>
      </c>
      <c r="J46" s="2" t="s">
        <v>2058</v>
      </c>
      <c r="K46" s="2" t="s">
        <v>2743</v>
      </c>
    </row>
    <row r="47" spans="1:11">
      <c r="A47" s="2" t="s">
        <v>1059</v>
      </c>
      <c r="B47" s="2">
        <f t="shared" si="0"/>
        <v>46</v>
      </c>
      <c r="C47" s="12">
        <v>4</v>
      </c>
      <c r="D47" s="2" t="s">
        <v>16</v>
      </c>
      <c r="E47" s="2" t="s">
        <v>767</v>
      </c>
      <c r="F47" s="52" t="s">
        <v>80</v>
      </c>
      <c r="G47" s="2" t="s">
        <v>4176</v>
      </c>
      <c r="H47" s="2" t="s">
        <v>81</v>
      </c>
      <c r="I47" s="2" t="s">
        <v>81</v>
      </c>
      <c r="J47" s="2" t="s">
        <v>2059</v>
      </c>
      <c r="K47" s="2" t="s">
        <v>2744</v>
      </c>
    </row>
    <row r="48" spans="1:11">
      <c r="A48" s="2" t="s">
        <v>1060</v>
      </c>
      <c r="B48" s="2">
        <f t="shared" si="0"/>
        <v>47</v>
      </c>
      <c r="C48" s="12">
        <v>4</v>
      </c>
      <c r="D48" s="2" t="s">
        <v>16</v>
      </c>
      <c r="E48" s="2" t="s">
        <v>767</v>
      </c>
      <c r="F48" s="52" t="s">
        <v>82</v>
      </c>
      <c r="G48" s="2" t="s">
        <v>4177</v>
      </c>
      <c r="H48" s="2" t="s">
        <v>492</v>
      </c>
      <c r="I48" s="2" t="s">
        <v>83</v>
      </c>
      <c r="J48" s="2" t="s">
        <v>2060</v>
      </c>
      <c r="K48" s="2" t="s">
        <v>2745</v>
      </c>
    </row>
    <row r="49" spans="1:11">
      <c r="A49" s="2" t="s">
        <v>1061</v>
      </c>
      <c r="B49" s="2">
        <f t="shared" si="0"/>
        <v>48</v>
      </c>
      <c r="C49" s="12">
        <v>4</v>
      </c>
      <c r="D49" s="2" t="s">
        <v>16</v>
      </c>
      <c r="E49" s="2" t="s">
        <v>767</v>
      </c>
      <c r="F49" s="52" t="s">
        <v>84</v>
      </c>
      <c r="G49" s="2" t="s">
        <v>4178</v>
      </c>
      <c r="H49" s="2" t="s">
        <v>2061</v>
      </c>
      <c r="I49" s="2" t="s">
        <v>85</v>
      </c>
      <c r="J49" s="2" t="s">
        <v>2062</v>
      </c>
      <c r="K49" s="2" t="s">
        <v>2746</v>
      </c>
    </row>
    <row r="50" spans="1:11">
      <c r="A50" s="2" t="s">
        <v>1062</v>
      </c>
      <c r="B50" s="2">
        <f t="shared" si="0"/>
        <v>49</v>
      </c>
      <c r="C50" s="12">
        <v>4</v>
      </c>
      <c r="D50" s="2" t="s">
        <v>16</v>
      </c>
      <c r="E50" s="2" t="s">
        <v>767</v>
      </c>
      <c r="F50" s="52" t="s">
        <v>86</v>
      </c>
      <c r="G50" s="2" t="s">
        <v>4179</v>
      </c>
      <c r="H50" s="2" t="s">
        <v>2063</v>
      </c>
      <c r="I50" s="2" t="s">
        <v>87</v>
      </c>
      <c r="J50" s="2" t="s">
        <v>2064</v>
      </c>
      <c r="K50" s="2" t="s">
        <v>2747</v>
      </c>
    </row>
    <row r="51" spans="1:11">
      <c r="A51" s="2" t="s">
        <v>1063</v>
      </c>
      <c r="B51" s="2">
        <f t="shared" si="0"/>
        <v>50</v>
      </c>
      <c r="C51" s="12">
        <v>4</v>
      </c>
      <c r="D51" s="2" t="s">
        <v>16</v>
      </c>
      <c r="E51" s="2" t="s">
        <v>767</v>
      </c>
      <c r="F51" s="52" t="s">
        <v>88</v>
      </c>
      <c r="G51" s="2" t="s">
        <v>4180</v>
      </c>
      <c r="H51" s="2" t="s">
        <v>496</v>
      </c>
      <c r="I51" s="2" t="s">
        <v>89</v>
      </c>
      <c r="J51" s="2" t="s">
        <v>2065</v>
      </c>
      <c r="K51" s="2" t="s">
        <v>2748</v>
      </c>
    </row>
    <row r="52" spans="1:11">
      <c r="A52" s="2" t="s">
        <v>1064</v>
      </c>
      <c r="B52" s="2">
        <f t="shared" si="0"/>
        <v>51</v>
      </c>
      <c r="C52" s="12">
        <v>4</v>
      </c>
      <c r="D52" s="2" t="s">
        <v>16</v>
      </c>
      <c r="E52" s="2" t="s">
        <v>767</v>
      </c>
      <c r="F52" s="52" t="s">
        <v>90</v>
      </c>
      <c r="G52" s="2" t="s">
        <v>811</v>
      </c>
      <c r="H52" s="2" t="s">
        <v>2066</v>
      </c>
      <c r="I52" s="2" t="s">
        <v>91</v>
      </c>
      <c r="J52" s="2" t="s">
        <v>2067</v>
      </c>
      <c r="K52" s="2" t="s">
        <v>2749</v>
      </c>
    </row>
    <row r="53" spans="1:11">
      <c r="A53" s="2" t="s">
        <v>768</v>
      </c>
      <c r="B53" s="2">
        <f t="shared" si="0"/>
        <v>52</v>
      </c>
      <c r="C53" s="12">
        <v>3</v>
      </c>
      <c r="D53" s="2" t="s">
        <v>16</v>
      </c>
      <c r="E53" s="2" t="s">
        <v>762</v>
      </c>
      <c r="F53" s="51" t="s">
        <v>92</v>
      </c>
      <c r="G53" s="12" t="s">
        <v>3080</v>
      </c>
      <c r="H53" s="2" t="s">
        <v>1411</v>
      </c>
      <c r="I53" s="2" t="s">
        <v>93</v>
      </c>
      <c r="J53" s="2" t="s">
        <v>2068</v>
      </c>
      <c r="K53" s="2" t="s">
        <v>2750</v>
      </c>
    </row>
    <row r="54" spans="1:11">
      <c r="A54" s="2" t="s">
        <v>1065</v>
      </c>
      <c r="B54" s="2">
        <f t="shared" si="0"/>
        <v>53</v>
      </c>
      <c r="C54" s="12">
        <v>4</v>
      </c>
      <c r="D54" s="2" t="s">
        <v>16</v>
      </c>
      <c r="E54" s="2" t="s">
        <v>768</v>
      </c>
      <c r="F54" s="52" t="s">
        <v>94</v>
      </c>
      <c r="G54" s="2" t="s">
        <v>954</v>
      </c>
      <c r="H54" s="2" t="s">
        <v>1412</v>
      </c>
      <c r="I54" s="2" t="s">
        <v>95</v>
      </c>
      <c r="J54" s="2" t="s">
        <v>2069</v>
      </c>
      <c r="K54" s="2" t="s">
        <v>2751</v>
      </c>
    </row>
    <row r="55" spans="1:11">
      <c r="A55" s="2" t="s">
        <v>1066</v>
      </c>
      <c r="B55" s="2">
        <f t="shared" si="0"/>
        <v>54</v>
      </c>
      <c r="C55" s="12">
        <v>4</v>
      </c>
      <c r="D55" s="2" t="s">
        <v>16</v>
      </c>
      <c r="E55" s="2" t="s">
        <v>768</v>
      </c>
      <c r="F55" s="52" t="s">
        <v>96</v>
      </c>
      <c r="G55" s="2" t="s">
        <v>955</v>
      </c>
      <c r="H55" s="2" t="s">
        <v>1413</v>
      </c>
      <c r="I55" s="2" t="s">
        <v>97</v>
      </c>
      <c r="J55" s="2" t="s">
        <v>2070</v>
      </c>
      <c r="K55" s="2" t="s">
        <v>2752</v>
      </c>
    </row>
    <row r="56" spans="1:11">
      <c r="A56" s="2" t="s">
        <v>769</v>
      </c>
      <c r="B56" s="2">
        <f t="shared" si="0"/>
        <v>55</v>
      </c>
      <c r="C56" s="12">
        <v>3</v>
      </c>
      <c r="D56" s="2" t="s">
        <v>16</v>
      </c>
      <c r="E56" s="2" t="s">
        <v>762</v>
      </c>
      <c r="F56" s="51" t="s">
        <v>98</v>
      </c>
      <c r="G56" s="12" t="s">
        <v>3080</v>
      </c>
      <c r="H56" s="2" t="s">
        <v>1414</v>
      </c>
      <c r="I56" s="2" t="s">
        <v>99</v>
      </c>
      <c r="J56" s="2" t="s">
        <v>2071</v>
      </c>
      <c r="K56" s="2" t="s">
        <v>2753</v>
      </c>
    </row>
    <row r="57" spans="1:11">
      <c r="A57" s="2" t="s">
        <v>1067</v>
      </c>
      <c r="B57" s="2">
        <f t="shared" si="0"/>
        <v>56</v>
      </c>
      <c r="C57" s="12">
        <v>4</v>
      </c>
      <c r="D57" s="2" t="s">
        <v>16</v>
      </c>
      <c r="E57" s="2" t="s">
        <v>769</v>
      </c>
      <c r="F57" s="52" t="s">
        <v>100</v>
      </c>
      <c r="G57" s="2" t="s">
        <v>4198</v>
      </c>
      <c r="H57" s="2" t="s">
        <v>2072</v>
      </c>
      <c r="I57" s="2" t="s">
        <v>101</v>
      </c>
      <c r="J57" s="2" t="s">
        <v>2073</v>
      </c>
      <c r="K57" s="2" t="s">
        <v>2757</v>
      </c>
    </row>
    <row r="58" spans="1:11">
      <c r="A58" s="2" t="s">
        <v>1068</v>
      </c>
      <c r="B58" s="2">
        <f t="shared" si="0"/>
        <v>57</v>
      </c>
      <c r="C58" s="12">
        <v>4</v>
      </c>
      <c r="D58" s="2" t="s">
        <v>16</v>
      </c>
      <c r="E58" s="2" t="s">
        <v>769</v>
      </c>
      <c r="F58" s="52" t="s">
        <v>102</v>
      </c>
      <c r="G58" s="2" t="s">
        <v>4199</v>
      </c>
      <c r="H58" s="2" t="s">
        <v>2074</v>
      </c>
      <c r="I58" s="2" t="s">
        <v>103</v>
      </c>
      <c r="J58" s="2" t="s">
        <v>2075</v>
      </c>
      <c r="K58" s="2" t="s">
        <v>2075</v>
      </c>
    </row>
    <row r="59" spans="1:11">
      <c r="A59" s="2" t="s">
        <v>1069</v>
      </c>
      <c r="B59" s="2">
        <f t="shared" si="0"/>
        <v>58</v>
      </c>
      <c r="C59" s="12">
        <v>4</v>
      </c>
      <c r="D59" s="2" t="s">
        <v>16</v>
      </c>
      <c r="E59" s="2" t="s">
        <v>769</v>
      </c>
      <c r="F59" s="52" t="s">
        <v>104</v>
      </c>
      <c r="G59" s="2" t="s">
        <v>4200</v>
      </c>
      <c r="H59" s="2" t="s">
        <v>2076</v>
      </c>
      <c r="I59" s="2" t="s">
        <v>105</v>
      </c>
      <c r="J59" s="2" t="s">
        <v>2077</v>
      </c>
      <c r="K59" s="2" t="s">
        <v>2758</v>
      </c>
    </row>
    <row r="60" spans="1:11">
      <c r="A60" s="2" t="s">
        <v>1070</v>
      </c>
      <c r="B60" s="2">
        <f t="shared" si="0"/>
        <v>59</v>
      </c>
      <c r="C60" s="12">
        <v>4</v>
      </c>
      <c r="D60" s="2" t="s">
        <v>16</v>
      </c>
      <c r="E60" s="2" t="s">
        <v>769</v>
      </c>
      <c r="F60" s="52" t="s">
        <v>106</v>
      </c>
      <c r="G60" s="2" t="s">
        <v>4201</v>
      </c>
      <c r="H60" s="2" t="s">
        <v>2078</v>
      </c>
      <c r="I60" s="2" t="s">
        <v>107</v>
      </c>
      <c r="J60" s="2" t="s">
        <v>2079</v>
      </c>
      <c r="K60" s="2" t="s">
        <v>2759</v>
      </c>
    </row>
    <row r="61" spans="1:11">
      <c r="A61" s="2" t="s">
        <v>1071</v>
      </c>
      <c r="B61" s="2">
        <f t="shared" si="0"/>
        <v>60</v>
      </c>
      <c r="C61" s="12">
        <v>4</v>
      </c>
      <c r="D61" s="2" t="s">
        <v>16</v>
      </c>
      <c r="E61" s="2" t="s">
        <v>769</v>
      </c>
      <c r="F61" s="52" t="s">
        <v>108</v>
      </c>
      <c r="G61" s="2" t="s">
        <v>4202</v>
      </c>
      <c r="H61" s="2" t="s">
        <v>109</v>
      </c>
      <c r="I61" s="2" t="s">
        <v>109</v>
      </c>
      <c r="J61" s="2" t="s">
        <v>2760</v>
      </c>
      <c r="K61" s="2" t="s">
        <v>2760</v>
      </c>
    </row>
    <row r="62" spans="1:11">
      <c r="A62" s="2" t="s">
        <v>1072</v>
      </c>
      <c r="B62" s="2">
        <f t="shared" si="0"/>
        <v>61</v>
      </c>
      <c r="C62" s="12">
        <v>4</v>
      </c>
      <c r="D62" s="2" t="s">
        <v>16</v>
      </c>
      <c r="E62" s="2" t="s">
        <v>769</v>
      </c>
      <c r="F62" s="52" t="s">
        <v>110</v>
      </c>
      <c r="G62" s="2" t="s">
        <v>4203</v>
      </c>
      <c r="H62" s="2" t="s">
        <v>2080</v>
      </c>
      <c r="I62" s="2" t="s">
        <v>111</v>
      </c>
      <c r="J62" s="2" t="s">
        <v>2081</v>
      </c>
      <c r="K62" s="2" t="s">
        <v>2754</v>
      </c>
    </row>
    <row r="63" spans="1:11">
      <c r="A63" s="2" t="s">
        <v>770</v>
      </c>
      <c r="B63" s="2">
        <f t="shared" si="0"/>
        <v>62</v>
      </c>
      <c r="C63" s="12">
        <v>4</v>
      </c>
      <c r="D63" s="2" t="s">
        <v>16</v>
      </c>
      <c r="E63" s="2" t="s">
        <v>769</v>
      </c>
      <c r="F63" s="52" t="s">
        <v>112</v>
      </c>
      <c r="G63" s="12" t="s">
        <v>3080</v>
      </c>
      <c r="H63" s="2" t="s">
        <v>113</v>
      </c>
      <c r="I63" s="2" t="s">
        <v>113</v>
      </c>
      <c r="J63" s="2" t="s">
        <v>2082</v>
      </c>
      <c r="K63" s="2" t="s">
        <v>2755</v>
      </c>
    </row>
    <row r="64" spans="1:11">
      <c r="A64" s="2" t="s">
        <v>1073</v>
      </c>
      <c r="B64" s="2">
        <f t="shared" si="0"/>
        <v>63</v>
      </c>
      <c r="C64" s="12">
        <v>5</v>
      </c>
      <c r="D64" s="2" t="s">
        <v>16</v>
      </c>
      <c r="E64" s="2" t="s">
        <v>770</v>
      </c>
      <c r="F64" s="53" t="s">
        <v>114</v>
      </c>
      <c r="G64" s="2" t="s">
        <v>843</v>
      </c>
      <c r="H64" s="2" t="s">
        <v>1416</v>
      </c>
      <c r="I64" s="2" t="s">
        <v>2083</v>
      </c>
      <c r="J64" s="2" t="s">
        <v>2084</v>
      </c>
      <c r="K64" s="2" t="s">
        <v>2756</v>
      </c>
    </row>
    <row r="65" spans="1:11">
      <c r="A65" s="2" t="s">
        <v>1074</v>
      </c>
      <c r="B65" s="2">
        <f t="shared" si="0"/>
        <v>64</v>
      </c>
      <c r="C65" s="12">
        <v>5</v>
      </c>
      <c r="D65" s="2" t="s">
        <v>16</v>
      </c>
      <c r="E65" s="2" t="s">
        <v>770</v>
      </c>
      <c r="F65" s="53" t="s">
        <v>115</v>
      </c>
      <c r="G65" s="2" t="s">
        <v>842</v>
      </c>
      <c r="H65" s="2" t="s">
        <v>113</v>
      </c>
      <c r="I65" s="2" t="s">
        <v>116</v>
      </c>
      <c r="J65" s="2" t="s">
        <v>2085</v>
      </c>
      <c r="K65" s="2" t="s">
        <v>2761</v>
      </c>
    </row>
    <row r="66" spans="1:11">
      <c r="A66" s="2" t="s">
        <v>771</v>
      </c>
      <c r="B66" s="2">
        <f t="shared" si="0"/>
        <v>65</v>
      </c>
      <c r="C66" s="12">
        <v>4</v>
      </c>
      <c r="D66" s="2" t="s">
        <v>16</v>
      </c>
      <c r="E66" s="2" t="s">
        <v>769</v>
      </c>
      <c r="F66" s="52" t="s">
        <v>117</v>
      </c>
      <c r="G66" s="12" t="s">
        <v>3080</v>
      </c>
      <c r="H66" s="2" t="s">
        <v>118</v>
      </c>
      <c r="I66" s="2" t="s">
        <v>118</v>
      </c>
      <c r="J66" s="2" t="s">
        <v>2086</v>
      </c>
      <c r="K66" s="2" t="s">
        <v>2762</v>
      </c>
    </row>
    <row r="67" spans="1:11">
      <c r="A67" s="2" t="s">
        <v>1075</v>
      </c>
      <c r="B67" s="2">
        <f t="shared" ref="B67:B130" si="1">ROW()-1</f>
        <v>66</v>
      </c>
      <c r="C67" s="12">
        <v>5</v>
      </c>
      <c r="D67" s="2" t="s">
        <v>16</v>
      </c>
      <c r="E67" s="2" t="s">
        <v>771</v>
      </c>
      <c r="F67" s="53" t="s">
        <v>119</v>
      </c>
      <c r="G67" s="2" t="s">
        <v>845</v>
      </c>
      <c r="H67" s="2" t="s">
        <v>1417</v>
      </c>
      <c r="I67" s="2" t="s">
        <v>120</v>
      </c>
      <c r="J67" s="2" t="s">
        <v>2087</v>
      </c>
      <c r="K67" s="2" t="s">
        <v>2763</v>
      </c>
    </row>
    <row r="68" spans="1:11">
      <c r="A68" s="2" t="s">
        <v>1076</v>
      </c>
      <c r="B68" s="2">
        <f t="shared" si="1"/>
        <v>67</v>
      </c>
      <c r="C68" s="12">
        <v>5</v>
      </c>
      <c r="D68" s="2" t="s">
        <v>16</v>
      </c>
      <c r="E68" s="2" t="s">
        <v>771</v>
      </c>
      <c r="F68" s="53" t="s">
        <v>121</v>
      </c>
      <c r="G68" s="2" t="s">
        <v>844</v>
      </c>
      <c r="H68" s="2" t="s">
        <v>122</v>
      </c>
      <c r="I68" s="2" t="s">
        <v>122</v>
      </c>
      <c r="J68" s="2" t="s">
        <v>2088</v>
      </c>
      <c r="K68" s="2" t="s">
        <v>2764</v>
      </c>
    </row>
    <row r="69" spans="1:11">
      <c r="A69" s="2" t="s">
        <v>772</v>
      </c>
      <c r="B69" s="2">
        <f t="shared" si="1"/>
        <v>68</v>
      </c>
      <c r="C69" s="12">
        <v>4</v>
      </c>
      <c r="D69" s="2" t="s">
        <v>16</v>
      </c>
      <c r="E69" s="2" t="s">
        <v>769</v>
      </c>
      <c r="F69" s="52" t="s">
        <v>123</v>
      </c>
      <c r="G69" s="12" t="s">
        <v>3080</v>
      </c>
      <c r="H69" s="2" t="s">
        <v>2089</v>
      </c>
      <c r="I69" s="2" t="s">
        <v>124</v>
      </c>
      <c r="J69" s="2" t="s">
        <v>2090</v>
      </c>
      <c r="K69" s="2" t="s">
        <v>2680</v>
      </c>
    </row>
    <row r="70" spans="1:11">
      <c r="A70" s="2" t="s">
        <v>1077</v>
      </c>
      <c r="B70" s="2">
        <f t="shared" si="1"/>
        <v>69</v>
      </c>
      <c r="C70" s="12">
        <v>5</v>
      </c>
      <c r="D70" s="2" t="s">
        <v>16</v>
      </c>
      <c r="E70" s="2" t="s">
        <v>772</v>
      </c>
      <c r="F70" s="53" t="s">
        <v>125</v>
      </c>
      <c r="G70" s="2" t="s">
        <v>841</v>
      </c>
      <c r="H70" s="2" t="s">
        <v>1418</v>
      </c>
      <c r="I70" s="2" t="s">
        <v>126</v>
      </c>
      <c r="J70" s="2" t="s">
        <v>2091</v>
      </c>
      <c r="K70" s="2" t="s">
        <v>2681</v>
      </c>
    </row>
    <row r="71" spans="1:11">
      <c r="A71" s="2" t="s">
        <v>1078</v>
      </c>
      <c r="B71" s="2">
        <f t="shared" si="1"/>
        <v>70</v>
      </c>
      <c r="C71" s="12">
        <v>5</v>
      </c>
      <c r="D71" s="2" t="s">
        <v>16</v>
      </c>
      <c r="E71" s="2" t="s">
        <v>772</v>
      </c>
      <c r="F71" s="53" t="s">
        <v>127</v>
      </c>
      <c r="G71" s="2" t="s">
        <v>840</v>
      </c>
      <c r="H71" s="2" t="s">
        <v>1419</v>
      </c>
      <c r="I71" s="2" t="s">
        <v>128</v>
      </c>
      <c r="J71" s="2" t="s">
        <v>2092</v>
      </c>
      <c r="K71" s="2" t="s">
        <v>2765</v>
      </c>
    </row>
    <row r="72" spans="1:11">
      <c r="A72" s="2" t="s">
        <v>1079</v>
      </c>
      <c r="B72" s="2">
        <f t="shared" si="1"/>
        <v>71</v>
      </c>
      <c r="C72" s="12">
        <v>4</v>
      </c>
      <c r="D72" s="2" t="s">
        <v>16</v>
      </c>
      <c r="E72" s="2" t="s">
        <v>769</v>
      </c>
      <c r="F72" s="52" t="s">
        <v>129</v>
      </c>
      <c r="G72" s="2" t="s">
        <v>4197</v>
      </c>
      <c r="H72" s="2" t="s">
        <v>2093</v>
      </c>
      <c r="I72" s="2" t="s">
        <v>130</v>
      </c>
      <c r="J72" s="2" t="s">
        <v>2094</v>
      </c>
      <c r="K72" s="2" t="s">
        <v>2766</v>
      </c>
    </row>
    <row r="73" spans="1:11">
      <c r="A73" s="2" t="s">
        <v>1080</v>
      </c>
      <c r="B73" s="2">
        <f t="shared" si="1"/>
        <v>72</v>
      </c>
      <c r="C73" s="12">
        <v>4</v>
      </c>
      <c r="D73" s="2" t="s">
        <v>16</v>
      </c>
      <c r="E73" s="2" t="s">
        <v>769</v>
      </c>
      <c r="F73" s="52" t="s">
        <v>131</v>
      </c>
      <c r="G73" s="2" t="s">
        <v>4188</v>
      </c>
      <c r="H73" s="2" t="s">
        <v>2095</v>
      </c>
      <c r="I73" s="2" t="s">
        <v>132</v>
      </c>
      <c r="J73" s="2" t="s">
        <v>2096</v>
      </c>
      <c r="K73" s="2" t="s">
        <v>2767</v>
      </c>
    </row>
    <row r="74" spans="1:11">
      <c r="A74" s="2" t="s">
        <v>1081</v>
      </c>
      <c r="B74" s="2">
        <f t="shared" si="1"/>
        <v>73</v>
      </c>
      <c r="C74" s="12">
        <v>4</v>
      </c>
      <c r="D74" s="2" t="s">
        <v>16</v>
      </c>
      <c r="E74" s="2" t="s">
        <v>769</v>
      </c>
      <c r="F74" s="52" t="s">
        <v>133</v>
      </c>
      <c r="G74" s="2" t="s">
        <v>811</v>
      </c>
      <c r="H74" s="2" t="s">
        <v>1420</v>
      </c>
      <c r="I74" s="2" t="s">
        <v>134</v>
      </c>
      <c r="J74" s="2" t="s">
        <v>2097</v>
      </c>
      <c r="K74" s="2" t="s">
        <v>2768</v>
      </c>
    </row>
    <row r="75" spans="1:11">
      <c r="A75" s="2" t="s">
        <v>1082</v>
      </c>
      <c r="B75" s="2">
        <f t="shared" si="1"/>
        <v>74</v>
      </c>
      <c r="C75" s="12">
        <v>3</v>
      </c>
      <c r="D75" s="2" t="s">
        <v>16</v>
      </c>
      <c r="E75" s="2" t="s">
        <v>762</v>
      </c>
      <c r="F75" s="51" t="s">
        <v>135</v>
      </c>
      <c r="G75" s="2" t="s">
        <v>903</v>
      </c>
      <c r="H75" s="2" t="s">
        <v>1421</v>
      </c>
      <c r="I75" s="2" t="s">
        <v>136</v>
      </c>
      <c r="J75" s="2" t="s">
        <v>2098</v>
      </c>
      <c r="K75" s="2" t="s">
        <v>2769</v>
      </c>
    </row>
    <row r="76" spans="1:11">
      <c r="A76" s="2" t="s">
        <v>1083</v>
      </c>
      <c r="B76" s="2">
        <f t="shared" si="1"/>
        <v>75</v>
      </c>
      <c r="C76" s="12">
        <v>3</v>
      </c>
      <c r="D76" s="2" t="s">
        <v>16</v>
      </c>
      <c r="E76" s="2" t="s">
        <v>762</v>
      </c>
      <c r="F76" s="51" t="s">
        <v>137</v>
      </c>
      <c r="G76" s="2" t="s">
        <v>918</v>
      </c>
      <c r="H76" s="2" t="s">
        <v>1422</v>
      </c>
      <c r="I76" s="2" t="s">
        <v>138</v>
      </c>
      <c r="J76" s="2" t="s">
        <v>2099</v>
      </c>
      <c r="K76" s="2" t="s">
        <v>2770</v>
      </c>
    </row>
    <row r="77" spans="1:11">
      <c r="A77" s="2" t="s">
        <v>1084</v>
      </c>
      <c r="B77" s="2">
        <f t="shared" si="1"/>
        <v>76</v>
      </c>
      <c r="C77" s="12">
        <v>3</v>
      </c>
      <c r="D77" s="2" t="s">
        <v>16</v>
      </c>
      <c r="E77" s="2" t="s">
        <v>762</v>
      </c>
      <c r="F77" s="51" t="s">
        <v>139</v>
      </c>
      <c r="G77" s="2" t="s">
        <v>919</v>
      </c>
      <c r="H77" s="2" t="s">
        <v>1423</v>
      </c>
      <c r="I77" s="2" t="s">
        <v>140</v>
      </c>
      <c r="J77" s="2" t="s">
        <v>2100</v>
      </c>
      <c r="K77" s="2" t="s">
        <v>2771</v>
      </c>
    </row>
    <row r="78" spans="1:11">
      <c r="A78" s="2" t="s">
        <v>773</v>
      </c>
      <c r="B78" s="2">
        <f t="shared" si="1"/>
        <v>77</v>
      </c>
      <c r="C78" s="12">
        <v>3</v>
      </c>
      <c r="D78" s="2" t="s">
        <v>16</v>
      </c>
      <c r="E78" s="2" t="s">
        <v>762</v>
      </c>
      <c r="F78" s="51" t="s">
        <v>141</v>
      </c>
      <c r="G78" s="12" t="s">
        <v>3080</v>
      </c>
      <c r="H78" s="2" t="s">
        <v>2101</v>
      </c>
      <c r="I78" s="2" t="s">
        <v>142</v>
      </c>
      <c r="J78" s="2" t="s">
        <v>2102</v>
      </c>
      <c r="K78" s="2" t="s">
        <v>2772</v>
      </c>
    </row>
    <row r="79" spans="1:11">
      <c r="A79" s="2" t="s">
        <v>1085</v>
      </c>
      <c r="B79" s="2">
        <f t="shared" si="1"/>
        <v>78</v>
      </c>
      <c r="C79" s="12">
        <v>4</v>
      </c>
      <c r="D79" s="2" t="s">
        <v>16</v>
      </c>
      <c r="E79" s="2" t="s">
        <v>773</v>
      </c>
      <c r="F79" s="52" t="s">
        <v>143</v>
      </c>
      <c r="G79" s="2" t="s">
        <v>4204</v>
      </c>
      <c r="H79" s="2" t="s">
        <v>2103</v>
      </c>
      <c r="I79" s="2" t="s">
        <v>144</v>
      </c>
      <c r="J79" s="2" t="s">
        <v>2104</v>
      </c>
      <c r="K79" s="2" t="s">
        <v>2682</v>
      </c>
    </row>
    <row r="80" spans="1:11">
      <c r="A80" s="2" t="s">
        <v>1086</v>
      </c>
      <c r="B80" s="2">
        <f t="shared" si="1"/>
        <v>79</v>
      </c>
      <c r="C80" s="12">
        <v>4</v>
      </c>
      <c r="D80" s="2" t="s">
        <v>16</v>
      </c>
      <c r="E80" s="2" t="s">
        <v>773</v>
      </c>
      <c r="F80" s="52" t="s">
        <v>145</v>
      </c>
      <c r="G80" s="2" t="s">
        <v>4205</v>
      </c>
      <c r="H80" s="2" t="s">
        <v>2105</v>
      </c>
      <c r="I80" s="2" t="s">
        <v>146</v>
      </c>
      <c r="J80" s="2" t="s">
        <v>2106</v>
      </c>
      <c r="K80" s="2" t="s">
        <v>2773</v>
      </c>
    </row>
    <row r="81" spans="1:11">
      <c r="A81" s="2" t="s">
        <v>1087</v>
      </c>
      <c r="B81" s="2">
        <f t="shared" si="1"/>
        <v>80</v>
      </c>
      <c r="C81" s="12">
        <v>4</v>
      </c>
      <c r="D81" s="2" t="s">
        <v>16</v>
      </c>
      <c r="E81" s="2" t="s">
        <v>773</v>
      </c>
      <c r="F81" s="52" t="s">
        <v>147</v>
      </c>
      <c r="G81" s="2" t="s">
        <v>4206</v>
      </c>
      <c r="H81" s="2" t="s">
        <v>2107</v>
      </c>
      <c r="I81" s="2" t="s">
        <v>148</v>
      </c>
      <c r="J81" s="2" t="s">
        <v>2108</v>
      </c>
      <c r="K81" s="2" t="s">
        <v>2774</v>
      </c>
    </row>
    <row r="82" spans="1:11">
      <c r="A82" s="2" t="s">
        <v>1088</v>
      </c>
      <c r="B82" s="2">
        <f t="shared" si="1"/>
        <v>81</v>
      </c>
      <c r="C82" s="12">
        <v>4</v>
      </c>
      <c r="D82" s="2" t="s">
        <v>16</v>
      </c>
      <c r="E82" s="2" t="s">
        <v>773</v>
      </c>
      <c r="F82" s="52" t="s">
        <v>149</v>
      </c>
      <c r="G82" s="2" t="s">
        <v>4207</v>
      </c>
      <c r="H82" s="2" t="s">
        <v>2109</v>
      </c>
      <c r="I82" s="2" t="s">
        <v>150</v>
      </c>
      <c r="J82" s="2" t="s">
        <v>2110</v>
      </c>
      <c r="K82" s="2" t="s">
        <v>2775</v>
      </c>
    </row>
    <row r="83" spans="1:11">
      <c r="A83" s="2" t="s">
        <v>1089</v>
      </c>
      <c r="B83" s="2">
        <f t="shared" si="1"/>
        <v>82</v>
      </c>
      <c r="C83" s="12">
        <v>4</v>
      </c>
      <c r="D83" s="2" t="s">
        <v>16</v>
      </c>
      <c r="E83" s="2" t="s">
        <v>773</v>
      </c>
      <c r="F83" s="52" t="s">
        <v>151</v>
      </c>
      <c r="G83" s="2" t="s">
        <v>4208</v>
      </c>
      <c r="H83" s="2" t="s">
        <v>152</v>
      </c>
      <c r="I83" s="2" t="s">
        <v>152</v>
      </c>
      <c r="J83" s="2" t="s">
        <v>2111</v>
      </c>
      <c r="K83" s="2" t="s">
        <v>2776</v>
      </c>
    </row>
    <row r="84" spans="1:11">
      <c r="A84" s="2" t="s">
        <v>1090</v>
      </c>
      <c r="B84" s="2">
        <f t="shared" si="1"/>
        <v>83</v>
      </c>
      <c r="C84" s="12">
        <v>4</v>
      </c>
      <c r="D84" s="2" t="s">
        <v>16</v>
      </c>
      <c r="E84" s="2" t="s">
        <v>773</v>
      </c>
      <c r="F84" s="52" t="s">
        <v>153</v>
      </c>
      <c r="G84" s="2" t="s">
        <v>4209</v>
      </c>
      <c r="H84" s="2" t="s">
        <v>154</v>
      </c>
      <c r="I84" s="2" t="s">
        <v>154</v>
      </c>
      <c r="J84" s="2" t="s">
        <v>2112</v>
      </c>
      <c r="K84" s="2" t="s">
        <v>2777</v>
      </c>
    </row>
    <row r="85" spans="1:11">
      <c r="A85" s="2" t="s">
        <v>774</v>
      </c>
      <c r="B85" s="2">
        <f t="shared" si="1"/>
        <v>84</v>
      </c>
      <c r="C85" s="12">
        <v>3</v>
      </c>
      <c r="D85" s="2" t="s">
        <v>16</v>
      </c>
      <c r="E85" s="2" t="s">
        <v>762</v>
      </c>
      <c r="F85" s="51" t="s">
        <v>2113</v>
      </c>
      <c r="G85" s="12" t="s">
        <v>3080</v>
      </c>
      <c r="H85" s="2" t="s">
        <v>1424</v>
      </c>
      <c r="I85" s="2" t="s">
        <v>155</v>
      </c>
      <c r="J85" s="2" t="s">
        <v>2114</v>
      </c>
      <c r="K85" s="2" t="s">
        <v>2778</v>
      </c>
    </row>
    <row r="86" spans="1:11">
      <c r="A86" s="2" t="s">
        <v>1091</v>
      </c>
      <c r="B86" s="2">
        <f t="shared" si="1"/>
        <v>85</v>
      </c>
      <c r="C86" s="12">
        <v>4</v>
      </c>
      <c r="D86" s="2" t="s">
        <v>16</v>
      </c>
      <c r="E86" s="2" t="s">
        <v>774</v>
      </c>
      <c r="F86" s="52" t="s">
        <v>156</v>
      </c>
      <c r="G86" s="2" t="s">
        <v>893</v>
      </c>
      <c r="H86" s="2" t="s">
        <v>1425</v>
      </c>
      <c r="I86" s="2" t="s">
        <v>157</v>
      </c>
      <c r="J86" s="2" t="s">
        <v>2115</v>
      </c>
      <c r="K86" s="2" t="s">
        <v>2779</v>
      </c>
    </row>
    <row r="87" spans="1:11">
      <c r="A87" s="2" t="s">
        <v>775</v>
      </c>
      <c r="B87" s="2">
        <f t="shared" si="1"/>
        <v>86</v>
      </c>
      <c r="C87" s="12">
        <v>4</v>
      </c>
      <c r="D87" s="2" t="s">
        <v>16</v>
      </c>
      <c r="E87" s="2" t="s">
        <v>774</v>
      </c>
      <c r="F87" s="52" t="s">
        <v>158</v>
      </c>
      <c r="G87" s="12" t="s">
        <v>3080</v>
      </c>
      <c r="H87" s="2" t="s">
        <v>1426</v>
      </c>
      <c r="I87" s="2" t="s">
        <v>159</v>
      </c>
      <c r="J87" s="2" t="s">
        <v>2116</v>
      </c>
      <c r="K87" s="2" t="s">
        <v>2780</v>
      </c>
    </row>
    <row r="88" spans="1:11">
      <c r="A88" s="2" t="s">
        <v>1092</v>
      </c>
      <c r="B88" s="2">
        <f t="shared" si="1"/>
        <v>87</v>
      </c>
      <c r="C88" s="12">
        <v>5</v>
      </c>
      <c r="D88" s="2" t="s">
        <v>16</v>
      </c>
      <c r="E88" s="2" t="s">
        <v>775</v>
      </c>
      <c r="F88" s="53" t="s">
        <v>160</v>
      </c>
      <c r="G88" s="2" t="s">
        <v>4172</v>
      </c>
      <c r="H88" s="2" t="s">
        <v>2049</v>
      </c>
      <c r="I88" s="2" t="s">
        <v>161</v>
      </c>
      <c r="J88" s="2" t="s">
        <v>2117</v>
      </c>
      <c r="K88" s="2" t="s">
        <v>2781</v>
      </c>
    </row>
    <row r="89" spans="1:11">
      <c r="A89" s="2" t="s">
        <v>1093</v>
      </c>
      <c r="B89" s="2">
        <f t="shared" si="1"/>
        <v>88</v>
      </c>
      <c r="C89" s="12">
        <v>5</v>
      </c>
      <c r="D89" s="2" t="s">
        <v>16</v>
      </c>
      <c r="E89" s="2" t="s">
        <v>775</v>
      </c>
      <c r="F89" s="53" t="s">
        <v>162</v>
      </c>
      <c r="G89" s="2" t="s">
        <v>4173</v>
      </c>
      <c r="H89" s="2" t="s">
        <v>2051</v>
      </c>
      <c r="I89" s="2" t="s">
        <v>163</v>
      </c>
      <c r="J89" s="2" t="s">
        <v>2118</v>
      </c>
      <c r="K89" s="2" t="s">
        <v>2782</v>
      </c>
    </row>
    <row r="90" spans="1:11">
      <c r="A90" s="2" t="s">
        <v>1094</v>
      </c>
      <c r="B90" s="2">
        <f t="shared" si="1"/>
        <v>89</v>
      </c>
      <c r="C90" s="12">
        <v>5</v>
      </c>
      <c r="D90" s="2" t="s">
        <v>16</v>
      </c>
      <c r="E90" s="2" t="s">
        <v>775</v>
      </c>
      <c r="F90" s="53" t="s">
        <v>164</v>
      </c>
      <c r="G90" s="2" t="s">
        <v>4174</v>
      </c>
      <c r="H90" s="2" t="s">
        <v>165</v>
      </c>
      <c r="I90" s="2" t="s">
        <v>165</v>
      </c>
      <c r="J90" s="2" t="s">
        <v>2119</v>
      </c>
      <c r="K90" s="2" t="s">
        <v>2783</v>
      </c>
    </row>
    <row r="91" spans="1:11">
      <c r="A91" s="2" t="s">
        <v>1095</v>
      </c>
      <c r="B91" s="2">
        <f t="shared" si="1"/>
        <v>90</v>
      </c>
      <c r="C91" s="12">
        <v>5</v>
      </c>
      <c r="D91" s="2" t="s">
        <v>16</v>
      </c>
      <c r="E91" s="2" t="s">
        <v>775</v>
      </c>
      <c r="F91" s="53" t="s">
        <v>166</v>
      </c>
      <c r="G91" s="2" t="s">
        <v>4188</v>
      </c>
      <c r="H91" s="2" t="s">
        <v>2120</v>
      </c>
      <c r="I91" s="2" t="s">
        <v>167</v>
      </c>
      <c r="J91" s="2" t="s">
        <v>2121</v>
      </c>
      <c r="K91" s="2" t="s">
        <v>2784</v>
      </c>
    </row>
    <row r="92" spans="1:11">
      <c r="A92" s="2" t="s">
        <v>1096</v>
      </c>
      <c r="B92" s="2">
        <f t="shared" si="1"/>
        <v>91</v>
      </c>
      <c r="C92" s="12">
        <v>5</v>
      </c>
      <c r="D92" s="2" t="s">
        <v>16</v>
      </c>
      <c r="E92" s="2" t="s">
        <v>775</v>
      </c>
      <c r="F92" s="53" t="s">
        <v>168</v>
      </c>
      <c r="G92" s="2" t="s">
        <v>4181</v>
      </c>
      <c r="H92" s="2" t="s">
        <v>77</v>
      </c>
      <c r="I92" s="2" t="s">
        <v>169</v>
      </c>
      <c r="J92" s="2" t="s">
        <v>2122</v>
      </c>
      <c r="K92" s="2" t="s">
        <v>2785</v>
      </c>
    </row>
    <row r="93" spans="1:11">
      <c r="A93" s="2" t="s">
        <v>1097</v>
      </c>
      <c r="B93" s="2">
        <f t="shared" si="1"/>
        <v>92</v>
      </c>
      <c r="C93" s="12">
        <v>5</v>
      </c>
      <c r="D93" s="2" t="s">
        <v>16</v>
      </c>
      <c r="E93" s="2" t="s">
        <v>775</v>
      </c>
      <c r="F93" s="53" t="s">
        <v>170</v>
      </c>
      <c r="G93" s="2" t="s">
        <v>4182</v>
      </c>
      <c r="H93" s="2" t="s">
        <v>2057</v>
      </c>
      <c r="I93" s="2" t="s">
        <v>171</v>
      </c>
      <c r="J93" s="2" t="s">
        <v>2123</v>
      </c>
      <c r="K93" s="2" t="s">
        <v>2786</v>
      </c>
    </row>
    <row r="94" spans="1:11">
      <c r="A94" s="2" t="s">
        <v>1098</v>
      </c>
      <c r="B94" s="2">
        <f t="shared" si="1"/>
        <v>93</v>
      </c>
      <c r="C94" s="12">
        <v>5</v>
      </c>
      <c r="D94" s="2" t="s">
        <v>16</v>
      </c>
      <c r="E94" s="2" t="s">
        <v>775</v>
      </c>
      <c r="F94" s="53" t="s">
        <v>172</v>
      </c>
      <c r="G94" s="2" t="s">
        <v>4183</v>
      </c>
      <c r="H94" s="2" t="s">
        <v>81</v>
      </c>
      <c r="I94" s="2" t="s">
        <v>173</v>
      </c>
      <c r="J94" s="2" t="s">
        <v>2124</v>
      </c>
      <c r="K94" s="2" t="s">
        <v>2787</v>
      </c>
    </row>
    <row r="95" spans="1:11">
      <c r="A95" s="2" t="s">
        <v>1099</v>
      </c>
      <c r="B95" s="2">
        <f t="shared" si="1"/>
        <v>94</v>
      </c>
      <c r="C95" s="12">
        <v>5</v>
      </c>
      <c r="D95" s="2" t="s">
        <v>16</v>
      </c>
      <c r="E95" s="2" t="s">
        <v>775</v>
      </c>
      <c r="F95" s="53" t="s">
        <v>174</v>
      </c>
      <c r="G95" s="2" t="s">
        <v>4184</v>
      </c>
      <c r="H95" s="2" t="s">
        <v>492</v>
      </c>
      <c r="I95" s="2" t="s">
        <v>175</v>
      </c>
      <c r="J95" s="2" t="s">
        <v>2125</v>
      </c>
      <c r="K95" s="2" t="s">
        <v>2788</v>
      </c>
    </row>
    <row r="96" spans="1:11">
      <c r="A96" s="2" t="s">
        <v>1100</v>
      </c>
      <c r="B96" s="2">
        <f t="shared" si="1"/>
        <v>95</v>
      </c>
      <c r="C96" s="12">
        <v>5</v>
      </c>
      <c r="D96" s="2" t="s">
        <v>16</v>
      </c>
      <c r="E96" s="2" t="s">
        <v>775</v>
      </c>
      <c r="F96" s="53" t="s">
        <v>176</v>
      </c>
      <c r="G96" s="2" t="s">
        <v>4185</v>
      </c>
      <c r="H96" s="2" t="s">
        <v>2061</v>
      </c>
      <c r="I96" s="2" t="s">
        <v>177</v>
      </c>
      <c r="J96" s="2" t="s">
        <v>2126</v>
      </c>
      <c r="K96" s="2" t="s">
        <v>2789</v>
      </c>
    </row>
    <row r="97" spans="1:11">
      <c r="A97" s="2" t="s">
        <v>1101</v>
      </c>
      <c r="B97" s="2">
        <f t="shared" si="1"/>
        <v>96</v>
      </c>
      <c r="C97" s="12">
        <v>5</v>
      </c>
      <c r="D97" s="2" t="s">
        <v>16</v>
      </c>
      <c r="E97" s="2" t="s">
        <v>775</v>
      </c>
      <c r="F97" s="53" t="s">
        <v>178</v>
      </c>
      <c r="G97" s="2" t="s">
        <v>4186</v>
      </c>
      <c r="H97" s="2" t="s">
        <v>496</v>
      </c>
      <c r="I97" s="2" t="s">
        <v>179</v>
      </c>
      <c r="J97" s="2" t="s">
        <v>2127</v>
      </c>
      <c r="K97" s="2" t="s">
        <v>2790</v>
      </c>
    </row>
    <row r="98" spans="1:11">
      <c r="A98" s="2" t="s">
        <v>1102</v>
      </c>
      <c r="B98" s="2">
        <f t="shared" si="1"/>
        <v>97</v>
      </c>
      <c r="C98" s="12">
        <v>5</v>
      </c>
      <c r="D98" s="2" t="s">
        <v>16</v>
      </c>
      <c r="E98" s="2" t="s">
        <v>775</v>
      </c>
      <c r="F98" s="53" t="s">
        <v>180</v>
      </c>
      <c r="G98" s="2" t="s">
        <v>4187</v>
      </c>
      <c r="H98" s="2" t="s">
        <v>2063</v>
      </c>
      <c r="I98" s="2" t="s">
        <v>181</v>
      </c>
      <c r="J98" s="2" t="s">
        <v>2128</v>
      </c>
      <c r="K98" s="2" t="s">
        <v>2791</v>
      </c>
    </row>
    <row r="99" spans="1:11">
      <c r="A99" s="2" t="s">
        <v>1103</v>
      </c>
      <c r="B99" s="2">
        <f t="shared" si="1"/>
        <v>98</v>
      </c>
      <c r="C99" s="12">
        <v>5</v>
      </c>
      <c r="D99" s="2" t="s">
        <v>16</v>
      </c>
      <c r="E99" s="2" t="s">
        <v>775</v>
      </c>
      <c r="F99" s="53" t="s">
        <v>182</v>
      </c>
      <c r="G99" s="2" t="s">
        <v>811</v>
      </c>
      <c r="H99" s="2" t="s">
        <v>1427</v>
      </c>
      <c r="I99" s="2" t="s">
        <v>91</v>
      </c>
      <c r="J99" s="2" t="s">
        <v>2129</v>
      </c>
      <c r="K99" s="2" t="s">
        <v>2792</v>
      </c>
    </row>
    <row r="100" spans="1:11">
      <c r="A100" s="2" t="s">
        <v>1104</v>
      </c>
      <c r="B100" s="2">
        <f t="shared" si="1"/>
        <v>99</v>
      </c>
      <c r="C100" s="12">
        <v>4</v>
      </c>
      <c r="D100" s="2" t="s">
        <v>16</v>
      </c>
      <c r="E100" s="2" t="s">
        <v>774</v>
      </c>
      <c r="F100" s="52" t="s">
        <v>183</v>
      </c>
      <c r="G100" s="2" t="s">
        <v>892</v>
      </c>
      <c r="H100" s="2" t="s">
        <v>2130</v>
      </c>
      <c r="I100" s="2" t="s">
        <v>3084</v>
      </c>
      <c r="J100" s="2" t="s">
        <v>2131</v>
      </c>
      <c r="K100" s="2" t="s">
        <v>2793</v>
      </c>
    </row>
    <row r="101" spans="1:11">
      <c r="A101" s="2" t="s">
        <v>1105</v>
      </c>
      <c r="B101" s="2">
        <f t="shared" si="1"/>
        <v>100</v>
      </c>
      <c r="C101" s="12">
        <v>4</v>
      </c>
      <c r="D101" s="2" t="s">
        <v>16</v>
      </c>
      <c r="E101" s="2" t="s">
        <v>774</v>
      </c>
      <c r="F101" s="52" t="s">
        <v>184</v>
      </c>
      <c r="G101" s="2" t="s">
        <v>960</v>
      </c>
      <c r="H101" s="2" t="s">
        <v>2132</v>
      </c>
      <c r="I101" s="2" t="s">
        <v>185</v>
      </c>
      <c r="J101" s="2" t="s">
        <v>2133</v>
      </c>
      <c r="K101" s="2" t="s">
        <v>2794</v>
      </c>
    </row>
    <row r="102" spans="1:11">
      <c r="A102" s="2" t="s">
        <v>776</v>
      </c>
      <c r="B102" s="2">
        <f t="shared" si="1"/>
        <v>101</v>
      </c>
      <c r="C102" s="12">
        <v>4</v>
      </c>
      <c r="D102" s="2" t="s">
        <v>16</v>
      </c>
      <c r="E102" s="2" t="s">
        <v>774</v>
      </c>
      <c r="F102" s="52" t="s">
        <v>186</v>
      </c>
      <c r="G102" s="12" t="s">
        <v>3080</v>
      </c>
      <c r="H102" s="2" t="s">
        <v>1428</v>
      </c>
      <c r="I102" s="2" t="s">
        <v>187</v>
      </c>
      <c r="J102" s="2" t="s">
        <v>2134</v>
      </c>
      <c r="K102" s="2" t="s">
        <v>2795</v>
      </c>
    </row>
    <row r="103" spans="1:11">
      <c r="A103" s="2" t="s">
        <v>1106</v>
      </c>
      <c r="B103" s="2">
        <f t="shared" si="1"/>
        <v>102</v>
      </c>
      <c r="C103" s="12">
        <v>5</v>
      </c>
      <c r="D103" s="2" t="s">
        <v>16</v>
      </c>
      <c r="E103" s="2" t="s">
        <v>776</v>
      </c>
      <c r="F103" s="53" t="s">
        <v>188</v>
      </c>
      <c r="G103" s="2" t="s">
        <v>4189</v>
      </c>
      <c r="H103" s="2" t="s">
        <v>2072</v>
      </c>
      <c r="I103" s="2" t="s">
        <v>189</v>
      </c>
      <c r="J103" s="2" t="s">
        <v>2135</v>
      </c>
      <c r="K103" s="2" t="s">
        <v>2683</v>
      </c>
    </row>
    <row r="104" spans="1:11">
      <c r="A104" s="2" t="s">
        <v>1107</v>
      </c>
      <c r="B104" s="2">
        <f t="shared" si="1"/>
        <v>103</v>
      </c>
      <c r="C104" s="12">
        <v>5</v>
      </c>
      <c r="D104" s="2" t="s">
        <v>16</v>
      </c>
      <c r="E104" s="2" t="s">
        <v>776</v>
      </c>
      <c r="F104" s="53" t="s">
        <v>190</v>
      </c>
      <c r="G104" s="2" t="s">
        <v>4190</v>
      </c>
      <c r="H104" s="2" t="s">
        <v>2074</v>
      </c>
      <c r="I104" s="2" t="s">
        <v>191</v>
      </c>
      <c r="J104" s="2" t="s">
        <v>2136</v>
      </c>
      <c r="K104" s="2" t="s">
        <v>2684</v>
      </c>
    </row>
    <row r="105" spans="1:11">
      <c r="A105" s="2" t="s">
        <v>1108</v>
      </c>
      <c r="B105" s="2">
        <f t="shared" si="1"/>
        <v>104</v>
      </c>
      <c r="C105" s="12">
        <v>5</v>
      </c>
      <c r="D105" s="2" t="s">
        <v>16</v>
      </c>
      <c r="E105" s="2" t="s">
        <v>776</v>
      </c>
      <c r="F105" s="53" t="s">
        <v>192</v>
      </c>
      <c r="G105" s="2" t="s">
        <v>4191</v>
      </c>
      <c r="H105" s="2" t="s">
        <v>2137</v>
      </c>
      <c r="I105" s="2" t="s">
        <v>193</v>
      </c>
      <c r="J105" s="2" t="s">
        <v>2138</v>
      </c>
      <c r="K105" s="2" t="s">
        <v>2685</v>
      </c>
    </row>
    <row r="106" spans="1:11">
      <c r="A106" s="2" t="s">
        <v>1109</v>
      </c>
      <c r="B106" s="2">
        <f t="shared" si="1"/>
        <v>105</v>
      </c>
      <c r="C106" s="12">
        <v>5</v>
      </c>
      <c r="D106" s="2" t="s">
        <v>16</v>
      </c>
      <c r="E106" s="2" t="s">
        <v>776</v>
      </c>
      <c r="F106" s="53" t="s">
        <v>194</v>
      </c>
      <c r="G106" s="2" t="s">
        <v>4192</v>
      </c>
      <c r="H106" s="2" t="s">
        <v>2078</v>
      </c>
      <c r="I106" s="2" t="s">
        <v>195</v>
      </c>
      <c r="J106" s="2" t="s">
        <v>2139</v>
      </c>
      <c r="K106" s="2" t="s">
        <v>2679</v>
      </c>
    </row>
    <row r="107" spans="1:11">
      <c r="A107" s="2" t="s">
        <v>1110</v>
      </c>
      <c r="B107" s="2">
        <f t="shared" si="1"/>
        <v>106</v>
      </c>
      <c r="C107" s="12">
        <v>5</v>
      </c>
      <c r="D107" s="2" t="s">
        <v>16</v>
      </c>
      <c r="E107" s="2" t="s">
        <v>776</v>
      </c>
      <c r="F107" s="53" t="s">
        <v>196</v>
      </c>
      <c r="G107" s="2" t="s">
        <v>4196</v>
      </c>
      <c r="H107" s="2" t="s">
        <v>109</v>
      </c>
      <c r="I107" s="2" t="s">
        <v>197</v>
      </c>
      <c r="J107" s="2" t="s">
        <v>2140</v>
      </c>
      <c r="K107" s="2" t="s">
        <v>2686</v>
      </c>
    </row>
    <row r="108" spans="1:11">
      <c r="A108" s="2" t="s">
        <v>1111</v>
      </c>
      <c r="B108" s="2">
        <f t="shared" si="1"/>
        <v>107</v>
      </c>
      <c r="C108" s="12">
        <v>5</v>
      </c>
      <c r="D108" s="2" t="s">
        <v>16</v>
      </c>
      <c r="E108" s="2" t="s">
        <v>776</v>
      </c>
      <c r="F108" s="53" t="s">
        <v>198</v>
      </c>
      <c r="G108" s="2" t="s">
        <v>4194</v>
      </c>
      <c r="H108" s="2" t="s">
        <v>2080</v>
      </c>
      <c r="I108" s="2" t="s">
        <v>199</v>
      </c>
      <c r="J108" s="2" t="s">
        <v>2141</v>
      </c>
      <c r="K108" s="2" t="s">
        <v>2687</v>
      </c>
    </row>
    <row r="109" spans="1:11">
      <c r="A109" s="2" t="s">
        <v>777</v>
      </c>
      <c r="B109" s="2">
        <f t="shared" si="1"/>
        <v>108</v>
      </c>
      <c r="C109" s="12">
        <v>5</v>
      </c>
      <c r="D109" s="2" t="s">
        <v>16</v>
      </c>
      <c r="E109" s="2" t="s">
        <v>776</v>
      </c>
      <c r="F109" s="53" t="s">
        <v>200</v>
      </c>
      <c r="G109" s="12" t="s">
        <v>3080</v>
      </c>
      <c r="H109" s="2" t="s">
        <v>1415</v>
      </c>
      <c r="I109" s="2" t="s">
        <v>201</v>
      </c>
      <c r="J109" s="2" t="s">
        <v>2142</v>
      </c>
      <c r="K109" s="2" t="s">
        <v>2688</v>
      </c>
    </row>
    <row r="110" spans="1:11">
      <c r="A110" s="2" t="s">
        <v>1112</v>
      </c>
      <c r="B110" s="2">
        <f t="shared" si="1"/>
        <v>109</v>
      </c>
      <c r="C110" s="12">
        <v>6</v>
      </c>
      <c r="D110" s="2" t="s">
        <v>16</v>
      </c>
      <c r="E110" s="2" t="s">
        <v>777</v>
      </c>
      <c r="F110" s="54" t="s">
        <v>202</v>
      </c>
      <c r="G110" s="2" t="s">
        <v>843</v>
      </c>
      <c r="H110" s="2" t="s">
        <v>1429</v>
      </c>
      <c r="I110" s="2" t="s">
        <v>2143</v>
      </c>
      <c r="J110" s="2" t="s">
        <v>2144</v>
      </c>
      <c r="K110" s="2" t="s">
        <v>2796</v>
      </c>
    </row>
    <row r="111" spans="1:11">
      <c r="A111" s="2" t="s">
        <v>1113</v>
      </c>
      <c r="B111" s="2">
        <f t="shared" si="1"/>
        <v>110</v>
      </c>
      <c r="C111" s="12">
        <v>6</v>
      </c>
      <c r="D111" s="2" t="s">
        <v>16</v>
      </c>
      <c r="E111" s="2" t="s">
        <v>777</v>
      </c>
      <c r="F111" s="54" t="s">
        <v>203</v>
      </c>
      <c r="G111" s="2" t="s">
        <v>842</v>
      </c>
      <c r="H111" s="2" t="s">
        <v>1430</v>
      </c>
      <c r="I111" s="2" t="s">
        <v>204</v>
      </c>
      <c r="J111" s="2" t="s">
        <v>2145</v>
      </c>
      <c r="K111" s="2" t="s">
        <v>2689</v>
      </c>
    </row>
    <row r="112" spans="1:11">
      <c r="A112" s="2" t="s">
        <v>778</v>
      </c>
      <c r="B112" s="2">
        <f t="shared" si="1"/>
        <v>111</v>
      </c>
      <c r="C112" s="12">
        <v>5</v>
      </c>
      <c r="D112" s="2" t="s">
        <v>16</v>
      </c>
      <c r="E112" s="2" t="s">
        <v>776</v>
      </c>
      <c r="F112" s="53" t="s">
        <v>205</v>
      </c>
      <c r="G112" s="12" t="s">
        <v>3080</v>
      </c>
      <c r="H112" s="2" t="s">
        <v>118</v>
      </c>
      <c r="I112" s="2" t="s">
        <v>206</v>
      </c>
      <c r="J112" s="2" t="s">
        <v>2146</v>
      </c>
      <c r="K112" s="2" t="s">
        <v>2797</v>
      </c>
    </row>
    <row r="113" spans="1:11">
      <c r="A113" s="2" t="s">
        <v>1114</v>
      </c>
      <c r="B113" s="2">
        <f t="shared" si="1"/>
        <v>112</v>
      </c>
      <c r="C113" s="12">
        <v>6</v>
      </c>
      <c r="D113" s="2" t="s">
        <v>16</v>
      </c>
      <c r="E113" s="2" t="s">
        <v>778</v>
      </c>
      <c r="F113" s="54" t="s">
        <v>207</v>
      </c>
      <c r="G113" s="2" t="s">
        <v>844</v>
      </c>
      <c r="H113" s="2" t="s">
        <v>208</v>
      </c>
      <c r="I113" s="2" t="s">
        <v>208</v>
      </c>
      <c r="J113" s="2" t="s">
        <v>2147</v>
      </c>
      <c r="K113" s="2" t="s">
        <v>2798</v>
      </c>
    </row>
    <row r="114" spans="1:11">
      <c r="A114" s="2" t="s">
        <v>1115</v>
      </c>
      <c r="B114" s="2">
        <f t="shared" si="1"/>
        <v>113</v>
      </c>
      <c r="C114" s="12">
        <v>6</v>
      </c>
      <c r="D114" s="2" t="s">
        <v>16</v>
      </c>
      <c r="E114" s="2" t="s">
        <v>778</v>
      </c>
      <c r="F114" s="54" t="s">
        <v>209</v>
      </c>
      <c r="G114" s="2" t="s">
        <v>845</v>
      </c>
      <c r="H114" s="2" t="s">
        <v>1431</v>
      </c>
      <c r="I114" s="2" t="s">
        <v>210</v>
      </c>
      <c r="J114" s="2" t="s">
        <v>2148</v>
      </c>
      <c r="K114" s="2" t="s">
        <v>2690</v>
      </c>
    </row>
    <row r="115" spans="1:11">
      <c r="A115" s="2" t="s">
        <v>779</v>
      </c>
      <c r="B115" s="2">
        <f t="shared" si="1"/>
        <v>114</v>
      </c>
      <c r="C115" s="12">
        <v>5</v>
      </c>
      <c r="D115" s="2" t="s">
        <v>16</v>
      </c>
      <c r="E115" s="2" t="s">
        <v>776</v>
      </c>
      <c r="F115" s="53" t="s">
        <v>211</v>
      </c>
      <c r="G115" s="12" t="s">
        <v>3080</v>
      </c>
      <c r="H115" s="2" t="s">
        <v>2089</v>
      </c>
      <c r="I115" s="2" t="s">
        <v>212</v>
      </c>
      <c r="J115" s="2" t="s">
        <v>2149</v>
      </c>
      <c r="K115" s="2" t="s">
        <v>2799</v>
      </c>
    </row>
    <row r="116" spans="1:11">
      <c r="A116" s="2" t="s">
        <v>1116</v>
      </c>
      <c r="B116" s="2">
        <f t="shared" si="1"/>
        <v>115</v>
      </c>
      <c r="C116" s="12">
        <v>6</v>
      </c>
      <c r="D116" s="2" t="s">
        <v>16</v>
      </c>
      <c r="E116" s="2" t="s">
        <v>779</v>
      </c>
      <c r="F116" s="54" t="s">
        <v>213</v>
      </c>
      <c r="G116" s="2" t="s">
        <v>841</v>
      </c>
      <c r="H116" s="2" t="s">
        <v>1432</v>
      </c>
      <c r="I116" s="2" t="s">
        <v>214</v>
      </c>
      <c r="J116" s="2" t="s">
        <v>2150</v>
      </c>
      <c r="K116" s="2" t="s">
        <v>2691</v>
      </c>
    </row>
    <row r="117" spans="1:11">
      <c r="A117" s="2" t="s">
        <v>1117</v>
      </c>
      <c r="B117" s="2">
        <f t="shared" si="1"/>
        <v>116</v>
      </c>
      <c r="C117" s="12">
        <v>6</v>
      </c>
      <c r="D117" s="2" t="s">
        <v>16</v>
      </c>
      <c r="E117" s="2" t="s">
        <v>779</v>
      </c>
      <c r="F117" s="54" t="s">
        <v>215</v>
      </c>
      <c r="G117" s="2" t="s">
        <v>840</v>
      </c>
      <c r="H117" s="2" t="s">
        <v>1433</v>
      </c>
      <c r="I117" s="2" t="s">
        <v>216</v>
      </c>
      <c r="J117" s="2" t="s">
        <v>2151</v>
      </c>
      <c r="K117" s="2" t="s">
        <v>2800</v>
      </c>
    </row>
    <row r="118" spans="1:11">
      <c r="A118" s="2" t="s">
        <v>1118</v>
      </c>
      <c r="B118" s="2">
        <f t="shared" si="1"/>
        <v>117</v>
      </c>
      <c r="C118" s="12">
        <v>5</v>
      </c>
      <c r="D118" s="2" t="s">
        <v>16</v>
      </c>
      <c r="E118" s="2" t="s">
        <v>776</v>
      </c>
      <c r="F118" s="53" t="s">
        <v>217</v>
      </c>
      <c r="G118" s="2" t="s">
        <v>4195</v>
      </c>
      <c r="H118" s="2" t="s">
        <v>1434</v>
      </c>
      <c r="I118" s="2" t="s">
        <v>218</v>
      </c>
      <c r="J118" s="2" t="s">
        <v>2152</v>
      </c>
      <c r="K118" s="2" t="s">
        <v>2692</v>
      </c>
    </row>
    <row r="119" spans="1:11">
      <c r="A119" s="2" t="s">
        <v>1119</v>
      </c>
      <c r="B119" s="2">
        <f t="shared" si="1"/>
        <v>118</v>
      </c>
      <c r="C119" s="12">
        <v>5</v>
      </c>
      <c r="D119" s="2" t="s">
        <v>16</v>
      </c>
      <c r="E119" s="2" t="s">
        <v>776</v>
      </c>
      <c r="F119" s="53" t="s">
        <v>219</v>
      </c>
      <c r="G119" s="2" t="s">
        <v>4188</v>
      </c>
      <c r="H119" s="2" t="s">
        <v>2153</v>
      </c>
      <c r="I119" s="2" t="s">
        <v>220</v>
      </c>
      <c r="J119" s="2" t="s">
        <v>2154</v>
      </c>
      <c r="K119" s="2" t="s">
        <v>2801</v>
      </c>
    </row>
    <row r="120" spans="1:11">
      <c r="A120" s="2" t="s">
        <v>1120</v>
      </c>
      <c r="B120" s="2">
        <f t="shared" si="1"/>
        <v>119</v>
      </c>
      <c r="C120" s="12">
        <v>5</v>
      </c>
      <c r="D120" s="2" t="s">
        <v>16</v>
      </c>
      <c r="E120" s="2" t="s">
        <v>776</v>
      </c>
      <c r="F120" s="53" t="s">
        <v>221</v>
      </c>
      <c r="G120" s="2" t="s">
        <v>811</v>
      </c>
      <c r="H120" s="2" t="s">
        <v>1435</v>
      </c>
      <c r="I120" s="2" t="s">
        <v>134</v>
      </c>
      <c r="J120" s="2" t="s">
        <v>2155</v>
      </c>
      <c r="K120" s="2" t="s">
        <v>2768</v>
      </c>
    </row>
    <row r="121" spans="1:11">
      <c r="A121" s="2" t="s">
        <v>788</v>
      </c>
      <c r="B121" s="2">
        <f t="shared" si="1"/>
        <v>120</v>
      </c>
      <c r="C121" s="12">
        <v>3</v>
      </c>
      <c r="D121" s="2" t="s">
        <v>0</v>
      </c>
      <c r="E121" s="2" t="s">
        <v>762</v>
      </c>
      <c r="F121" s="51" t="s">
        <v>442</v>
      </c>
      <c r="G121" s="12" t="s">
        <v>3080</v>
      </c>
      <c r="H121" s="2" t="s">
        <v>1479</v>
      </c>
      <c r="I121" s="2" t="s">
        <v>443</v>
      </c>
      <c r="J121" s="2" t="s">
        <v>2353</v>
      </c>
      <c r="K121" s="2" t="s">
        <v>2901</v>
      </c>
    </row>
    <row r="122" spans="1:11">
      <c r="A122" s="2" t="s">
        <v>1229</v>
      </c>
      <c r="B122" s="2">
        <f t="shared" si="1"/>
        <v>121</v>
      </c>
      <c r="C122" s="12">
        <v>4</v>
      </c>
      <c r="D122" s="2" t="s">
        <v>0</v>
      </c>
      <c r="E122" s="2" t="s">
        <v>788</v>
      </c>
      <c r="F122" s="52" t="s">
        <v>444</v>
      </c>
      <c r="G122" s="2" t="s">
        <v>838</v>
      </c>
      <c r="H122" s="2" t="s">
        <v>2354</v>
      </c>
      <c r="I122" s="2" t="s">
        <v>9</v>
      </c>
      <c r="J122" s="2" t="s">
        <v>2355</v>
      </c>
      <c r="K122" s="2" t="s">
        <v>2902</v>
      </c>
    </row>
    <row r="123" spans="1:11">
      <c r="A123" s="2" t="s">
        <v>3143</v>
      </c>
      <c r="B123" s="2">
        <f t="shared" si="1"/>
        <v>122</v>
      </c>
      <c r="C123" s="12">
        <v>4</v>
      </c>
      <c r="D123" s="2" t="s">
        <v>0</v>
      </c>
      <c r="E123" s="2" t="s">
        <v>788</v>
      </c>
      <c r="F123" s="52" t="s">
        <v>445</v>
      </c>
      <c r="G123" s="12" t="s">
        <v>3080</v>
      </c>
      <c r="H123" s="2" t="s">
        <v>2356</v>
      </c>
      <c r="I123" s="2" t="s">
        <v>446</v>
      </c>
      <c r="J123" s="2" t="s">
        <v>2357</v>
      </c>
      <c r="K123" s="2" t="s">
        <v>2903</v>
      </c>
    </row>
    <row r="124" spans="1:11">
      <c r="A124" s="2" t="s">
        <v>1230</v>
      </c>
      <c r="B124" s="2">
        <f t="shared" si="1"/>
        <v>123</v>
      </c>
      <c r="C124" s="12">
        <v>5</v>
      </c>
      <c r="D124" s="2" t="s">
        <v>0</v>
      </c>
      <c r="E124" s="2" t="s">
        <v>3143</v>
      </c>
      <c r="F124" s="53" t="s">
        <v>447</v>
      </c>
      <c r="G124" s="2" t="s">
        <v>846</v>
      </c>
      <c r="H124" s="2" t="s">
        <v>2358</v>
      </c>
      <c r="I124" s="2" t="s">
        <v>448</v>
      </c>
      <c r="J124" s="2" t="s">
        <v>2359</v>
      </c>
      <c r="K124" s="2" t="s">
        <v>2904</v>
      </c>
    </row>
    <row r="125" spans="1:11">
      <c r="A125" s="2" t="s">
        <v>1231</v>
      </c>
      <c r="B125" s="2">
        <f t="shared" si="1"/>
        <v>124</v>
      </c>
      <c r="C125" s="12">
        <v>5</v>
      </c>
      <c r="D125" s="2" t="s">
        <v>0</v>
      </c>
      <c r="E125" s="2" t="s">
        <v>3143</v>
      </c>
      <c r="F125" s="53" t="s">
        <v>449</v>
      </c>
      <c r="G125" s="2" t="s">
        <v>847</v>
      </c>
      <c r="H125" s="2" t="s">
        <v>2356</v>
      </c>
      <c r="I125" s="2" t="s">
        <v>450</v>
      </c>
      <c r="J125" s="2" t="s">
        <v>2360</v>
      </c>
      <c r="K125" s="2" t="s">
        <v>3057</v>
      </c>
    </row>
    <row r="126" spans="1:11">
      <c r="A126" s="2" t="s">
        <v>1232</v>
      </c>
      <c r="B126" s="2">
        <f t="shared" si="1"/>
        <v>125</v>
      </c>
      <c r="C126" s="12">
        <v>5</v>
      </c>
      <c r="D126" s="2" t="s">
        <v>0</v>
      </c>
      <c r="E126" s="2" t="s">
        <v>3143</v>
      </c>
      <c r="F126" s="53" t="s">
        <v>2361</v>
      </c>
      <c r="G126" s="2" t="s">
        <v>848</v>
      </c>
      <c r="H126" s="2" t="s">
        <v>2362</v>
      </c>
      <c r="I126" s="2" t="s">
        <v>451</v>
      </c>
      <c r="J126" s="2" t="s">
        <v>2363</v>
      </c>
      <c r="K126" s="2" t="s">
        <v>2905</v>
      </c>
    </row>
    <row r="127" spans="1:11">
      <c r="A127" s="2" t="s">
        <v>1233</v>
      </c>
      <c r="B127" s="2">
        <f t="shared" si="1"/>
        <v>126</v>
      </c>
      <c r="C127" s="12">
        <v>4</v>
      </c>
      <c r="D127" s="2" t="s">
        <v>0</v>
      </c>
      <c r="E127" s="2" t="s">
        <v>788</v>
      </c>
      <c r="F127" s="52" t="s">
        <v>452</v>
      </c>
      <c r="G127" s="2" t="s">
        <v>885</v>
      </c>
      <c r="H127" s="2" t="s">
        <v>1480</v>
      </c>
      <c r="I127" s="2" t="s">
        <v>1480</v>
      </c>
      <c r="J127" s="2" t="s">
        <v>2364</v>
      </c>
      <c r="K127" s="2" t="s">
        <v>2906</v>
      </c>
    </row>
    <row r="128" spans="1:11">
      <c r="A128" s="2" t="s">
        <v>1234</v>
      </c>
      <c r="B128" s="2">
        <f t="shared" si="1"/>
        <v>127</v>
      </c>
      <c r="C128" s="12">
        <v>4</v>
      </c>
      <c r="D128" s="2" t="s">
        <v>0</v>
      </c>
      <c r="E128" s="2" t="s">
        <v>788</v>
      </c>
      <c r="F128" s="52" t="s">
        <v>453</v>
      </c>
      <c r="G128" s="2" t="s">
        <v>891</v>
      </c>
      <c r="H128" s="2" t="s">
        <v>1481</v>
      </c>
      <c r="I128" s="2" t="s">
        <v>454</v>
      </c>
      <c r="J128" s="2" t="s">
        <v>2365</v>
      </c>
      <c r="K128" s="2" t="s">
        <v>2907</v>
      </c>
    </row>
    <row r="129" spans="1:11">
      <c r="A129" s="2" t="s">
        <v>1235</v>
      </c>
      <c r="B129" s="2">
        <f t="shared" si="1"/>
        <v>128</v>
      </c>
      <c r="C129" s="12">
        <v>4</v>
      </c>
      <c r="D129" s="2" t="s">
        <v>0</v>
      </c>
      <c r="E129" s="2" t="s">
        <v>788</v>
      </c>
      <c r="F129" s="52" t="s">
        <v>455</v>
      </c>
      <c r="G129" s="2" t="s">
        <v>839</v>
      </c>
      <c r="H129" s="2" t="s">
        <v>1482</v>
      </c>
      <c r="I129" s="2" t="s">
        <v>456</v>
      </c>
      <c r="J129" s="2" t="s">
        <v>2366</v>
      </c>
      <c r="K129" s="2" t="s">
        <v>2908</v>
      </c>
    </row>
    <row r="130" spans="1:11">
      <c r="A130" s="2" t="s">
        <v>1236</v>
      </c>
      <c r="B130" s="2">
        <f t="shared" si="1"/>
        <v>129</v>
      </c>
      <c r="C130" s="12">
        <v>4</v>
      </c>
      <c r="D130" s="2" t="s">
        <v>0</v>
      </c>
      <c r="E130" s="2" t="s">
        <v>788</v>
      </c>
      <c r="F130" s="52" t="s">
        <v>457</v>
      </c>
      <c r="G130" s="2" t="s">
        <v>849</v>
      </c>
      <c r="H130" s="2" t="s">
        <v>1483</v>
      </c>
      <c r="I130" s="2" t="s">
        <v>2367</v>
      </c>
      <c r="J130" s="2" t="s">
        <v>2368</v>
      </c>
      <c r="K130" s="2" t="s">
        <v>2909</v>
      </c>
    </row>
    <row r="131" spans="1:11">
      <c r="A131" s="2" t="s">
        <v>1237</v>
      </c>
      <c r="B131" s="2">
        <f t="shared" ref="B131:B194" si="2">ROW()-1</f>
        <v>130</v>
      </c>
      <c r="C131" s="12">
        <v>4</v>
      </c>
      <c r="D131" s="2" t="s">
        <v>0</v>
      </c>
      <c r="E131" s="2" t="s">
        <v>788</v>
      </c>
      <c r="F131" s="52" t="s">
        <v>458</v>
      </c>
      <c r="G131" s="2" t="s">
        <v>837</v>
      </c>
      <c r="H131" s="2" t="s">
        <v>1484</v>
      </c>
      <c r="I131" s="2" t="s">
        <v>459</v>
      </c>
      <c r="J131" s="2" t="s">
        <v>2369</v>
      </c>
      <c r="K131" s="2" t="s">
        <v>2910</v>
      </c>
    </row>
    <row r="132" spans="1:11">
      <c r="A132" s="2" t="s">
        <v>789</v>
      </c>
      <c r="B132" s="2">
        <f t="shared" si="2"/>
        <v>131</v>
      </c>
      <c r="C132" s="12">
        <v>4</v>
      </c>
      <c r="D132" s="2" t="s">
        <v>0</v>
      </c>
      <c r="E132" s="2" t="s">
        <v>788</v>
      </c>
      <c r="F132" s="52" t="s">
        <v>460</v>
      </c>
      <c r="G132" s="12" t="s">
        <v>3080</v>
      </c>
      <c r="H132" s="2" t="s">
        <v>522</v>
      </c>
      <c r="I132" s="2" t="s">
        <v>461</v>
      </c>
      <c r="J132" s="2" t="s">
        <v>2370</v>
      </c>
      <c r="K132" s="2" t="s">
        <v>2911</v>
      </c>
    </row>
    <row r="133" spans="1:11">
      <c r="A133" s="2" t="s">
        <v>1238</v>
      </c>
      <c r="B133" s="2">
        <f t="shared" si="2"/>
        <v>132</v>
      </c>
      <c r="C133" s="12">
        <v>5</v>
      </c>
      <c r="D133" s="2" t="s">
        <v>0</v>
      </c>
      <c r="E133" s="2" t="s">
        <v>789</v>
      </c>
      <c r="F133" s="53" t="s">
        <v>462</v>
      </c>
      <c r="G133" s="2" t="s">
        <v>841</v>
      </c>
      <c r="H133" s="2" t="s">
        <v>2371</v>
      </c>
      <c r="I133" s="2" t="s">
        <v>463</v>
      </c>
      <c r="J133" s="2" t="s">
        <v>2372</v>
      </c>
      <c r="K133" s="2" t="s">
        <v>3058</v>
      </c>
    </row>
    <row r="134" spans="1:11">
      <c r="A134" s="2" t="s">
        <v>1239</v>
      </c>
      <c r="B134" s="2">
        <f t="shared" si="2"/>
        <v>133</v>
      </c>
      <c r="C134" s="12">
        <v>5</v>
      </c>
      <c r="D134" s="2" t="s">
        <v>0</v>
      </c>
      <c r="E134" s="2" t="s">
        <v>789</v>
      </c>
      <c r="F134" s="53" t="s">
        <v>464</v>
      </c>
      <c r="G134" s="2" t="s">
        <v>840</v>
      </c>
      <c r="H134" s="2" t="s">
        <v>465</v>
      </c>
      <c r="I134" s="2" t="s">
        <v>465</v>
      </c>
      <c r="J134" s="2" t="s">
        <v>2373</v>
      </c>
      <c r="K134" s="2" t="s">
        <v>2911</v>
      </c>
    </row>
    <row r="135" spans="1:11">
      <c r="A135" s="2" t="s">
        <v>790</v>
      </c>
      <c r="B135" s="2">
        <f t="shared" si="2"/>
        <v>134</v>
      </c>
      <c r="C135" s="12">
        <v>4</v>
      </c>
      <c r="D135" s="2" t="s">
        <v>0</v>
      </c>
      <c r="E135" s="2" t="s">
        <v>788</v>
      </c>
      <c r="F135" s="52" t="s">
        <v>466</v>
      </c>
      <c r="G135" s="12" t="s">
        <v>3080</v>
      </c>
      <c r="H135" s="2" t="s">
        <v>511</v>
      </c>
      <c r="I135" s="2" t="s">
        <v>467</v>
      </c>
      <c r="J135" s="2" t="s">
        <v>2374</v>
      </c>
      <c r="K135" s="2" t="s">
        <v>2912</v>
      </c>
    </row>
    <row r="136" spans="1:11">
      <c r="A136" s="2" t="s">
        <v>1240</v>
      </c>
      <c r="B136" s="2">
        <f t="shared" si="2"/>
        <v>135</v>
      </c>
      <c r="C136" s="12">
        <v>5</v>
      </c>
      <c r="D136" s="2" t="s">
        <v>0</v>
      </c>
      <c r="E136" s="2" t="s">
        <v>790</v>
      </c>
      <c r="F136" s="53" t="s">
        <v>468</v>
      </c>
      <c r="G136" s="2" t="s">
        <v>843</v>
      </c>
      <c r="H136" s="2" t="s">
        <v>3093</v>
      </c>
      <c r="I136" s="2" t="s">
        <v>2375</v>
      </c>
      <c r="J136" s="2" t="s">
        <v>2376</v>
      </c>
      <c r="K136" s="2" t="s">
        <v>3059</v>
      </c>
    </row>
    <row r="137" spans="1:11">
      <c r="A137" s="2" t="s">
        <v>1241</v>
      </c>
      <c r="B137" s="2">
        <f t="shared" si="2"/>
        <v>136</v>
      </c>
      <c r="C137" s="12">
        <v>5</v>
      </c>
      <c r="D137" s="2" t="s">
        <v>0</v>
      </c>
      <c r="E137" s="2" t="s">
        <v>790</v>
      </c>
      <c r="F137" s="53" t="s">
        <v>469</v>
      </c>
      <c r="G137" s="2" t="s">
        <v>842</v>
      </c>
      <c r="H137" s="2" t="s">
        <v>470</v>
      </c>
      <c r="I137" s="2" t="s">
        <v>470</v>
      </c>
      <c r="J137" s="2" t="s">
        <v>2377</v>
      </c>
      <c r="K137" s="2" t="s">
        <v>2912</v>
      </c>
    </row>
    <row r="138" spans="1:11">
      <c r="A138" s="2" t="s">
        <v>791</v>
      </c>
      <c r="B138" s="2">
        <f t="shared" si="2"/>
        <v>137</v>
      </c>
      <c r="C138" s="12">
        <v>4</v>
      </c>
      <c r="D138" s="2" t="s">
        <v>0</v>
      </c>
      <c r="E138" s="2" t="s">
        <v>788</v>
      </c>
      <c r="F138" s="52" t="s">
        <v>471</v>
      </c>
      <c r="G138" s="12" t="s">
        <v>3080</v>
      </c>
      <c r="H138" s="2" t="s">
        <v>2378</v>
      </c>
      <c r="I138" s="2" t="s">
        <v>472</v>
      </c>
      <c r="J138" s="2" t="s">
        <v>2379</v>
      </c>
      <c r="K138" s="2" t="s">
        <v>2913</v>
      </c>
    </row>
    <row r="139" spans="1:11">
      <c r="A139" s="2" t="s">
        <v>1242</v>
      </c>
      <c r="B139" s="2">
        <f t="shared" si="2"/>
        <v>138</v>
      </c>
      <c r="C139" s="12">
        <v>5</v>
      </c>
      <c r="D139" s="2" t="s">
        <v>0</v>
      </c>
      <c r="E139" s="2" t="s">
        <v>791</v>
      </c>
      <c r="F139" s="53" t="s">
        <v>473</v>
      </c>
      <c r="G139" s="2" t="s">
        <v>845</v>
      </c>
      <c r="H139" s="2" t="s">
        <v>2380</v>
      </c>
      <c r="I139" s="2" t="s">
        <v>474</v>
      </c>
      <c r="J139" s="2" t="s">
        <v>2381</v>
      </c>
      <c r="K139" s="2" t="s">
        <v>3060</v>
      </c>
    </row>
    <row r="140" spans="1:11">
      <c r="A140" s="2" t="s">
        <v>1243</v>
      </c>
      <c r="B140" s="2">
        <f t="shared" si="2"/>
        <v>139</v>
      </c>
      <c r="C140" s="12">
        <v>5</v>
      </c>
      <c r="D140" s="2" t="s">
        <v>0</v>
      </c>
      <c r="E140" s="2" t="s">
        <v>791</v>
      </c>
      <c r="F140" s="53" t="s">
        <v>475</v>
      </c>
      <c r="G140" s="2" t="s">
        <v>844</v>
      </c>
      <c r="H140" s="2" t="s">
        <v>476</v>
      </c>
      <c r="I140" s="2" t="s">
        <v>476</v>
      </c>
      <c r="J140" s="2" t="s">
        <v>2382</v>
      </c>
      <c r="K140" s="2" t="s">
        <v>2914</v>
      </c>
    </row>
    <row r="141" spans="1:11">
      <c r="A141" s="2" t="s">
        <v>1244</v>
      </c>
      <c r="B141" s="2">
        <f t="shared" si="2"/>
        <v>140</v>
      </c>
      <c r="C141" s="12">
        <v>4</v>
      </c>
      <c r="D141" s="2" t="s">
        <v>16</v>
      </c>
      <c r="E141" s="2" t="s">
        <v>788</v>
      </c>
      <c r="F141" s="52" t="s">
        <v>477</v>
      </c>
      <c r="G141" s="2" t="s">
        <v>920</v>
      </c>
      <c r="H141" s="2" t="s">
        <v>1485</v>
      </c>
      <c r="I141" s="2" t="s">
        <v>478</v>
      </c>
      <c r="J141" s="2" t="s">
        <v>2383</v>
      </c>
      <c r="K141" s="2" t="s">
        <v>2915</v>
      </c>
    </row>
    <row r="142" spans="1:11">
      <c r="A142" s="2" t="s">
        <v>792</v>
      </c>
      <c r="B142" s="2">
        <f t="shared" si="2"/>
        <v>141</v>
      </c>
      <c r="C142" s="12">
        <v>4</v>
      </c>
      <c r="D142" s="2" t="s">
        <v>16</v>
      </c>
      <c r="E142" s="2" t="s">
        <v>788</v>
      </c>
      <c r="F142" s="52" t="s">
        <v>479</v>
      </c>
      <c r="G142" s="12" t="s">
        <v>3080</v>
      </c>
      <c r="H142" s="2" t="s">
        <v>2047</v>
      </c>
      <c r="I142" s="2" t="s">
        <v>480</v>
      </c>
      <c r="J142" s="2" t="s">
        <v>2384</v>
      </c>
      <c r="K142" s="2" t="s">
        <v>2916</v>
      </c>
    </row>
    <row r="143" spans="1:11">
      <c r="A143" s="2" t="s">
        <v>1245</v>
      </c>
      <c r="B143" s="2">
        <f t="shared" si="2"/>
        <v>142</v>
      </c>
      <c r="C143" s="12">
        <v>5</v>
      </c>
      <c r="D143" s="2" t="s">
        <v>16</v>
      </c>
      <c r="E143" s="2" t="s">
        <v>792</v>
      </c>
      <c r="F143" s="53" t="s">
        <v>481</v>
      </c>
      <c r="G143" s="2" t="s">
        <v>4173</v>
      </c>
      <c r="H143" s="2" t="s">
        <v>1486</v>
      </c>
      <c r="I143" s="2" t="s">
        <v>482</v>
      </c>
      <c r="J143" s="2" t="s">
        <v>2385</v>
      </c>
      <c r="K143" s="2" t="s">
        <v>2917</v>
      </c>
    </row>
    <row r="144" spans="1:11">
      <c r="A144" s="2" t="s">
        <v>1246</v>
      </c>
      <c r="B144" s="2">
        <f t="shared" si="2"/>
        <v>143</v>
      </c>
      <c r="C144" s="12">
        <v>5</v>
      </c>
      <c r="D144" s="2" t="s">
        <v>16</v>
      </c>
      <c r="E144" s="2" t="s">
        <v>792</v>
      </c>
      <c r="F144" s="53" t="s">
        <v>483</v>
      </c>
      <c r="G144" s="2" t="s">
        <v>4174</v>
      </c>
      <c r="H144" s="2" t="s">
        <v>1487</v>
      </c>
      <c r="I144" s="2" t="s">
        <v>484</v>
      </c>
      <c r="J144" s="2" t="s">
        <v>2386</v>
      </c>
      <c r="K144" s="2" t="s">
        <v>2918</v>
      </c>
    </row>
    <row r="145" spans="1:11">
      <c r="A145" s="2" t="s">
        <v>1247</v>
      </c>
      <c r="B145" s="2">
        <f t="shared" si="2"/>
        <v>144</v>
      </c>
      <c r="C145" s="12">
        <v>5</v>
      </c>
      <c r="D145" s="2" t="s">
        <v>16</v>
      </c>
      <c r="E145" s="2" t="s">
        <v>792</v>
      </c>
      <c r="F145" s="53" t="s">
        <v>485</v>
      </c>
      <c r="G145" s="2" t="s">
        <v>4181</v>
      </c>
      <c r="H145" s="2" t="s">
        <v>77</v>
      </c>
      <c r="I145" s="2" t="s">
        <v>486</v>
      </c>
      <c r="J145" s="2" t="s">
        <v>2387</v>
      </c>
      <c r="K145" s="2" t="s">
        <v>2919</v>
      </c>
    </row>
    <row r="146" spans="1:11">
      <c r="A146" s="2" t="s">
        <v>1248</v>
      </c>
      <c r="B146" s="2">
        <f t="shared" si="2"/>
        <v>145</v>
      </c>
      <c r="C146" s="12">
        <v>5</v>
      </c>
      <c r="D146" s="2" t="s">
        <v>16</v>
      </c>
      <c r="E146" s="2" t="s">
        <v>792</v>
      </c>
      <c r="F146" s="53" t="s">
        <v>487</v>
      </c>
      <c r="G146" s="2" t="s">
        <v>4182</v>
      </c>
      <c r="H146" s="2" t="s">
        <v>2057</v>
      </c>
      <c r="I146" s="2" t="s">
        <v>488</v>
      </c>
      <c r="J146" s="2" t="s">
        <v>2388</v>
      </c>
      <c r="K146" s="2" t="s">
        <v>2743</v>
      </c>
    </row>
    <row r="147" spans="1:11">
      <c r="A147" s="2" t="s">
        <v>1249</v>
      </c>
      <c r="B147" s="2">
        <f t="shared" si="2"/>
        <v>146</v>
      </c>
      <c r="C147" s="12">
        <v>5</v>
      </c>
      <c r="D147" s="2" t="s">
        <v>16</v>
      </c>
      <c r="E147" s="2" t="s">
        <v>792</v>
      </c>
      <c r="F147" s="53" t="s">
        <v>489</v>
      </c>
      <c r="G147" s="2" t="s">
        <v>4183</v>
      </c>
      <c r="H147" s="2" t="s">
        <v>81</v>
      </c>
      <c r="I147" s="2" t="s">
        <v>490</v>
      </c>
      <c r="J147" s="2" t="s">
        <v>2389</v>
      </c>
      <c r="K147" s="2" t="s">
        <v>2920</v>
      </c>
    </row>
    <row r="148" spans="1:11">
      <c r="A148" s="2" t="s">
        <v>1250</v>
      </c>
      <c r="B148" s="2">
        <f t="shared" si="2"/>
        <v>147</v>
      </c>
      <c r="C148" s="12">
        <v>5</v>
      </c>
      <c r="D148" s="2" t="s">
        <v>16</v>
      </c>
      <c r="E148" s="2" t="s">
        <v>792</v>
      </c>
      <c r="F148" s="53" t="s">
        <v>491</v>
      </c>
      <c r="G148" s="2" t="s">
        <v>4184</v>
      </c>
      <c r="H148" s="2" t="s">
        <v>492</v>
      </c>
      <c r="I148" s="2" t="s">
        <v>492</v>
      </c>
      <c r="J148" s="2" t="s">
        <v>2390</v>
      </c>
      <c r="K148" s="2" t="s">
        <v>2921</v>
      </c>
    </row>
    <row r="149" spans="1:11">
      <c r="A149" s="2" t="s">
        <v>1251</v>
      </c>
      <c r="B149" s="2">
        <f t="shared" si="2"/>
        <v>148</v>
      </c>
      <c r="C149" s="12">
        <v>5</v>
      </c>
      <c r="D149" s="2" t="s">
        <v>16</v>
      </c>
      <c r="E149" s="2" t="s">
        <v>792</v>
      </c>
      <c r="F149" s="53" t="s">
        <v>493</v>
      </c>
      <c r="G149" s="2" t="s">
        <v>4185</v>
      </c>
      <c r="H149" s="2" t="s">
        <v>2061</v>
      </c>
      <c r="I149" s="2" t="s">
        <v>494</v>
      </c>
      <c r="J149" s="2" t="s">
        <v>2391</v>
      </c>
      <c r="K149" s="2" t="s">
        <v>2922</v>
      </c>
    </row>
    <row r="150" spans="1:11">
      <c r="A150" s="2" t="s">
        <v>1252</v>
      </c>
      <c r="B150" s="2">
        <f t="shared" si="2"/>
        <v>149</v>
      </c>
      <c r="C150" s="12">
        <v>5</v>
      </c>
      <c r="D150" s="2" t="s">
        <v>16</v>
      </c>
      <c r="E150" s="2" t="s">
        <v>792</v>
      </c>
      <c r="F150" s="53" t="s">
        <v>495</v>
      </c>
      <c r="G150" s="2" t="s">
        <v>4186</v>
      </c>
      <c r="H150" s="2" t="s">
        <v>496</v>
      </c>
      <c r="I150" s="2" t="s">
        <v>496</v>
      </c>
      <c r="J150" s="2" t="s">
        <v>2392</v>
      </c>
      <c r="K150" s="2" t="s">
        <v>2923</v>
      </c>
    </row>
    <row r="151" spans="1:11">
      <c r="A151" s="2" t="s">
        <v>1253</v>
      </c>
      <c r="B151" s="2">
        <f t="shared" si="2"/>
        <v>150</v>
      </c>
      <c r="C151" s="12">
        <v>5</v>
      </c>
      <c r="D151" s="2" t="s">
        <v>16</v>
      </c>
      <c r="E151" s="2" t="s">
        <v>792</v>
      </c>
      <c r="F151" s="53" t="s">
        <v>497</v>
      </c>
      <c r="G151" s="2" t="s">
        <v>4187</v>
      </c>
      <c r="H151" s="2" t="s">
        <v>2063</v>
      </c>
      <c r="I151" s="2" t="s">
        <v>498</v>
      </c>
      <c r="J151" s="2" t="s">
        <v>2393</v>
      </c>
      <c r="K151" s="2" t="s">
        <v>2924</v>
      </c>
    </row>
    <row r="152" spans="1:11">
      <c r="A152" s="2" t="s">
        <v>1254</v>
      </c>
      <c r="B152" s="2">
        <f t="shared" si="2"/>
        <v>151</v>
      </c>
      <c r="C152" s="12">
        <v>5</v>
      </c>
      <c r="D152" s="2" t="s">
        <v>16</v>
      </c>
      <c r="E152" s="2" t="s">
        <v>792</v>
      </c>
      <c r="F152" s="53" t="s">
        <v>499</v>
      </c>
      <c r="G152" s="2" t="s">
        <v>4188</v>
      </c>
      <c r="H152" s="2" t="s">
        <v>2394</v>
      </c>
      <c r="I152" s="2" t="s">
        <v>2395</v>
      </c>
      <c r="J152" s="2" t="s">
        <v>2396</v>
      </c>
      <c r="K152" s="2" t="s">
        <v>2925</v>
      </c>
    </row>
    <row r="153" spans="1:11">
      <c r="A153" s="2" t="s">
        <v>3132</v>
      </c>
      <c r="B153" s="2">
        <f t="shared" si="2"/>
        <v>152</v>
      </c>
      <c r="C153" s="12">
        <v>4</v>
      </c>
      <c r="D153" s="2" t="s">
        <v>0</v>
      </c>
      <c r="E153" s="2" t="s">
        <v>788</v>
      </c>
      <c r="F153" s="52" t="s">
        <v>500</v>
      </c>
      <c r="G153" s="12" t="s">
        <v>3146</v>
      </c>
      <c r="H153" s="2" t="s">
        <v>501</v>
      </c>
      <c r="I153" s="2" t="s">
        <v>501</v>
      </c>
      <c r="J153" s="2" t="s">
        <v>2397</v>
      </c>
      <c r="K153" s="2" t="s">
        <v>2926</v>
      </c>
    </row>
    <row r="154" spans="1:11">
      <c r="A154" s="2" t="s">
        <v>1255</v>
      </c>
      <c r="B154" s="2">
        <f t="shared" si="2"/>
        <v>153</v>
      </c>
      <c r="C154" s="12">
        <v>5</v>
      </c>
      <c r="D154" s="2" t="s">
        <v>0</v>
      </c>
      <c r="E154" s="2" t="s">
        <v>3132</v>
      </c>
      <c r="F154" s="53" t="s">
        <v>502</v>
      </c>
      <c r="G154" s="2" t="s">
        <v>4189</v>
      </c>
      <c r="H154" s="2" t="s">
        <v>1488</v>
      </c>
      <c r="I154" s="2" t="s">
        <v>101</v>
      </c>
      <c r="J154" s="2" t="s">
        <v>2398</v>
      </c>
      <c r="K154" s="2" t="s">
        <v>2757</v>
      </c>
    </row>
    <row r="155" spans="1:11">
      <c r="A155" s="2" t="s">
        <v>1256</v>
      </c>
      <c r="B155" s="2">
        <f t="shared" si="2"/>
        <v>154</v>
      </c>
      <c r="C155" s="12">
        <v>5</v>
      </c>
      <c r="D155" s="2" t="s">
        <v>0</v>
      </c>
      <c r="E155" s="2" t="s">
        <v>3132</v>
      </c>
      <c r="F155" s="53" t="s">
        <v>503</v>
      </c>
      <c r="G155" s="2" t="s">
        <v>4190</v>
      </c>
      <c r="H155" s="2" t="s">
        <v>1489</v>
      </c>
      <c r="I155" s="2" t="s">
        <v>504</v>
      </c>
      <c r="J155" s="2" t="s">
        <v>2399</v>
      </c>
      <c r="K155" s="2" t="s">
        <v>3061</v>
      </c>
    </row>
    <row r="156" spans="1:11">
      <c r="A156" s="2" t="s">
        <v>1257</v>
      </c>
      <c r="B156" s="2">
        <f t="shared" si="2"/>
        <v>155</v>
      </c>
      <c r="C156" s="12">
        <v>5</v>
      </c>
      <c r="D156" s="2" t="s">
        <v>0</v>
      </c>
      <c r="E156" s="2" t="s">
        <v>3132</v>
      </c>
      <c r="F156" s="53" t="s">
        <v>505</v>
      </c>
      <c r="G156" s="2" t="s">
        <v>4191</v>
      </c>
      <c r="H156" s="2" t="s">
        <v>1490</v>
      </c>
      <c r="I156" s="2" t="s">
        <v>105</v>
      </c>
      <c r="J156" s="2" t="s">
        <v>2400</v>
      </c>
      <c r="K156" s="2" t="s">
        <v>2758</v>
      </c>
    </row>
    <row r="157" spans="1:11">
      <c r="A157" s="2" t="s">
        <v>1258</v>
      </c>
      <c r="B157" s="2">
        <f t="shared" si="2"/>
        <v>156</v>
      </c>
      <c r="C157" s="12">
        <v>5</v>
      </c>
      <c r="D157" s="2" t="s">
        <v>0</v>
      </c>
      <c r="E157" s="2" t="s">
        <v>3132</v>
      </c>
      <c r="F157" s="53" t="s">
        <v>506</v>
      </c>
      <c r="G157" s="2" t="s">
        <v>4192</v>
      </c>
      <c r="H157" s="2" t="s">
        <v>1491</v>
      </c>
      <c r="I157" s="2" t="s">
        <v>107</v>
      </c>
      <c r="J157" s="2" t="s">
        <v>2702</v>
      </c>
      <c r="K157" s="2" t="s">
        <v>2759</v>
      </c>
    </row>
    <row r="158" spans="1:11">
      <c r="A158" s="2" t="s">
        <v>1259</v>
      </c>
      <c r="B158" s="2">
        <f t="shared" si="2"/>
        <v>157</v>
      </c>
      <c r="C158" s="12">
        <v>5</v>
      </c>
      <c r="D158" s="2" t="s">
        <v>0</v>
      </c>
      <c r="E158" s="2" t="s">
        <v>3132</v>
      </c>
      <c r="F158" s="53" t="s">
        <v>507</v>
      </c>
      <c r="G158" s="2" t="s">
        <v>4193</v>
      </c>
      <c r="H158" s="2" t="s">
        <v>1492</v>
      </c>
      <c r="I158" s="2" t="s">
        <v>109</v>
      </c>
      <c r="J158" s="2" t="s">
        <v>2401</v>
      </c>
      <c r="K158" s="2" t="s">
        <v>2760</v>
      </c>
    </row>
    <row r="159" spans="1:11">
      <c r="A159" s="2" t="s">
        <v>1260</v>
      </c>
      <c r="B159" s="2">
        <f t="shared" si="2"/>
        <v>158</v>
      </c>
      <c r="C159" s="12">
        <v>5</v>
      </c>
      <c r="D159" s="2" t="s">
        <v>0</v>
      </c>
      <c r="E159" s="2" t="s">
        <v>3132</v>
      </c>
      <c r="F159" s="53" t="s">
        <v>508</v>
      </c>
      <c r="G159" s="2" t="s">
        <v>4194</v>
      </c>
      <c r="H159" s="2" t="s">
        <v>2402</v>
      </c>
      <c r="I159" s="2" t="s">
        <v>509</v>
      </c>
      <c r="J159" s="2" t="s">
        <v>2403</v>
      </c>
      <c r="K159" s="2" t="s">
        <v>3062</v>
      </c>
    </row>
    <row r="160" spans="1:11">
      <c r="A160" s="2" t="s">
        <v>794</v>
      </c>
      <c r="B160" s="2">
        <f t="shared" si="2"/>
        <v>159</v>
      </c>
      <c r="C160" s="12">
        <v>5</v>
      </c>
      <c r="D160" s="2" t="s">
        <v>0</v>
      </c>
      <c r="E160" s="2" t="s">
        <v>3132</v>
      </c>
      <c r="F160" s="53" t="s">
        <v>510</v>
      </c>
      <c r="G160" s="12" t="s">
        <v>3080</v>
      </c>
      <c r="H160" s="2" t="s">
        <v>1493</v>
      </c>
      <c r="I160" s="2" t="s">
        <v>511</v>
      </c>
      <c r="J160" s="2" t="s">
        <v>2404</v>
      </c>
      <c r="K160" s="2" t="s">
        <v>3063</v>
      </c>
    </row>
    <row r="161" spans="1:11">
      <c r="A161" s="2" t="s">
        <v>1261</v>
      </c>
      <c r="B161" s="2">
        <f t="shared" si="2"/>
        <v>160</v>
      </c>
      <c r="C161" s="12">
        <v>6</v>
      </c>
      <c r="D161" s="2" t="s">
        <v>0</v>
      </c>
      <c r="E161" s="2" t="s">
        <v>794</v>
      </c>
      <c r="F161" s="54" t="s">
        <v>512</v>
      </c>
      <c r="G161" s="2" t="s">
        <v>843</v>
      </c>
      <c r="H161" s="2" t="s">
        <v>2405</v>
      </c>
      <c r="I161" s="2" t="s">
        <v>2406</v>
      </c>
      <c r="J161" s="2" t="s">
        <v>2407</v>
      </c>
      <c r="K161" s="2" t="s">
        <v>3064</v>
      </c>
    </row>
    <row r="162" spans="1:11">
      <c r="A162" s="2" t="s">
        <v>1262</v>
      </c>
      <c r="B162" s="2">
        <f t="shared" si="2"/>
        <v>161</v>
      </c>
      <c r="C162" s="12">
        <v>6</v>
      </c>
      <c r="D162" s="2" t="s">
        <v>0</v>
      </c>
      <c r="E162" s="2" t="s">
        <v>794</v>
      </c>
      <c r="F162" s="54" t="s">
        <v>513</v>
      </c>
      <c r="G162" s="2" t="s">
        <v>842</v>
      </c>
      <c r="H162" s="2" t="s">
        <v>514</v>
      </c>
      <c r="I162" s="2" t="s">
        <v>514</v>
      </c>
      <c r="J162" s="2" t="s">
        <v>2408</v>
      </c>
      <c r="K162" s="2" t="s">
        <v>2927</v>
      </c>
    </row>
    <row r="163" spans="1:11">
      <c r="A163" s="2" t="s">
        <v>795</v>
      </c>
      <c r="B163" s="2">
        <f t="shared" si="2"/>
        <v>162</v>
      </c>
      <c r="C163" s="12">
        <v>5</v>
      </c>
      <c r="D163" s="2" t="s">
        <v>0</v>
      </c>
      <c r="E163" s="2" t="s">
        <v>3132</v>
      </c>
      <c r="F163" s="53" t="s">
        <v>515</v>
      </c>
      <c r="G163" s="12" t="s">
        <v>3080</v>
      </c>
      <c r="H163" s="2" t="s">
        <v>1494</v>
      </c>
      <c r="I163" s="2" t="s">
        <v>516</v>
      </c>
      <c r="J163" s="2" t="s">
        <v>2409</v>
      </c>
      <c r="K163" s="2" t="s">
        <v>2928</v>
      </c>
    </row>
    <row r="164" spans="1:11">
      <c r="A164" s="2" t="s">
        <v>1263</v>
      </c>
      <c r="B164" s="2">
        <f t="shared" si="2"/>
        <v>163</v>
      </c>
      <c r="C164" s="12">
        <v>6</v>
      </c>
      <c r="D164" s="2" t="s">
        <v>0</v>
      </c>
      <c r="E164" s="2" t="s">
        <v>795</v>
      </c>
      <c r="F164" s="54" t="s">
        <v>517</v>
      </c>
      <c r="G164" s="2" t="s">
        <v>845</v>
      </c>
      <c r="H164" s="2" t="s">
        <v>2410</v>
      </c>
      <c r="I164" s="2" t="s">
        <v>518</v>
      </c>
      <c r="J164" s="2" t="s">
        <v>2411</v>
      </c>
      <c r="K164" s="2" t="s">
        <v>3065</v>
      </c>
    </row>
    <row r="165" spans="1:11">
      <c r="A165" s="2" t="s">
        <v>1264</v>
      </c>
      <c r="B165" s="2">
        <f t="shared" si="2"/>
        <v>164</v>
      </c>
      <c r="C165" s="12">
        <v>6</v>
      </c>
      <c r="D165" s="2" t="s">
        <v>0</v>
      </c>
      <c r="E165" s="2" t="s">
        <v>795</v>
      </c>
      <c r="F165" s="54" t="s">
        <v>519</v>
      </c>
      <c r="G165" s="2" t="s">
        <v>844</v>
      </c>
      <c r="H165" s="2" t="s">
        <v>520</v>
      </c>
      <c r="I165" s="2" t="s">
        <v>520</v>
      </c>
      <c r="J165" s="2" t="s">
        <v>2412</v>
      </c>
      <c r="K165" s="2" t="s">
        <v>2929</v>
      </c>
    </row>
    <row r="166" spans="1:11">
      <c r="A166" s="2" t="s">
        <v>796</v>
      </c>
      <c r="B166" s="2">
        <f t="shared" si="2"/>
        <v>165</v>
      </c>
      <c r="C166" s="12">
        <v>5</v>
      </c>
      <c r="D166" s="2" t="s">
        <v>0</v>
      </c>
      <c r="E166" s="2" t="s">
        <v>3132</v>
      </c>
      <c r="F166" s="53" t="s">
        <v>521</v>
      </c>
      <c r="G166" s="12" t="s">
        <v>3080</v>
      </c>
      <c r="H166" s="2" t="s">
        <v>1495</v>
      </c>
      <c r="I166" s="2" t="s">
        <v>522</v>
      </c>
      <c r="J166" s="2" t="s">
        <v>2413</v>
      </c>
      <c r="K166" s="2" t="s">
        <v>2930</v>
      </c>
    </row>
    <row r="167" spans="1:11">
      <c r="A167" s="2" t="s">
        <v>1265</v>
      </c>
      <c r="B167" s="2">
        <f t="shared" si="2"/>
        <v>166</v>
      </c>
      <c r="C167" s="12">
        <v>6</v>
      </c>
      <c r="D167" s="2" t="s">
        <v>0</v>
      </c>
      <c r="E167" s="2" t="s">
        <v>796</v>
      </c>
      <c r="F167" s="54" t="s">
        <v>523</v>
      </c>
      <c r="G167" s="2" t="s">
        <v>841</v>
      </c>
      <c r="H167" s="2" t="s">
        <v>2414</v>
      </c>
      <c r="I167" s="2" t="s">
        <v>524</v>
      </c>
      <c r="J167" s="2" t="s">
        <v>2415</v>
      </c>
      <c r="K167" s="2" t="s">
        <v>3066</v>
      </c>
    </row>
    <row r="168" spans="1:11">
      <c r="A168" s="2" t="s">
        <v>1266</v>
      </c>
      <c r="B168" s="2">
        <f t="shared" si="2"/>
        <v>167</v>
      </c>
      <c r="C168" s="12">
        <v>6</v>
      </c>
      <c r="D168" s="2" t="s">
        <v>0</v>
      </c>
      <c r="E168" s="2" t="s">
        <v>796</v>
      </c>
      <c r="F168" s="54" t="s">
        <v>525</v>
      </c>
      <c r="G168" s="2" t="s">
        <v>840</v>
      </c>
      <c r="H168" s="2" t="s">
        <v>526</v>
      </c>
      <c r="I168" s="2" t="s">
        <v>526</v>
      </c>
      <c r="J168" s="2" t="s">
        <v>2416</v>
      </c>
      <c r="K168" s="2" t="s">
        <v>2931</v>
      </c>
    </row>
    <row r="169" spans="1:11">
      <c r="A169" s="2" t="s">
        <v>1267</v>
      </c>
      <c r="B169" s="2">
        <f t="shared" si="2"/>
        <v>168</v>
      </c>
      <c r="C169" s="12">
        <v>5</v>
      </c>
      <c r="D169" s="2" t="s">
        <v>0</v>
      </c>
      <c r="E169" s="2" t="s">
        <v>3132</v>
      </c>
      <c r="F169" s="53" t="s">
        <v>527</v>
      </c>
      <c r="G169" s="2" t="s">
        <v>4195</v>
      </c>
      <c r="H169" s="2" t="s">
        <v>528</v>
      </c>
      <c r="I169" s="2" t="s">
        <v>528</v>
      </c>
      <c r="J169" s="2" t="s">
        <v>2417</v>
      </c>
      <c r="K169" s="2" t="s">
        <v>3067</v>
      </c>
    </row>
    <row r="170" spans="1:11">
      <c r="A170" s="2" t="s">
        <v>1268</v>
      </c>
      <c r="B170" s="2">
        <f t="shared" si="2"/>
        <v>169</v>
      </c>
      <c r="C170" s="12">
        <v>5</v>
      </c>
      <c r="D170" s="2" t="s">
        <v>16</v>
      </c>
      <c r="E170" s="2" t="s">
        <v>3132</v>
      </c>
      <c r="F170" s="53" t="s">
        <v>529</v>
      </c>
      <c r="G170" s="2" t="s">
        <v>4188</v>
      </c>
      <c r="H170" s="2" t="s">
        <v>2418</v>
      </c>
      <c r="I170" s="2" t="s">
        <v>3094</v>
      </c>
      <c r="J170" s="2" t="s">
        <v>2419</v>
      </c>
      <c r="K170" s="2" t="s">
        <v>2932</v>
      </c>
    </row>
    <row r="171" spans="1:11">
      <c r="A171" s="2" t="s">
        <v>1269</v>
      </c>
      <c r="B171" s="2">
        <f t="shared" si="2"/>
        <v>170</v>
      </c>
      <c r="C171" s="12">
        <v>4</v>
      </c>
      <c r="D171" s="2" t="s">
        <v>0</v>
      </c>
      <c r="E171" s="2" t="s">
        <v>788</v>
      </c>
      <c r="F171" s="52" t="s">
        <v>530</v>
      </c>
      <c r="G171" s="2" t="s">
        <v>811</v>
      </c>
      <c r="H171" s="2" t="s">
        <v>1496</v>
      </c>
      <c r="I171" s="2" t="s">
        <v>531</v>
      </c>
      <c r="J171" s="2" t="s">
        <v>2420</v>
      </c>
      <c r="K171" s="2" t="s">
        <v>2933</v>
      </c>
    </row>
    <row r="172" spans="1:11">
      <c r="A172" s="2" t="s">
        <v>780</v>
      </c>
      <c r="B172" s="2">
        <f t="shared" si="2"/>
        <v>171</v>
      </c>
      <c r="C172" s="12">
        <v>3</v>
      </c>
      <c r="D172" s="2" t="s">
        <v>16</v>
      </c>
      <c r="E172" s="2" t="s">
        <v>762</v>
      </c>
      <c r="F172" s="51" t="s">
        <v>222</v>
      </c>
      <c r="G172" s="12" t="s">
        <v>3080</v>
      </c>
      <c r="H172" s="2" t="s">
        <v>1436</v>
      </c>
      <c r="I172" s="2" t="s">
        <v>223</v>
      </c>
      <c r="J172" s="2" t="s">
        <v>2156</v>
      </c>
      <c r="K172" s="2" t="s">
        <v>2802</v>
      </c>
    </row>
    <row r="173" spans="1:11">
      <c r="A173" s="2" t="s">
        <v>1121</v>
      </c>
      <c r="B173" s="2">
        <f t="shared" si="2"/>
        <v>172</v>
      </c>
      <c r="C173" s="12">
        <v>4</v>
      </c>
      <c r="D173" s="2" t="s">
        <v>16</v>
      </c>
      <c r="E173" s="2" t="s">
        <v>780</v>
      </c>
      <c r="F173" s="52" t="s">
        <v>224</v>
      </c>
      <c r="G173" s="2" t="s">
        <v>940</v>
      </c>
      <c r="H173" s="2" t="s">
        <v>1437</v>
      </c>
      <c r="I173" s="2" t="s">
        <v>225</v>
      </c>
      <c r="J173" s="2" t="s">
        <v>2157</v>
      </c>
      <c r="K173" s="2" t="s">
        <v>2803</v>
      </c>
    </row>
    <row r="174" spans="1:11">
      <c r="A174" s="2" t="s">
        <v>1122</v>
      </c>
      <c r="B174" s="2">
        <f t="shared" si="2"/>
        <v>173</v>
      </c>
      <c r="C174" s="12">
        <v>4</v>
      </c>
      <c r="D174" s="2" t="s">
        <v>16</v>
      </c>
      <c r="E174" s="2" t="s">
        <v>780</v>
      </c>
      <c r="F174" s="52" t="s">
        <v>226</v>
      </c>
      <c r="G174" s="2" t="s">
        <v>941</v>
      </c>
      <c r="H174" s="2" t="s">
        <v>1438</v>
      </c>
      <c r="I174" s="2" t="s">
        <v>227</v>
      </c>
      <c r="J174" s="2" t="s">
        <v>2158</v>
      </c>
      <c r="K174" s="2" t="s">
        <v>2804</v>
      </c>
    </row>
    <row r="175" spans="1:11">
      <c r="A175" s="2" t="s">
        <v>1123</v>
      </c>
      <c r="B175" s="2">
        <f t="shared" si="2"/>
        <v>174</v>
      </c>
      <c r="C175" s="12">
        <v>4</v>
      </c>
      <c r="D175" s="2" t="s">
        <v>16</v>
      </c>
      <c r="E175" s="2" t="s">
        <v>780</v>
      </c>
      <c r="F175" s="52" t="s">
        <v>228</v>
      </c>
      <c r="G175" s="2" t="s">
        <v>942</v>
      </c>
      <c r="H175" s="2" t="s">
        <v>1439</v>
      </c>
      <c r="I175" s="2" t="s">
        <v>229</v>
      </c>
      <c r="J175" s="2" t="s">
        <v>2159</v>
      </c>
      <c r="K175" s="2" t="s">
        <v>2805</v>
      </c>
    </row>
    <row r="176" spans="1:11">
      <c r="A176" s="2" t="s">
        <v>1025</v>
      </c>
      <c r="B176" s="2">
        <f t="shared" si="2"/>
        <v>175</v>
      </c>
      <c r="C176" s="12">
        <v>4</v>
      </c>
      <c r="D176" s="2" t="s">
        <v>16</v>
      </c>
      <c r="E176" s="2" t="s">
        <v>780</v>
      </c>
      <c r="F176" s="52" t="s">
        <v>2160</v>
      </c>
      <c r="G176" s="2" t="s">
        <v>943</v>
      </c>
      <c r="H176" s="2" t="s">
        <v>2161</v>
      </c>
      <c r="I176" s="2" t="s">
        <v>239</v>
      </c>
      <c r="J176" s="2" t="s">
        <v>2162</v>
      </c>
      <c r="K176" s="2" t="s">
        <v>2693</v>
      </c>
    </row>
    <row r="177" spans="1:11">
      <c r="A177" s="2" t="s">
        <v>1124</v>
      </c>
      <c r="B177" s="2">
        <f t="shared" si="2"/>
        <v>176</v>
      </c>
      <c r="C177" s="12">
        <v>4</v>
      </c>
      <c r="D177" s="2" t="s">
        <v>16</v>
      </c>
      <c r="E177" s="2" t="s">
        <v>780</v>
      </c>
      <c r="F177" s="52" t="s">
        <v>231</v>
      </c>
      <c r="G177" s="2" t="s">
        <v>944</v>
      </c>
      <c r="H177" s="2" t="s">
        <v>2163</v>
      </c>
      <c r="I177" s="2" t="s">
        <v>232</v>
      </c>
      <c r="J177" s="2" t="s">
        <v>2164</v>
      </c>
      <c r="K177" s="2" t="s">
        <v>2806</v>
      </c>
    </row>
    <row r="178" spans="1:11">
      <c r="A178" s="2" t="s">
        <v>1125</v>
      </c>
      <c r="B178" s="2">
        <f t="shared" si="2"/>
        <v>177</v>
      </c>
      <c r="C178" s="12">
        <v>4</v>
      </c>
      <c r="D178" s="2" t="s">
        <v>16</v>
      </c>
      <c r="E178" s="2" t="s">
        <v>780</v>
      </c>
      <c r="F178" s="52" t="s">
        <v>233</v>
      </c>
      <c r="G178" s="2" t="s">
        <v>945</v>
      </c>
      <c r="H178" s="2" t="s">
        <v>2165</v>
      </c>
      <c r="I178" s="2" t="s">
        <v>234</v>
      </c>
      <c r="J178" s="2" t="s">
        <v>2166</v>
      </c>
      <c r="K178" s="2" t="s">
        <v>2694</v>
      </c>
    </row>
    <row r="179" spans="1:11">
      <c r="A179" s="2" t="s">
        <v>1126</v>
      </c>
      <c r="B179" s="2">
        <f t="shared" si="2"/>
        <v>178</v>
      </c>
      <c r="C179" s="12">
        <v>4</v>
      </c>
      <c r="D179" s="2" t="s">
        <v>16</v>
      </c>
      <c r="E179" s="2" t="s">
        <v>780</v>
      </c>
      <c r="F179" s="52" t="s">
        <v>235</v>
      </c>
      <c r="G179" s="2" t="s">
        <v>4206</v>
      </c>
      <c r="H179" s="2" t="s">
        <v>1440</v>
      </c>
      <c r="I179" s="2" t="s">
        <v>236</v>
      </c>
      <c r="J179" s="2" t="s">
        <v>2167</v>
      </c>
      <c r="K179" s="2" t="s">
        <v>2807</v>
      </c>
    </row>
    <row r="180" spans="1:11">
      <c r="A180" s="2" t="s">
        <v>1127</v>
      </c>
      <c r="B180" s="2">
        <f t="shared" si="2"/>
        <v>179</v>
      </c>
      <c r="C180" s="12">
        <v>4</v>
      </c>
      <c r="D180" s="2" t="s">
        <v>16</v>
      </c>
      <c r="E180" s="2" t="s">
        <v>780</v>
      </c>
      <c r="F180" s="52" t="s">
        <v>237</v>
      </c>
      <c r="G180" s="2" t="s">
        <v>962</v>
      </c>
      <c r="H180" s="2" t="s">
        <v>1441</v>
      </c>
      <c r="I180" s="2" t="s">
        <v>238</v>
      </c>
      <c r="J180" s="2" t="s">
        <v>2168</v>
      </c>
      <c r="K180" s="2" t="s">
        <v>2808</v>
      </c>
    </row>
    <row r="181" spans="1:11">
      <c r="A181" s="2" t="s">
        <v>781</v>
      </c>
      <c r="B181" s="2">
        <f t="shared" si="2"/>
        <v>180</v>
      </c>
      <c r="C181" s="12">
        <v>4</v>
      </c>
      <c r="D181" s="2" t="s">
        <v>16</v>
      </c>
      <c r="E181" s="2" t="s">
        <v>780</v>
      </c>
      <c r="F181" s="52" t="s">
        <v>2169</v>
      </c>
      <c r="G181" s="12" t="s">
        <v>3080</v>
      </c>
      <c r="H181" s="2" t="s">
        <v>1442</v>
      </c>
      <c r="I181" s="2" t="s">
        <v>230</v>
      </c>
      <c r="J181" s="2" t="s">
        <v>2170</v>
      </c>
      <c r="K181" s="2" t="s">
        <v>2809</v>
      </c>
    </row>
    <row r="182" spans="1:11">
      <c r="A182" s="2" t="s">
        <v>1128</v>
      </c>
      <c r="B182" s="2">
        <f t="shared" si="2"/>
        <v>181</v>
      </c>
      <c r="C182" s="12">
        <v>5</v>
      </c>
      <c r="D182" s="2" t="s">
        <v>16</v>
      </c>
      <c r="E182" s="2" t="s">
        <v>781</v>
      </c>
      <c r="F182" s="53" t="s">
        <v>240</v>
      </c>
      <c r="G182" s="2" t="s">
        <v>946</v>
      </c>
      <c r="H182" s="2" t="s">
        <v>2171</v>
      </c>
      <c r="I182" s="2" t="s">
        <v>241</v>
      </c>
      <c r="J182" s="2" t="s">
        <v>2172</v>
      </c>
      <c r="K182" s="2" t="s">
        <v>2810</v>
      </c>
    </row>
    <row r="183" spans="1:11">
      <c r="A183" s="2" t="s">
        <v>1129</v>
      </c>
      <c r="B183" s="2">
        <f t="shared" si="2"/>
        <v>182</v>
      </c>
      <c r="C183" s="12">
        <v>5</v>
      </c>
      <c r="D183" s="2" t="s">
        <v>16</v>
      </c>
      <c r="E183" s="2" t="s">
        <v>781</v>
      </c>
      <c r="F183" s="53" t="s">
        <v>242</v>
      </c>
      <c r="G183" s="2" t="s">
        <v>947</v>
      </c>
      <c r="H183" s="2" t="s">
        <v>1443</v>
      </c>
      <c r="I183" s="2" t="s">
        <v>243</v>
      </c>
      <c r="J183" s="2" t="s">
        <v>2173</v>
      </c>
      <c r="K183" s="2" t="s">
        <v>2811</v>
      </c>
    </row>
    <row r="184" spans="1:11">
      <c r="A184" s="2" t="s">
        <v>1130</v>
      </c>
      <c r="B184" s="2">
        <f t="shared" si="2"/>
        <v>183</v>
      </c>
      <c r="C184" s="12">
        <v>5</v>
      </c>
      <c r="D184" s="2" t="s">
        <v>16</v>
      </c>
      <c r="E184" s="2" t="s">
        <v>781</v>
      </c>
      <c r="F184" s="53" t="s">
        <v>244</v>
      </c>
      <c r="G184" s="2" t="s">
        <v>948</v>
      </c>
      <c r="H184" s="2" t="s">
        <v>2174</v>
      </c>
      <c r="I184" s="2" t="s">
        <v>245</v>
      </c>
      <c r="J184" s="2" t="s">
        <v>2175</v>
      </c>
      <c r="K184" s="2" t="s">
        <v>2695</v>
      </c>
    </row>
    <row r="185" spans="1:11">
      <c r="A185" s="2" t="s">
        <v>1131</v>
      </c>
      <c r="B185" s="2">
        <f t="shared" si="2"/>
        <v>184</v>
      </c>
      <c r="C185" s="12">
        <v>5</v>
      </c>
      <c r="D185" s="2" t="s">
        <v>16</v>
      </c>
      <c r="E185" s="2" t="s">
        <v>781</v>
      </c>
      <c r="F185" s="53" t="s">
        <v>246</v>
      </c>
      <c r="G185" s="2" t="s">
        <v>949</v>
      </c>
      <c r="H185" s="2" t="s">
        <v>2176</v>
      </c>
      <c r="I185" s="2" t="s">
        <v>247</v>
      </c>
      <c r="J185" s="2" t="s">
        <v>2177</v>
      </c>
      <c r="K185" s="2" t="s">
        <v>2696</v>
      </c>
    </row>
    <row r="186" spans="1:11">
      <c r="A186" s="2" t="s">
        <v>1132</v>
      </c>
      <c r="B186" s="2">
        <f t="shared" si="2"/>
        <v>185</v>
      </c>
      <c r="C186" s="12">
        <v>5</v>
      </c>
      <c r="D186" s="2" t="s">
        <v>16</v>
      </c>
      <c r="E186" s="2" t="s">
        <v>781</v>
      </c>
      <c r="F186" s="53" t="s">
        <v>248</v>
      </c>
      <c r="G186" s="2" t="s">
        <v>950</v>
      </c>
      <c r="H186" s="2" t="s">
        <v>1444</v>
      </c>
      <c r="I186" s="2" t="s">
        <v>249</v>
      </c>
      <c r="J186" s="2" t="s">
        <v>2178</v>
      </c>
      <c r="K186" s="2" t="s">
        <v>2812</v>
      </c>
    </row>
    <row r="187" spans="1:11">
      <c r="A187" s="2" t="s">
        <v>782</v>
      </c>
      <c r="B187" s="2">
        <f t="shared" si="2"/>
        <v>186</v>
      </c>
      <c r="C187" s="12">
        <v>2</v>
      </c>
      <c r="D187" s="2" t="s">
        <v>0</v>
      </c>
      <c r="E187" s="2" t="s">
        <v>760</v>
      </c>
      <c r="F187" s="50" t="s">
        <v>250</v>
      </c>
      <c r="G187" s="12" t="s">
        <v>3080</v>
      </c>
      <c r="H187" s="2" t="s">
        <v>2179</v>
      </c>
      <c r="I187" s="2" t="s">
        <v>251</v>
      </c>
      <c r="J187" s="2" t="s">
        <v>2180</v>
      </c>
      <c r="K187" s="2" t="s">
        <v>2813</v>
      </c>
    </row>
    <row r="188" spans="1:11">
      <c r="A188" s="2" t="s">
        <v>1133</v>
      </c>
      <c r="B188" s="2">
        <f t="shared" si="2"/>
        <v>187</v>
      </c>
      <c r="C188" s="12">
        <v>3</v>
      </c>
      <c r="D188" s="2" t="s">
        <v>0</v>
      </c>
      <c r="E188" s="2" t="s">
        <v>782</v>
      </c>
      <c r="F188" s="51" t="s">
        <v>252</v>
      </c>
      <c r="G188" s="2" t="s">
        <v>860</v>
      </c>
      <c r="H188" s="2" t="s">
        <v>2181</v>
      </c>
      <c r="I188" s="2" t="s">
        <v>253</v>
      </c>
      <c r="J188" s="2" t="s">
        <v>2182</v>
      </c>
      <c r="K188" s="2" t="s">
        <v>2814</v>
      </c>
    </row>
    <row r="189" spans="1:11">
      <c r="A189" s="2" t="s">
        <v>1134</v>
      </c>
      <c r="B189" s="2">
        <f t="shared" si="2"/>
        <v>188</v>
      </c>
      <c r="C189" s="12">
        <v>3</v>
      </c>
      <c r="D189" s="2" t="s">
        <v>0</v>
      </c>
      <c r="E189" s="2" t="s">
        <v>782</v>
      </c>
      <c r="F189" s="51" t="s">
        <v>254</v>
      </c>
      <c r="G189" s="2" t="s">
        <v>829</v>
      </c>
      <c r="H189" s="2" t="s">
        <v>2183</v>
      </c>
      <c r="I189" s="2" t="s">
        <v>255</v>
      </c>
      <c r="J189" s="2" t="s">
        <v>2184</v>
      </c>
      <c r="K189" s="2" t="s">
        <v>2815</v>
      </c>
    </row>
    <row r="190" spans="1:11">
      <c r="A190" s="2" t="s">
        <v>1135</v>
      </c>
      <c r="B190" s="2">
        <f t="shared" si="2"/>
        <v>189</v>
      </c>
      <c r="C190" s="12">
        <v>3</v>
      </c>
      <c r="D190" s="2" t="s">
        <v>16</v>
      </c>
      <c r="E190" s="2" t="s">
        <v>782</v>
      </c>
      <c r="F190" s="51" t="s">
        <v>256</v>
      </c>
      <c r="G190" s="2" t="s">
        <v>915</v>
      </c>
      <c r="H190" s="2" t="s">
        <v>2185</v>
      </c>
      <c r="I190" s="2" t="s">
        <v>257</v>
      </c>
      <c r="J190" s="2" t="s">
        <v>2186</v>
      </c>
      <c r="K190" s="2" t="s">
        <v>2816</v>
      </c>
    </row>
    <row r="191" spans="1:11">
      <c r="A191" s="2" t="s">
        <v>1136</v>
      </c>
      <c r="B191" s="2">
        <f t="shared" si="2"/>
        <v>190</v>
      </c>
      <c r="C191" s="12">
        <v>3</v>
      </c>
      <c r="D191" s="2" t="s">
        <v>0</v>
      </c>
      <c r="E191" s="2" t="s">
        <v>782</v>
      </c>
      <c r="F191" s="51" t="s">
        <v>258</v>
      </c>
      <c r="G191" s="2" t="s">
        <v>830</v>
      </c>
      <c r="H191" s="2" t="s">
        <v>2187</v>
      </c>
      <c r="I191" s="2" t="s">
        <v>3085</v>
      </c>
      <c r="J191" s="2" t="s">
        <v>2188</v>
      </c>
      <c r="K191" s="2" t="s">
        <v>2817</v>
      </c>
    </row>
    <row r="192" spans="1:11">
      <c r="A192" s="2" t="s">
        <v>1137</v>
      </c>
      <c r="B192" s="2">
        <f t="shared" si="2"/>
        <v>191</v>
      </c>
      <c r="C192" s="12">
        <v>3</v>
      </c>
      <c r="D192" s="2" t="s">
        <v>16</v>
      </c>
      <c r="E192" s="2" t="s">
        <v>782</v>
      </c>
      <c r="F192" s="51" t="s">
        <v>259</v>
      </c>
      <c r="G192" s="2" t="s">
        <v>917</v>
      </c>
      <c r="H192" s="2" t="s">
        <v>2189</v>
      </c>
      <c r="I192" s="2" t="s">
        <v>260</v>
      </c>
      <c r="J192" s="2" t="s">
        <v>2190</v>
      </c>
      <c r="K192" s="2" t="s">
        <v>2818</v>
      </c>
    </row>
    <row r="193" spans="1:11">
      <c r="A193" s="2" t="s">
        <v>1138</v>
      </c>
      <c r="B193" s="2">
        <f t="shared" si="2"/>
        <v>192</v>
      </c>
      <c r="C193" s="12">
        <v>3</v>
      </c>
      <c r="D193" s="2" t="s">
        <v>0</v>
      </c>
      <c r="E193" s="2" t="s">
        <v>782</v>
      </c>
      <c r="F193" s="51" t="s">
        <v>261</v>
      </c>
      <c r="G193" s="2" t="s">
        <v>876</v>
      </c>
      <c r="H193" s="2" t="s">
        <v>2191</v>
      </c>
      <c r="I193" s="2" t="s">
        <v>3086</v>
      </c>
      <c r="J193" s="2" t="s">
        <v>2192</v>
      </c>
      <c r="K193" s="2" t="s">
        <v>2819</v>
      </c>
    </row>
    <row r="194" spans="1:11">
      <c r="A194" s="2" t="s">
        <v>1139</v>
      </c>
      <c r="B194" s="2">
        <f t="shared" si="2"/>
        <v>193</v>
      </c>
      <c r="C194" s="12">
        <v>3</v>
      </c>
      <c r="D194" s="2" t="s">
        <v>16</v>
      </c>
      <c r="E194" s="2" t="s">
        <v>782</v>
      </c>
      <c r="F194" s="51" t="s">
        <v>262</v>
      </c>
      <c r="G194" s="2" t="s">
        <v>952</v>
      </c>
      <c r="H194" s="2" t="s">
        <v>2193</v>
      </c>
      <c r="I194" s="2" t="s">
        <v>263</v>
      </c>
      <c r="J194" s="2" t="s">
        <v>2194</v>
      </c>
      <c r="K194" s="2" t="s">
        <v>2820</v>
      </c>
    </row>
    <row r="195" spans="1:11">
      <c r="A195" s="2" t="s">
        <v>1140</v>
      </c>
      <c r="B195" s="2">
        <f t="shared" ref="B195:B258" si="3">ROW()-1</f>
        <v>194</v>
      </c>
      <c r="C195" s="12">
        <v>3</v>
      </c>
      <c r="D195" s="2" t="s">
        <v>0</v>
      </c>
      <c r="E195" s="2" t="s">
        <v>782</v>
      </c>
      <c r="F195" s="51" t="s">
        <v>264</v>
      </c>
      <c r="G195" s="2" t="s">
        <v>836</v>
      </c>
      <c r="H195" s="2" t="s">
        <v>2195</v>
      </c>
      <c r="I195" s="2" t="s">
        <v>265</v>
      </c>
      <c r="J195" s="2" t="s">
        <v>2196</v>
      </c>
      <c r="K195" s="2" t="s">
        <v>2821</v>
      </c>
    </row>
    <row r="196" spans="1:11">
      <c r="A196" s="2" t="s">
        <v>1141</v>
      </c>
      <c r="B196" s="2">
        <f t="shared" si="3"/>
        <v>195</v>
      </c>
      <c r="C196" s="12">
        <v>3</v>
      </c>
      <c r="D196" s="2" t="s">
        <v>16</v>
      </c>
      <c r="E196" s="2" t="s">
        <v>782</v>
      </c>
      <c r="F196" s="51" t="s">
        <v>266</v>
      </c>
      <c r="G196" s="2" t="s">
        <v>916</v>
      </c>
      <c r="H196" s="2" t="s">
        <v>1445</v>
      </c>
      <c r="I196" s="2" t="s">
        <v>267</v>
      </c>
      <c r="J196" s="2" t="s">
        <v>2197</v>
      </c>
      <c r="K196" s="2" t="s">
        <v>2822</v>
      </c>
    </row>
    <row r="197" spans="1:11">
      <c r="A197" s="2" t="s">
        <v>1142</v>
      </c>
      <c r="B197" s="2">
        <f t="shared" si="3"/>
        <v>196</v>
      </c>
      <c r="C197" s="12">
        <v>3</v>
      </c>
      <c r="D197" s="2" t="s">
        <v>0</v>
      </c>
      <c r="E197" s="2" t="s">
        <v>782</v>
      </c>
      <c r="F197" s="51" t="s">
        <v>268</v>
      </c>
      <c r="G197" s="2" t="s">
        <v>835</v>
      </c>
      <c r="H197" s="2" t="s">
        <v>2198</v>
      </c>
      <c r="I197" s="2" t="s">
        <v>269</v>
      </c>
      <c r="J197" s="2" t="s">
        <v>2199</v>
      </c>
      <c r="K197" s="2" t="s">
        <v>2823</v>
      </c>
    </row>
    <row r="198" spans="1:11">
      <c r="A198" s="2" t="s">
        <v>1143</v>
      </c>
      <c r="B198" s="2">
        <f t="shared" si="3"/>
        <v>197</v>
      </c>
      <c r="C198" s="12">
        <v>3</v>
      </c>
      <c r="D198" s="2" t="s">
        <v>0</v>
      </c>
      <c r="E198" s="2" t="s">
        <v>782</v>
      </c>
      <c r="F198" s="51" t="s">
        <v>270</v>
      </c>
      <c r="G198" s="2" t="s">
        <v>833</v>
      </c>
      <c r="H198" s="2" t="s">
        <v>2200</v>
      </c>
      <c r="I198" s="2" t="s">
        <v>271</v>
      </c>
      <c r="J198" s="2" t="s">
        <v>2201</v>
      </c>
      <c r="K198" s="2" t="s">
        <v>2697</v>
      </c>
    </row>
    <row r="199" spans="1:11">
      <c r="A199" s="2" t="s">
        <v>1144</v>
      </c>
      <c r="B199" s="2">
        <f t="shared" si="3"/>
        <v>198</v>
      </c>
      <c r="C199" s="12">
        <v>3</v>
      </c>
      <c r="D199" s="2" t="s">
        <v>0</v>
      </c>
      <c r="E199" s="2" t="s">
        <v>782</v>
      </c>
      <c r="F199" s="51" t="s">
        <v>272</v>
      </c>
      <c r="G199" s="2" t="s">
        <v>863</v>
      </c>
      <c r="H199" s="2" t="s">
        <v>2202</v>
      </c>
      <c r="I199" s="2" t="s">
        <v>273</v>
      </c>
      <c r="J199" s="2" t="s">
        <v>2203</v>
      </c>
      <c r="K199" s="2" t="s">
        <v>3051</v>
      </c>
    </row>
    <row r="200" spans="1:11">
      <c r="A200" s="2" t="s">
        <v>1145</v>
      </c>
      <c r="B200" s="2">
        <f t="shared" si="3"/>
        <v>199</v>
      </c>
      <c r="C200" s="12">
        <v>3</v>
      </c>
      <c r="D200" s="2" t="s">
        <v>0</v>
      </c>
      <c r="E200" s="2" t="s">
        <v>782</v>
      </c>
      <c r="F200" s="51" t="s">
        <v>274</v>
      </c>
      <c r="G200" s="2" t="s">
        <v>889</v>
      </c>
      <c r="H200" s="2" t="s">
        <v>2204</v>
      </c>
      <c r="I200" s="2" t="s">
        <v>275</v>
      </c>
      <c r="J200" s="2" t="s">
        <v>2205</v>
      </c>
      <c r="K200" s="2" t="s">
        <v>2824</v>
      </c>
    </row>
    <row r="201" spans="1:11">
      <c r="A201" s="2" t="s">
        <v>1146</v>
      </c>
      <c r="B201" s="2">
        <f t="shared" si="3"/>
        <v>200</v>
      </c>
      <c r="C201" s="12">
        <v>3</v>
      </c>
      <c r="D201" s="2" t="s">
        <v>16</v>
      </c>
      <c r="E201" s="2" t="s">
        <v>782</v>
      </c>
      <c r="F201" s="51" t="s">
        <v>276</v>
      </c>
      <c r="G201" s="2" t="s">
        <v>939</v>
      </c>
      <c r="H201" s="2" t="s">
        <v>1446</v>
      </c>
      <c r="I201" s="2" t="s">
        <v>277</v>
      </c>
      <c r="J201" s="2" t="s">
        <v>2206</v>
      </c>
      <c r="K201" s="2" t="s">
        <v>2825</v>
      </c>
    </row>
    <row r="202" spans="1:11">
      <c r="A202" s="2" t="s">
        <v>1147</v>
      </c>
      <c r="B202" s="2">
        <f t="shared" si="3"/>
        <v>201</v>
      </c>
      <c r="C202" s="12">
        <v>3</v>
      </c>
      <c r="D202" s="2" t="s">
        <v>16</v>
      </c>
      <c r="E202" s="2" t="s">
        <v>782</v>
      </c>
      <c r="F202" s="51" t="s">
        <v>278</v>
      </c>
      <c r="G202" s="2" t="s">
        <v>897</v>
      </c>
      <c r="H202" s="2" t="s">
        <v>2207</v>
      </c>
      <c r="I202" s="2" t="s">
        <v>279</v>
      </c>
      <c r="J202" s="2" t="s">
        <v>2208</v>
      </c>
      <c r="K202" s="2" t="s">
        <v>2826</v>
      </c>
    </row>
    <row r="203" spans="1:11">
      <c r="A203" s="2" t="s">
        <v>1148</v>
      </c>
      <c r="B203" s="2">
        <f t="shared" si="3"/>
        <v>202</v>
      </c>
      <c r="C203" s="12">
        <v>3</v>
      </c>
      <c r="D203" s="2" t="s">
        <v>16</v>
      </c>
      <c r="E203" s="2" t="s">
        <v>782</v>
      </c>
      <c r="F203" s="51" t="s">
        <v>280</v>
      </c>
      <c r="G203" s="2" t="s">
        <v>896</v>
      </c>
      <c r="H203" s="2" t="s">
        <v>1447</v>
      </c>
      <c r="I203" s="2" t="s">
        <v>281</v>
      </c>
      <c r="J203" s="2" t="s">
        <v>2209</v>
      </c>
      <c r="K203" s="2" t="s">
        <v>2827</v>
      </c>
    </row>
    <row r="204" spans="1:11">
      <c r="A204" s="2" t="s">
        <v>1149</v>
      </c>
      <c r="B204" s="2">
        <f t="shared" si="3"/>
        <v>203</v>
      </c>
      <c r="C204" s="12">
        <v>3</v>
      </c>
      <c r="D204" s="2" t="s">
        <v>16</v>
      </c>
      <c r="E204" s="2" t="s">
        <v>782</v>
      </c>
      <c r="F204" s="51" t="s">
        <v>282</v>
      </c>
      <c r="G204" s="2" t="s">
        <v>956</v>
      </c>
      <c r="H204" s="2" t="s">
        <v>2210</v>
      </c>
      <c r="I204" s="2" t="s">
        <v>283</v>
      </c>
      <c r="J204" s="2" t="s">
        <v>2211</v>
      </c>
      <c r="K204" s="2" t="s">
        <v>2828</v>
      </c>
    </row>
    <row r="205" spans="1:11">
      <c r="A205" s="2" t="s">
        <v>1150</v>
      </c>
      <c r="B205" s="2">
        <f t="shared" si="3"/>
        <v>204</v>
      </c>
      <c r="C205" s="12">
        <v>3</v>
      </c>
      <c r="D205" s="2" t="s">
        <v>16</v>
      </c>
      <c r="E205" s="2" t="s">
        <v>782</v>
      </c>
      <c r="F205" s="51" t="s">
        <v>284</v>
      </c>
      <c r="G205" s="2" t="s">
        <v>957</v>
      </c>
      <c r="H205" s="2" t="s">
        <v>2212</v>
      </c>
      <c r="I205" s="2" t="s">
        <v>285</v>
      </c>
      <c r="J205" s="2" t="s">
        <v>2213</v>
      </c>
      <c r="K205" s="2" t="s">
        <v>2829</v>
      </c>
    </row>
    <row r="206" spans="1:11">
      <c r="A206" s="2" t="s">
        <v>1151</v>
      </c>
      <c r="B206" s="2">
        <f t="shared" si="3"/>
        <v>205</v>
      </c>
      <c r="C206" s="12">
        <v>3</v>
      </c>
      <c r="D206" s="2" t="s">
        <v>16</v>
      </c>
      <c r="E206" s="2" t="s">
        <v>782</v>
      </c>
      <c r="F206" s="51" t="s">
        <v>286</v>
      </c>
      <c r="G206" s="2" t="s">
        <v>958</v>
      </c>
      <c r="H206" s="2" t="s">
        <v>2214</v>
      </c>
      <c r="I206" s="2" t="s">
        <v>287</v>
      </c>
      <c r="J206" s="2" t="s">
        <v>2215</v>
      </c>
      <c r="K206" s="2" t="s">
        <v>2830</v>
      </c>
    </row>
    <row r="207" spans="1:11">
      <c r="A207" s="2" t="s">
        <v>1152</v>
      </c>
      <c r="B207" s="2">
        <f t="shared" si="3"/>
        <v>206</v>
      </c>
      <c r="C207" s="12">
        <v>3</v>
      </c>
      <c r="D207" s="2" t="s">
        <v>0</v>
      </c>
      <c r="E207" s="2" t="s">
        <v>782</v>
      </c>
      <c r="F207" s="51" t="s">
        <v>288</v>
      </c>
      <c r="G207" s="2" t="s">
        <v>817</v>
      </c>
      <c r="H207" s="2" t="s">
        <v>2216</v>
      </c>
      <c r="I207" s="2" t="s">
        <v>289</v>
      </c>
      <c r="J207" s="2" t="s">
        <v>2217</v>
      </c>
      <c r="K207" s="2" t="s">
        <v>2831</v>
      </c>
    </row>
    <row r="208" spans="1:11">
      <c r="A208" s="2" t="s">
        <v>1153</v>
      </c>
      <c r="B208" s="2">
        <f t="shared" si="3"/>
        <v>207</v>
      </c>
      <c r="C208" s="12">
        <v>3</v>
      </c>
      <c r="D208" s="2" t="s">
        <v>16</v>
      </c>
      <c r="E208" s="2" t="s">
        <v>782</v>
      </c>
      <c r="F208" s="51" t="s">
        <v>290</v>
      </c>
      <c r="G208" s="2" t="s">
        <v>914</v>
      </c>
      <c r="H208" s="2" t="s">
        <v>1448</v>
      </c>
      <c r="I208" s="2" t="s">
        <v>291</v>
      </c>
      <c r="J208" s="2" t="s">
        <v>2218</v>
      </c>
      <c r="K208" s="2" t="s">
        <v>2832</v>
      </c>
    </row>
    <row r="209" spans="1:11">
      <c r="A209" s="2" t="s">
        <v>1154</v>
      </c>
      <c r="B209" s="2">
        <f t="shared" si="3"/>
        <v>208</v>
      </c>
      <c r="C209" s="12">
        <v>3</v>
      </c>
      <c r="D209" s="2" t="s">
        <v>16</v>
      </c>
      <c r="E209" s="2" t="s">
        <v>782</v>
      </c>
      <c r="F209" s="51" t="s">
        <v>292</v>
      </c>
      <c r="G209" s="2" t="s">
        <v>900</v>
      </c>
      <c r="H209" s="2" t="s">
        <v>1449</v>
      </c>
      <c r="I209" s="2" t="s">
        <v>293</v>
      </c>
      <c r="J209" s="2" t="s">
        <v>2219</v>
      </c>
      <c r="K209" s="2" t="s">
        <v>2833</v>
      </c>
    </row>
    <row r="210" spans="1:11">
      <c r="A210" s="2" t="s">
        <v>1155</v>
      </c>
      <c r="B210" s="2">
        <f t="shared" si="3"/>
        <v>209</v>
      </c>
      <c r="C210" s="12">
        <v>3</v>
      </c>
      <c r="D210" s="2" t="s">
        <v>16</v>
      </c>
      <c r="E210" s="2" t="s">
        <v>782</v>
      </c>
      <c r="F210" s="51" t="s">
        <v>294</v>
      </c>
      <c r="G210" s="2" t="s">
        <v>901</v>
      </c>
      <c r="H210" s="2" t="s">
        <v>1450</v>
      </c>
      <c r="I210" s="2" t="s">
        <v>295</v>
      </c>
      <c r="J210" s="2" t="s">
        <v>2220</v>
      </c>
      <c r="K210" s="2" t="s">
        <v>2834</v>
      </c>
    </row>
    <row r="211" spans="1:11">
      <c r="A211" s="2" t="s">
        <v>1156</v>
      </c>
      <c r="B211" s="2">
        <f t="shared" si="3"/>
        <v>210</v>
      </c>
      <c r="C211" s="12">
        <v>3</v>
      </c>
      <c r="D211" s="2" t="s">
        <v>16</v>
      </c>
      <c r="E211" s="2" t="s">
        <v>782</v>
      </c>
      <c r="F211" s="51" t="s">
        <v>296</v>
      </c>
      <c r="G211" s="2" t="s">
        <v>902</v>
      </c>
      <c r="H211" s="2" t="s">
        <v>2221</v>
      </c>
      <c r="I211" s="2" t="s">
        <v>297</v>
      </c>
      <c r="J211" s="2" t="s">
        <v>2222</v>
      </c>
      <c r="K211" s="2" t="s">
        <v>2835</v>
      </c>
    </row>
    <row r="212" spans="1:11">
      <c r="A212" s="2" t="s">
        <v>1157</v>
      </c>
      <c r="B212" s="2">
        <f t="shared" si="3"/>
        <v>211</v>
      </c>
      <c r="C212" s="12">
        <v>3</v>
      </c>
      <c r="D212" s="2" t="s">
        <v>16</v>
      </c>
      <c r="E212" s="2" t="s">
        <v>782</v>
      </c>
      <c r="F212" s="51" t="s">
        <v>298</v>
      </c>
      <c r="G212" s="2" t="s">
        <v>899</v>
      </c>
      <c r="H212" s="2" t="s">
        <v>2223</v>
      </c>
      <c r="I212" s="2" t="s">
        <v>299</v>
      </c>
      <c r="J212" s="2" t="s">
        <v>2224</v>
      </c>
      <c r="K212" s="2" t="s">
        <v>2836</v>
      </c>
    </row>
    <row r="213" spans="1:11">
      <c r="A213" s="2" t="s">
        <v>1158</v>
      </c>
      <c r="B213" s="2">
        <f t="shared" si="3"/>
        <v>212</v>
      </c>
      <c r="C213" s="12">
        <v>3</v>
      </c>
      <c r="D213" s="2" t="s">
        <v>16</v>
      </c>
      <c r="E213" s="2" t="s">
        <v>782</v>
      </c>
      <c r="F213" s="51" t="s">
        <v>300</v>
      </c>
      <c r="G213" s="2" t="s">
        <v>898</v>
      </c>
      <c r="H213" s="2" t="s">
        <v>1451</v>
      </c>
      <c r="I213" s="2" t="s">
        <v>301</v>
      </c>
      <c r="J213" s="2" t="s">
        <v>2225</v>
      </c>
      <c r="K213" s="2" t="s">
        <v>3050</v>
      </c>
    </row>
    <row r="214" spans="1:11">
      <c r="A214" s="2" t="s">
        <v>1159</v>
      </c>
      <c r="B214" s="2">
        <f t="shared" si="3"/>
        <v>213</v>
      </c>
      <c r="C214" s="12">
        <v>3</v>
      </c>
      <c r="D214" s="2" t="s">
        <v>302</v>
      </c>
      <c r="E214" s="2" t="s">
        <v>782</v>
      </c>
      <c r="F214" s="51" t="s">
        <v>303</v>
      </c>
      <c r="G214" s="2" t="s">
        <v>1011</v>
      </c>
      <c r="H214" s="2" t="s">
        <v>2226</v>
      </c>
      <c r="I214" s="2" t="s">
        <v>304</v>
      </c>
      <c r="J214" s="2" t="s">
        <v>2227</v>
      </c>
      <c r="K214" s="2" t="s">
        <v>2837</v>
      </c>
    </row>
    <row r="215" spans="1:11">
      <c r="A215" s="2" t="s">
        <v>1160</v>
      </c>
      <c r="B215" s="2">
        <f t="shared" si="3"/>
        <v>214</v>
      </c>
      <c r="C215" s="12">
        <v>3</v>
      </c>
      <c r="D215" s="2" t="s">
        <v>302</v>
      </c>
      <c r="E215" s="2" t="s">
        <v>782</v>
      </c>
      <c r="F215" s="51" t="s">
        <v>305</v>
      </c>
      <c r="G215" s="2" t="s">
        <v>1007</v>
      </c>
      <c r="H215" s="2" t="s">
        <v>2228</v>
      </c>
      <c r="I215" s="2" t="s">
        <v>306</v>
      </c>
      <c r="J215" s="2" t="s">
        <v>2229</v>
      </c>
      <c r="K215" s="2" t="s">
        <v>2838</v>
      </c>
    </row>
    <row r="216" spans="1:11">
      <c r="A216" s="2" t="s">
        <v>1161</v>
      </c>
      <c r="B216" s="2">
        <f t="shared" si="3"/>
        <v>215</v>
      </c>
      <c r="C216" s="12">
        <v>3</v>
      </c>
      <c r="D216" s="2" t="s">
        <v>302</v>
      </c>
      <c r="E216" s="2" t="s">
        <v>782</v>
      </c>
      <c r="F216" s="51" t="s">
        <v>307</v>
      </c>
      <c r="G216" s="2" t="s">
        <v>999</v>
      </c>
      <c r="H216" s="2" t="s">
        <v>1452</v>
      </c>
      <c r="I216" s="2" t="s">
        <v>3087</v>
      </c>
      <c r="J216" s="2" t="s">
        <v>2230</v>
      </c>
      <c r="K216" s="2" t="s">
        <v>2839</v>
      </c>
    </row>
    <row r="217" spans="1:11">
      <c r="A217" s="2" t="s">
        <v>1162</v>
      </c>
      <c r="B217" s="2">
        <f t="shared" si="3"/>
        <v>216</v>
      </c>
      <c r="C217" s="12">
        <v>3</v>
      </c>
      <c r="D217" s="2" t="s">
        <v>302</v>
      </c>
      <c r="E217" s="2" t="s">
        <v>782</v>
      </c>
      <c r="F217" s="51" t="s">
        <v>308</v>
      </c>
      <c r="G217" s="2" t="s">
        <v>1000</v>
      </c>
      <c r="H217" s="2" t="s">
        <v>1453</v>
      </c>
      <c r="I217" s="2" t="s">
        <v>3088</v>
      </c>
      <c r="J217" s="2" t="s">
        <v>2231</v>
      </c>
      <c r="K217" s="2" t="s">
        <v>2840</v>
      </c>
    </row>
    <row r="218" spans="1:11">
      <c r="A218" s="2" t="s">
        <v>1163</v>
      </c>
      <c r="B218" s="2">
        <f t="shared" si="3"/>
        <v>217</v>
      </c>
      <c r="C218" s="12">
        <v>3</v>
      </c>
      <c r="D218" s="2" t="s">
        <v>302</v>
      </c>
      <c r="E218" s="2" t="s">
        <v>782</v>
      </c>
      <c r="F218" s="51" t="s">
        <v>309</v>
      </c>
      <c r="G218" s="2" t="s">
        <v>1008</v>
      </c>
      <c r="H218" s="2" t="s">
        <v>1454</v>
      </c>
      <c r="I218" s="2" t="s">
        <v>310</v>
      </c>
      <c r="J218" s="2" t="s">
        <v>2232</v>
      </c>
      <c r="K218" s="2" t="s">
        <v>2841</v>
      </c>
    </row>
    <row r="219" spans="1:11">
      <c r="A219" s="2" t="s">
        <v>1164</v>
      </c>
      <c r="B219" s="2">
        <f t="shared" si="3"/>
        <v>218</v>
      </c>
      <c r="C219" s="12">
        <v>3</v>
      </c>
      <c r="D219" s="2" t="s">
        <v>302</v>
      </c>
      <c r="E219" s="2" t="s">
        <v>782</v>
      </c>
      <c r="F219" s="51" t="s">
        <v>311</v>
      </c>
      <c r="G219" s="2" t="s">
        <v>1006</v>
      </c>
      <c r="H219" s="2" t="s">
        <v>1455</v>
      </c>
      <c r="I219" s="2" t="s">
        <v>312</v>
      </c>
      <c r="J219" s="2" t="s">
        <v>2233</v>
      </c>
      <c r="K219" s="2" t="s">
        <v>2842</v>
      </c>
    </row>
    <row r="220" spans="1:11">
      <c r="A220" s="2" t="s">
        <v>1165</v>
      </c>
      <c r="B220" s="2">
        <f t="shared" si="3"/>
        <v>219</v>
      </c>
      <c r="C220" s="12">
        <v>3</v>
      </c>
      <c r="D220" s="2" t="s">
        <v>302</v>
      </c>
      <c r="E220" s="2" t="s">
        <v>782</v>
      </c>
      <c r="F220" s="51" t="s">
        <v>313</v>
      </c>
      <c r="G220" s="2" t="s">
        <v>1005</v>
      </c>
      <c r="H220" s="2" t="s">
        <v>1456</v>
      </c>
      <c r="I220" s="2" t="s">
        <v>314</v>
      </c>
      <c r="J220" s="2" t="s">
        <v>2234</v>
      </c>
      <c r="K220" s="2" t="s">
        <v>2843</v>
      </c>
    </row>
    <row r="221" spans="1:11">
      <c r="A221" s="2" t="s">
        <v>1166</v>
      </c>
      <c r="B221" s="2">
        <f t="shared" si="3"/>
        <v>220</v>
      </c>
      <c r="C221" s="12">
        <v>3</v>
      </c>
      <c r="D221" s="2" t="s">
        <v>302</v>
      </c>
      <c r="E221" s="2" t="s">
        <v>782</v>
      </c>
      <c r="F221" s="51" t="s">
        <v>315</v>
      </c>
      <c r="G221" s="2" t="s">
        <v>1012</v>
      </c>
      <c r="H221" s="2" t="s">
        <v>2235</v>
      </c>
      <c r="I221" s="2" t="s">
        <v>316</v>
      </c>
      <c r="J221" s="2" t="s">
        <v>2236</v>
      </c>
      <c r="K221" s="2" t="s">
        <v>2844</v>
      </c>
    </row>
    <row r="222" spans="1:11">
      <c r="A222" s="2" t="s">
        <v>1167</v>
      </c>
      <c r="B222" s="2">
        <f t="shared" si="3"/>
        <v>221</v>
      </c>
      <c r="C222" s="12">
        <v>3</v>
      </c>
      <c r="D222" s="2" t="s">
        <v>302</v>
      </c>
      <c r="E222" s="2" t="s">
        <v>782</v>
      </c>
      <c r="F222" s="51" t="s">
        <v>317</v>
      </c>
      <c r="G222" s="2" t="s">
        <v>1009</v>
      </c>
      <c r="H222" s="2" t="s">
        <v>1457</v>
      </c>
      <c r="I222" s="2" t="s">
        <v>318</v>
      </c>
      <c r="J222" s="2" t="s">
        <v>2237</v>
      </c>
      <c r="K222" s="2" t="s">
        <v>2845</v>
      </c>
    </row>
    <row r="223" spans="1:11">
      <c r="A223" s="2" t="s">
        <v>1168</v>
      </c>
      <c r="B223" s="2">
        <f t="shared" si="3"/>
        <v>222</v>
      </c>
      <c r="C223" s="12">
        <v>3</v>
      </c>
      <c r="D223" s="2" t="s">
        <v>302</v>
      </c>
      <c r="E223" s="2" t="s">
        <v>782</v>
      </c>
      <c r="F223" s="51" t="s">
        <v>319</v>
      </c>
      <c r="G223" s="2" t="s">
        <v>1010</v>
      </c>
      <c r="H223" s="2" t="s">
        <v>1458</v>
      </c>
      <c r="I223" s="2" t="s">
        <v>3142</v>
      </c>
      <c r="J223" s="2" t="s">
        <v>2238</v>
      </c>
      <c r="K223" s="2" t="s">
        <v>2846</v>
      </c>
    </row>
    <row r="224" spans="1:11">
      <c r="A224" s="2" t="s">
        <v>1169</v>
      </c>
      <c r="B224" s="2">
        <f t="shared" si="3"/>
        <v>223</v>
      </c>
      <c r="C224" s="12">
        <v>3</v>
      </c>
      <c r="D224" s="2" t="s">
        <v>0</v>
      </c>
      <c r="E224" s="2" t="s">
        <v>782</v>
      </c>
      <c r="F224" s="51" t="s">
        <v>320</v>
      </c>
      <c r="G224" s="2" t="s">
        <v>834</v>
      </c>
      <c r="H224" s="2" t="s">
        <v>1459</v>
      </c>
      <c r="I224" s="2" t="s">
        <v>321</v>
      </c>
      <c r="J224" s="2" t="s">
        <v>2239</v>
      </c>
      <c r="K224" s="2" t="s">
        <v>3048</v>
      </c>
    </row>
    <row r="225" spans="1:11">
      <c r="A225" s="2" t="s">
        <v>783</v>
      </c>
      <c r="B225" s="2">
        <f t="shared" si="3"/>
        <v>224</v>
      </c>
      <c r="C225" s="12">
        <v>3</v>
      </c>
      <c r="D225" s="2" t="s">
        <v>0</v>
      </c>
      <c r="E225" s="2" t="s">
        <v>782</v>
      </c>
      <c r="F225" s="51" t="s">
        <v>322</v>
      </c>
      <c r="G225" s="12" t="s">
        <v>3080</v>
      </c>
      <c r="H225" s="2" t="s">
        <v>1460</v>
      </c>
      <c r="I225" s="2" t="s">
        <v>323</v>
      </c>
      <c r="J225" s="2" t="s">
        <v>2240</v>
      </c>
      <c r="K225" s="2" t="s">
        <v>2847</v>
      </c>
    </row>
    <row r="226" spans="1:11">
      <c r="A226" s="2" t="s">
        <v>1170</v>
      </c>
      <c r="B226" s="2">
        <f t="shared" si="3"/>
        <v>225</v>
      </c>
      <c r="C226" s="12">
        <v>4</v>
      </c>
      <c r="D226" s="2" t="s">
        <v>0</v>
      </c>
      <c r="E226" s="2" t="s">
        <v>783</v>
      </c>
      <c r="F226" s="52" t="s">
        <v>324</v>
      </c>
      <c r="G226" s="2" t="s">
        <v>851</v>
      </c>
      <c r="H226" s="2" t="s">
        <v>1461</v>
      </c>
      <c r="I226" s="2" t="s">
        <v>3089</v>
      </c>
      <c r="J226" s="2" t="s">
        <v>2241</v>
      </c>
      <c r="K226" s="2" t="s">
        <v>2848</v>
      </c>
    </row>
    <row r="227" spans="1:11">
      <c r="A227" s="2" t="s">
        <v>1171</v>
      </c>
      <c r="B227" s="2">
        <f t="shared" si="3"/>
        <v>226</v>
      </c>
      <c r="C227" s="12">
        <v>4</v>
      </c>
      <c r="D227" s="2" t="s">
        <v>0</v>
      </c>
      <c r="E227" s="2" t="s">
        <v>783</v>
      </c>
      <c r="F227" s="52" t="s">
        <v>325</v>
      </c>
      <c r="G227" s="2" t="s">
        <v>834</v>
      </c>
      <c r="H227" s="2" t="s">
        <v>1462</v>
      </c>
      <c r="I227" s="2" t="s">
        <v>326</v>
      </c>
      <c r="J227" s="2" t="s">
        <v>2242</v>
      </c>
      <c r="K227" s="2" t="s">
        <v>3049</v>
      </c>
    </row>
    <row r="228" spans="1:11">
      <c r="A228" s="2" t="s">
        <v>784</v>
      </c>
      <c r="B228" s="2">
        <f t="shared" si="3"/>
        <v>227</v>
      </c>
      <c r="C228" s="12">
        <v>4</v>
      </c>
      <c r="D228" s="2" t="s">
        <v>0</v>
      </c>
      <c r="E228" s="2" t="s">
        <v>783</v>
      </c>
      <c r="F228" s="52" t="s">
        <v>327</v>
      </c>
      <c r="G228" s="12" t="s">
        <v>3080</v>
      </c>
      <c r="H228" s="2" t="s">
        <v>2243</v>
      </c>
      <c r="I228" s="2" t="s">
        <v>3090</v>
      </c>
      <c r="J228" s="2" t="s">
        <v>2244</v>
      </c>
      <c r="K228" s="2" t="s">
        <v>2849</v>
      </c>
    </row>
    <row r="229" spans="1:11">
      <c r="A229" s="2" t="s">
        <v>1172</v>
      </c>
      <c r="B229" s="2">
        <f t="shared" si="3"/>
        <v>228</v>
      </c>
      <c r="C229" s="12">
        <v>5</v>
      </c>
      <c r="D229" s="2" t="s">
        <v>0</v>
      </c>
      <c r="E229" s="2" t="s">
        <v>784</v>
      </c>
      <c r="F229" s="53" t="s">
        <v>328</v>
      </c>
      <c r="G229" s="2" t="s">
        <v>808</v>
      </c>
      <c r="H229" s="2" t="s">
        <v>2245</v>
      </c>
      <c r="I229" s="2" t="s">
        <v>329</v>
      </c>
      <c r="J229" s="2" t="s">
        <v>2246</v>
      </c>
      <c r="K229" s="2" t="s">
        <v>2850</v>
      </c>
    </row>
    <row r="230" spans="1:11">
      <c r="A230" s="2" t="s">
        <v>1173</v>
      </c>
      <c r="B230" s="2">
        <f t="shared" si="3"/>
        <v>229</v>
      </c>
      <c r="C230" s="12">
        <v>5</v>
      </c>
      <c r="D230" s="2" t="s">
        <v>0</v>
      </c>
      <c r="E230" s="2" t="s">
        <v>784</v>
      </c>
      <c r="F230" s="53" t="s">
        <v>330</v>
      </c>
      <c r="G230" s="2" t="s">
        <v>807</v>
      </c>
      <c r="H230" s="2" t="s">
        <v>2247</v>
      </c>
      <c r="I230" s="2" t="s">
        <v>331</v>
      </c>
      <c r="J230" s="2" t="s">
        <v>2248</v>
      </c>
      <c r="K230" s="2" t="s">
        <v>2851</v>
      </c>
    </row>
    <row r="231" spans="1:11">
      <c r="A231" s="2" t="s">
        <v>1174</v>
      </c>
      <c r="B231" s="2">
        <f t="shared" si="3"/>
        <v>230</v>
      </c>
      <c r="C231" s="12">
        <v>5</v>
      </c>
      <c r="D231" s="2" t="s">
        <v>0</v>
      </c>
      <c r="E231" s="2" t="s">
        <v>784</v>
      </c>
      <c r="F231" s="53" t="s">
        <v>332</v>
      </c>
      <c r="G231" s="2" t="s">
        <v>852</v>
      </c>
      <c r="H231" s="2" t="s">
        <v>2249</v>
      </c>
      <c r="I231" s="2" t="s">
        <v>3091</v>
      </c>
      <c r="J231" s="2" t="s">
        <v>2250</v>
      </c>
      <c r="K231" s="2" t="s">
        <v>2852</v>
      </c>
    </row>
    <row r="232" spans="1:11">
      <c r="A232" s="2" t="s">
        <v>1175</v>
      </c>
      <c r="B232" s="2">
        <f t="shared" si="3"/>
        <v>231</v>
      </c>
      <c r="C232" s="12">
        <v>5</v>
      </c>
      <c r="D232" s="2" t="s">
        <v>0</v>
      </c>
      <c r="E232" s="2" t="s">
        <v>784</v>
      </c>
      <c r="F232" s="53" t="s">
        <v>333</v>
      </c>
      <c r="G232" s="2" t="s">
        <v>887</v>
      </c>
      <c r="H232" s="2" t="s">
        <v>2251</v>
      </c>
      <c r="I232" s="2" t="s">
        <v>334</v>
      </c>
      <c r="J232" s="2" t="s">
        <v>2252</v>
      </c>
      <c r="K232" s="2" t="s">
        <v>2853</v>
      </c>
    </row>
    <row r="233" spans="1:11">
      <c r="A233" s="2" t="s">
        <v>1176</v>
      </c>
      <c r="B233" s="2">
        <f t="shared" si="3"/>
        <v>232</v>
      </c>
      <c r="C233" s="12">
        <v>5</v>
      </c>
      <c r="D233" s="2" t="s">
        <v>0</v>
      </c>
      <c r="E233" s="2" t="s">
        <v>784</v>
      </c>
      <c r="F233" s="53" t="s">
        <v>335</v>
      </c>
      <c r="G233" s="2" t="s">
        <v>854</v>
      </c>
      <c r="H233" s="2" t="s">
        <v>2253</v>
      </c>
      <c r="I233" s="2" t="s">
        <v>336</v>
      </c>
      <c r="J233" s="2" t="s">
        <v>2254</v>
      </c>
      <c r="K233" s="2" t="s">
        <v>2854</v>
      </c>
    </row>
    <row r="234" spans="1:11">
      <c r="A234" s="2" t="s">
        <v>1177</v>
      </c>
      <c r="B234" s="2">
        <f t="shared" si="3"/>
        <v>233</v>
      </c>
      <c r="C234" s="12">
        <v>5</v>
      </c>
      <c r="D234" s="2" t="s">
        <v>0</v>
      </c>
      <c r="E234" s="2" t="s">
        <v>784</v>
      </c>
      <c r="F234" s="53" t="s">
        <v>337</v>
      </c>
      <c r="G234" s="2" t="s">
        <v>809</v>
      </c>
      <c r="H234" s="2" t="s">
        <v>2255</v>
      </c>
      <c r="I234" s="2" t="s">
        <v>338</v>
      </c>
      <c r="J234" s="2" t="s">
        <v>2256</v>
      </c>
      <c r="K234" s="2" t="s">
        <v>2855</v>
      </c>
    </row>
    <row r="235" spans="1:11">
      <c r="A235" s="2" t="s">
        <v>1178</v>
      </c>
      <c r="B235" s="2">
        <f t="shared" si="3"/>
        <v>234</v>
      </c>
      <c r="C235" s="12">
        <v>5</v>
      </c>
      <c r="D235" s="2" t="s">
        <v>0</v>
      </c>
      <c r="E235" s="2" t="s">
        <v>784</v>
      </c>
      <c r="F235" s="53" t="s">
        <v>339</v>
      </c>
      <c r="G235" s="2" t="s">
        <v>810</v>
      </c>
      <c r="H235" s="2" t="s">
        <v>2257</v>
      </c>
      <c r="I235" s="2" t="s">
        <v>340</v>
      </c>
      <c r="J235" s="2" t="s">
        <v>2258</v>
      </c>
      <c r="K235" s="2" t="s">
        <v>2856</v>
      </c>
    </row>
    <row r="236" spans="1:11">
      <c r="A236" s="2" t="s">
        <v>1179</v>
      </c>
      <c r="B236" s="2">
        <f t="shared" si="3"/>
        <v>235</v>
      </c>
      <c r="C236" s="12">
        <v>5</v>
      </c>
      <c r="D236" s="2" t="s">
        <v>0</v>
      </c>
      <c r="E236" s="2" t="s">
        <v>784</v>
      </c>
      <c r="F236" s="53" t="s">
        <v>341</v>
      </c>
      <c r="G236" s="2" t="s">
        <v>815</v>
      </c>
      <c r="H236" s="2" t="s">
        <v>1463</v>
      </c>
      <c r="I236" s="2" t="s">
        <v>2259</v>
      </c>
      <c r="J236" s="2" t="s">
        <v>2260</v>
      </c>
      <c r="K236" s="2" t="s">
        <v>2857</v>
      </c>
    </row>
    <row r="237" spans="1:11">
      <c r="A237" s="2" t="s">
        <v>1180</v>
      </c>
      <c r="B237" s="2">
        <f t="shared" si="3"/>
        <v>236</v>
      </c>
      <c r="C237" s="12">
        <v>5</v>
      </c>
      <c r="D237" s="2" t="s">
        <v>0</v>
      </c>
      <c r="E237" s="2" t="s">
        <v>784</v>
      </c>
      <c r="F237" s="53" t="s">
        <v>342</v>
      </c>
      <c r="G237" s="2" t="s">
        <v>890</v>
      </c>
      <c r="H237" s="2" t="s">
        <v>1464</v>
      </c>
      <c r="I237" s="2" t="s">
        <v>343</v>
      </c>
      <c r="J237" s="2" t="s">
        <v>2261</v>
      </c>
      <c r="K237" s="2" t="s">
        <v>2858</v>
      </c>
    </row>
    <row r="238" spans="1:11">
      <c r="A238" s="2" t="s">
        <v>1181</v>
      </c>
      <c r="B238" s="2">
        <f t="shared" si="3"/>
        <v>237</v>
      </c>
      <c r="C238" s="12">
        <v>5</v>
      </c>
      <c r="D238" s="2" t="s">
        <v>16</v>
      </c>
      <c r="E238" s="2" t="s">
        <v>784</v>
      </c>
      <c r="F238" s="53" t="s">
        <v>344</v>
      </c>
      <c r="G238" s="2" t="s">
        <v>4204</v>
      </c>
      <c r="H238" s="2" t="s">
        <v>1465</v>
      </c>
      <c r="I238" s="2" t="s">
        <v>345</v>
      </c>
      <c r="J238" s="2" t="s">
        <v>2262</v>
      </c>
      <c r="K238" s="2" t="s">
        <v>2698</v>
      </c>
    </row>
    <row r="239" spans="1:11">
      <c r="A239" s="2" t="s">
        <v>1182</v>
      </c>
      <c r="B239" s="2">
        <f t="shared" si="3"/>
        <v>238</v>
      </c>
      <c r="C239" s="12">
        <v>5</v>
      </c>
      <c r="D239" s="2" t="s">
        <v>16</v>
      </c>
      <c r="E239" s="2" t="s">
        <v>784</v>
      </c>
      <c r="F239" s="53" t="s">
        <v>346</v>
      </c>
      <c r="G239" s="2" t="s">
        <v>4205</v>
      </c>
      <c r="H239" s="2" t="s">
        <v>1466</v>
      </c>
      <c r="I239" s="2" t="s">
        <v>347</v>
      </c>
      <c r="J239" s="2" t="s">
        <v>2263</v>
      </c>
      <c r="K239" s="2" t="s">
        <v>2859</v>
      </c>
    </row>
    <row r="240" spans="1:11">
      <c r="A240" s="2" t="s">
        <v>1183</v>
      </c>
      <c r="B240" s="2">
        <f t="shared" si="3"/>
        <v>239</v>
      </c>
      <c r="C240" s="12">
        <v>5</v>
      </c>
      <c r="D240" s="2" t="s">
        <v>16</v>
      </c>
      <c r="E240" s="2" t="s">
        <v>784</v>
      </c>
      <c r="F240" s="53" t="s">
        <v>348</v>
      </c>
      <c r="G240" s="2" t="s">
        <v>4206</v>
      </c>
      <c r="H240" s="2" t="s">
        <v>1467</v>
      </c>
      <c r="I240" s="2" t="s">
        <v>349</v>
      </c>
      <c r="J240" s="2" t="s">
        <v>2264</v>
      </c>
      <c r="K240" s="2" t="s">
        <v>2699</v>
      </c>
    </row>
    <row r="241" spans="1:11">
      <c r="A241" s="2" t="s">
        <v>1184</v>
      </c>
      <c r="B241" s="2">
        <f t="shared" si="3"/>
        <v>240</v>
      </c>
      <c r="C241" s="12">
        <v>5</v>
      </c>
      <c r="D241" s="2" t="s">
        <v>16</v>
      </c>
      <c r="E241" s="2" t="s">
        <v>784</v>
      </c>
      <c r="F241" s="53" t="s">
        <v>350</v>
      </c>
      <c r="G241" s="2" t="s">
        <v>4207</v>
      </c>
      <c r="H241" s="2" t="s">
        <v>1468</v>
      </c>
      <c r="I241" s="2" t="s">
        <v>351</v>
      </c>
      <c r="J241" s="2" t="s">
        <v>2265</v>
      </c>
      <c r="K241" s="2" t="s">
        <v>2860</v>
      </c>
    </row>
    <row r="242" spans="1:11">
      <c r="A242" s="2" t="s">
        <v>785</v>
      </c>
      <c r="B242" s="2">
        <f t="shared" si="3"/>
        <v>241</v>
      </c>
      <c r="C242" s="12">
        <v>5</v>
      </c>
      <c r="D242" s="2" t="s">
        <v>0</v>
      </c>
      <c r="E242" s="2" t="s">
        <v>784</v>
      </c>
      <c r="F242" s="53" t="s">
        <v>352</v>
      </c>
      <c r="G242" s="12" t="s">
        <v>3080</v>
      </c>
      <c r="H242" s="2" t="s">
        <v>2266</v>
      </c>
      <c r="I242" s="2" t="s">
        <v>353</v>
      </c>
      <c r="J242" s="2" t="s">
        <v>2267</v>
      </c>
      <c r="K242" s="2" t="s">
        <v>2861</v>
      </c>
    </row>
    <row r="243" spans="1:11">
      <c r="A243" s="2" t="s">
        <v>1185</v>
      </c>
      <c r="B243" s="2">
        <f t="shared" si="3"/>
        <v>242</v>
      </c>
      <c r="C243" s="12">
        <v>6</v>
      </c>
      <c r="D243" s="2" t="s">
        <v>0</v>
      </c>
      <c r="E243" s="2" t="s">
        <v>785</v>
      </c>
      <c r="F243" s="54" t="s">
        <v>354</v>
      </c>
      <c r="G243" s="2" t="s">
        <v>812</v>
      </c>
      <c r="H243" s="2" t="s">
        <v>2268</v>
      </c>
      <c r="I243" s="2" t="s">
        <v>355</v>
      </c>
      <c r="J243" s="2" t="s">
        <v>2269</v>
      </c>
      <c r="K243" s="2" t="s">
        <v>2862</v>
      </c>
    </row>
    <row r="244" spans="1:11">
      <c r="A244" s="2" t="s">
        <v>1186</v>
      </c>
      <c r="B244" s="2">
        <f t="shared" si="3"/>
        <v>243</v>
      </c>
      <c r="C244" s="12">
        <v>6</v>
      </c>
      <c r="D244" s="2" t="s">
        <v>0</v>
      </c>
      <c r="E244" s="2" t="s">
        <v>785</v>
      </c>
      <c r="F244" s="54" t="s">
        <v>356</v>
      </c>
      <c r="G244" s="2" t="s">
        <v>813</v>
      </c>
      <c r="H244" s="2" t="s">
        <v>2270</v>
      </c>
      <c r="I244" s="2" t="s">
        <v>357</v>
      </c>
      <c r="J244" s="2" t="s">
        <v>2271</v>
      </c>
      <c r="K244" s="2" t="s">
        <v>2863</v>
      </c>
    </row>
    <row r="245" spans="1:11">
      <c r="A245" s="2" t="s">
        <v>1187</v>
      </c>
      <c r="B245" s="2">
        <f t="shared" si="3"/>
        <v>244</v>
      </c>
      <c r="C245" s="12">
        <v>6</v>
      </c>
      <c r="D245" s="2" t="s">
        <v>0</v>
      </c>
      <c r="E245" s="2" t="s">
        <v>785</v>
      </c>
      <c r="F245" s="54" t="s">
        <v>358</v>
      </c>
      <c r="G245" s="2" t="s">
        <v>814</v>
      </c>
      <c r="H245" s="2" t="s">
        <v>2272</v>
      </c>
      <c r="I245" s="2" t="s">
        <v>359</v>
      </c>
      <c r="J245" s="2" t="s">
        <v>2273</v>
      </c>
      <c r="K245" s="2" t="s">
        <v>2700</v>
      </c>
    </row>
    <row r="246" spans="1:11">
      <c r="A246" s="2" t="s">
        <v>786</v>
      </c>
      <c r="B246" s="2">
        <f t="shared" si="3"/>
        <v>245</v>
      </c>
      <c r="C246" s="12">
        <v>6</v>
      </c>
      <c r="D246" s="2" t="s">
        <v>0</v>
      </c>
      <c r="E246" s="2" t="s">
        <v>785</v>
      </c>
      <c r="F246" s="54" t="s">
        <v>360</v>
      </c>
      <c r="G246" s="12" t="s">
        <v>3080</v>
      </c>
      <c r="H246" s="2" t="s">
        <v>2274</v>
      </c>
      <c r="I246" s="2" t="s">
        <v>361</v>
      </c>
      <c r="J246" s="2" t="s">
        <v>2275</v>
      </c>
      <c r="K246" s="2" t="s">
        <v>2864</v>
      </c>
    </row>
    <row r="247" spans="1:11">
      <c r="A247" s="2" t="s">
        <v>1188</v>
      </c>
      <c r="B247" s="2">
        <f t="shared" si="3"/>
        <v>246</v>
      </c>
      <c r="C247" s="12">
        <v>7</v>
      </c>
      <c r="D247" s="2" t="s">
        <v>0</v>
      </c>
      <c r="E247" s="2" t="s">
        <v>786</v>
      </c>
      <c r="F247" s="55" t="s">
        <v>362</v>
      </c>
      <c r="G247" s="2" t="s">
        <v>855</v>
      </c>
      <c r="H247" s="2" t="s">
        <v>1469</v>
      </c>
      <c r="I247" s="2" t="s">
        <v>363</v>
      </c>
      <c r="J247" s="2" t="s">
        <v>2276</v>
      </c>
      <c r="K247" s="2" t="s">
        <v>2865</v>
      </c>
    </row>
    <row r="248" spans="1:11">
      <c r="A248" s="2" t="s">
        <v>1189</v>
      </c>
      <c r="B248" s="2">
        <f t="shared" si="3"/>
        <v>247</v>
      </c>
      <c r="C248" s="12">
        <v>7</v>
      </c>
      <c r="D248" s="2" t="s">
        <v>0</v>
      </c>
      <c r="E248" s="2" t="s">
        <v>786</v>
      </c>
      <c r="F248" s="55" t="s">
        <v>364</v>
      </c>
      <c r="G248" s="2" t="s">
        <v>857</v>
      </c>
      <c r="H248" s="2" t="s">
        <v>1470</v>
      </c>
      <c r="I248" s="2" t="s">
        <v>365</v>
      </c>
      <c r="J248" s="2" t="s">
        <v>2277</v>
      </c>
      <c r="K248" s="2" t="s">
        <v>2866</v>
      </c>
    </row>
    <row r="249" spans="1:11">
      <c r="A249" s="2" t="s">
        <v>1190</v>
      </c>
      <c r="B249" s="2">
        <f t="shared" si="3"/>
        <v>248</v>
      </c>
      <c r="C249" s="12">
        <v>7</v>
      </c>
      <c r="D249" s="2" t="s">
        <v>0</v>
      </c>
      <c r="E249" s="2" t="s">
        <v>786</v>
      </c>
      <c r="F249" s="55" t="s">
        <v>366</v>
      </c>
      <c r="G249" s="2" t="s">
        <v>864</v>
      </c>
      <c r="H249" s="2" t="s">
        <v>1471</v>
      </c>
      <c r="I249" s="2" t="s">
        <v>367</v>
      </c>
      <c r="J249" s="2" t="s">
        <v>2278</v>
      </c>
      <c r="K249" s="2" t="s">
        <v>2867</v>
      </c>
    </row>
    <row r="250" spans="1:11">
      <c r="A250" s="2" t="s">
        <v>1191</v>
      </c>
      <c r="B250" s="2">
        <f t="shared" si="3"/>
        <v>249</v>
      </c>
      <c r="C250" s="12">
        <v>7</v>
      </c>
      <c r="D250" s="2" t="s">
        <v>0</v>
      </c>
      <c r="E250" s="2" t="s">
        <v>786</v>
      </c>
      <c r="F250" s="55" t="s">
        <v>368</v>
      </c>
      <c r="G250" s="2" t="s">
        <v>856</v>
      </c>
      <c r="H250" s="2" t="s">
        <v>2279</v>
      </c>
      <c r="I250" s="2" t="s">
        <v>369</v>
      </c>
      <c r="J250" s="2" t="s">
        <v>2280</v>
      </c>
      <c r="K250" s="2" t="s">
        <v>2868</v>
      </c>
    </row>
    <row r="251" spans="1:11">
      <c r="A251" s="2" t="s">
        <v>1192</v>
      </c>
      <c r="B251" s="2">
        <f t="shared" si="3"/>
        <v>250</v>
      </c>
      <c r="C251" s="12">
        <v>5</v>
      </c>
      <c r="D251" s="2" t="s">
        <v>0</v>
      </c>
      <c r="E251" s="2" t="s">
        <v>784</v>
      </c>
      <c r="F251" s="53" t="s">
        <v>370</v>
      </c>
      <c r="G251" s="2" t="s">
        <v>811</v>
      </c>
      <c r="H251" s="2" t="s">
        <v>1472</v>
      </c>
      <c r="I251" s="2" t="s">
        <v>371</v>
      </c>
      <c r="J251" s="2" t="s">
        <v>2281</v>
      </c>
      <c r="K251" s="2" t="s">
        <v>2869</v>
      </c>
    </row>
    <row r="252" spans="1:11">
      <c r="A252" s="2" t="s">
        <v>1193</v>
      </c>
      <c r="B252" s="2">
        <f t="shared" si="3"/>
        <v>251</v>
      </c>
      <c r="C252" s="12">
        <v>4</v>
      </c>
      <c r="D252" s="2" t="s">
        <v>0</v>
      </c>
      <c r="E252" s="2" t="s">
        <v>783</v>
      </c>
      <c r="F252" s="52" t="s">
        <v>372</v>
      </c>
      <c r="G252" s="2" t="s">
        <v>816</v>
      </c>
      <c r="H252" s="2" t="s">
        <v>2282</v>
      </c>
      <c r="I252" s="2" t="s">
        <v>2283</v>
      </c>
      <c r="J252" s="2" t="s">
        <v>2284</v>
      </c>
      <c r="K252" s="2" t="s">
        <v>2870</v>
      </c>
    </row>
    <row r="253" spans="1:11">
      <c r="A253" s="2" t="s">
        <v>1194</v>
      </c>
      <c r="B253" s="2">
        <f t="shared" si="3"/>
        <v>252</v>
      </c>
      <c r="C253" s="12">
        <v>4</v>
      </c>
      <c r="D253" s="2" t="s">
        <v>34</v>
      </c>
      <c r="E253" s="2" t="s">
        <v>783</v>
      </c>
      <c r="F253" s="52" t="s">
        <v>373</v>
      </c>
      <c r="G253" s="2" t="s">
        <v>986</v>
      </c>
      <c r="H253" s="2" t="s">
        <v>2285</v>
      </c>
      <c r="I253" s="2" t="s">
        <v>2286</v>
      </c>
      <c r="J253" s="2" t="s">
        <v>2287</v>
      </c>
      <c r="K253" s="2" t="s">
        <v>2871</v>
      </c>
    </row>
    <row r="254" spans="1:11">
      <c r="A254" s="2" t="s">
        <v>1198</v>
      </c>
      <c r="B254" s="2">
        <f t="shared" si="3"/>
        <v>253</v>
      </c>
      <c r="C254" s="12">
        <v>4</v>
      </c>
      <c r="D254" s="2" t="s">
        <v>34</v>
      </c>
      <c r="E254" s="2" t="s">
        <v>783</v>
      </c>
      <c r="F254" s="52" t="s">
        <v>379</v>
      </c>
      <c r="G254" s="2" t="s">
        <v>988</v>
      </c>
      <c r="H254" s="2" t="s">
        <v>2288</v>
      </c>
      <c r="I254" s="2" t="s">
        <v>380</v>
      </c>
      <c r="J254" s="2" t="s">
        <v>2289</v>
      </c>
      <c r="K254" s="2" t="s">
        <v>2872</v>
      </c>
    </row>
    <row r="255" spans="1:11">
      <c r="A255" s="2" t="s">
        <v>1195</v>
      </c>
      <c r="B255" s="2">
        <f t="shared" si="3"/>
        <v>254</v>
      </c>
      <c r="C255" s="12">
        <v>4</v>
      </c>
      <c r="D255" s="2" t="s">
        <v>34</v>
      </c>
      <c r="E255" s="2" t="s">
        <v>783</v>
      </c>
      <c r="F255" s="52" t="s">
        <v>374</v>
      </c>
      <c r="G255" s="2" t="s">
        <v>816</v>
      </c>
      <c r="H255" s="2" t="s">
        <v>2290</v>
      </c>
      <c r="I255" s="2" t="s">
        <v>3092</v>
      </c>
      <c r="J255" s="2" t="s">
        <v>2291</v>
      </c>
      <c r="K255" s="2" t="s">
        <v>2873</v>
      </c>
    </row>
    <row r="256" spans="1:11">
      <c r="A256" s="2" t="s">
        <v>1196</v>
      </c>
      <c r="B256" s="2">
        <f t="shared" si="3"/>
        <v>255</v>
      </c>
      <c r="C256" s="12">
        <v>4</v>
      </c>
      <c r="D256" s="2" t="s">
        <v>34</v>
      </c>
      <c r="E256" s="2" t="s">
        <v>783</v>
      </c>
      <c r="F256" s="52" t="s">
        <v>375</v>
      </c>
      <c r="G256" s="2" t="s">
        <v>986</v>
      </c>
      <c r="H256" s="2" t="s">
        <v>2292</v>
      </c>
      <c r="I256" s="2" t="s">
        <v>376</v>
      </c>
      <c r="J256" s="2" t="s">
        <v>2293</v>
      </c>
      <c r="K256" s="2" t="s">
        <v>2874</v>
      </c>
    </row>
    <row r="257" spans="1:11">
      <c r="A257" s="2" t="s">
        <v>1197</v>
      </c>
      <c r="B257" s="2">
        <f t="shared" si="3"/>
        <v>256</v>
      </c>
      <c r="C257" s="12">
        <v>4</v>
      </c>
      <c r="D257" s="2" t="s">
        <v>34</v>
      </c>
      <c r="E257" s="2" t="s">
        <v>783</v>
      </c>
      <c r="F257" s="52" t="s">
        <v>377</v>
      </c>
      <c r="G257" s="2" t="s">
        <v>987</v>
      </c>
      <c r="H257" s="2" t="s">
        <v>2294</v>
      </c>
      <c r="I257" s="2" t="s">
        <v>378</v>
      </c>
      <c r="J257" s="2" t="s">
        <v>2295</v>
      </c>
      <c r="K257" s="2" t="s">
        <v>3052</v>
      </c>
    </row>
    <row r="258" spans="1:11">
      <c r="A258" s="2" t="s">
        <v>1199</v>
      </c>
      <c r="B258" s="2">
        <f t="shared" si="3"/>
        <v>257</v>
      </c>
      <c r="C258" s="12">
        <v>4</v>
      </c>
      <c r="D258" s="2" t="s">
        <v>34</v>
      </c>
      <c r="E258" s="2" t="s">
        <v>783</v>
      </c>
      <c r="F258" s="52" t="s">
        <v>381</v>
      </c>
      <c r="G258" s="2" t="s">
        <v>990</v>
      </c>
      <c r="H258" s="2" t="s">
        <v>2296</v>
      </c>
      <c r="I258" s="2" t="s">
        <v>382</v>
      </c>
      <c r="J258" s="2" t="s">
        <v>2297</v>
      </c>
      <c r="K258" s="2" t="s">
        <v>2875</v>
      </c>
    </row>
    <row r="259" spans="1:11">
      <c r="A259" s="2" t="s">
        <v>1200</v>
      </c>
      <c r="B259" s="2">
        <f t="shared" ref="B259:B322" si="4">ROW()-1</f>
        <v>258</v>
      </c>
      <c r="C259" s="12">
        <v>4</v>
      </c>
      <c r="D259" s="2" t="s">
        <v>34</v>
      </c>
      <c r="E259" s="2" t="s">
        <v>783</v>
      </c>
      <c r="F259" s="52" t="s">
        <v>383</v>
      </c>
      <c r="G259" s="2" t="s">
        <v>989</v>
      </c>
      <c r="H259" s="2" t="s">
        <v>2298</v>
      </c>
      <c r="I259" s="2" t="s">
        <v>384</v>
      </c>
      <c r="J259" s="2" t="s">
        <v>2299</v>
      </c>
      <c r="K259" s="2" t="s">
        <v>2876</v>
      </c>
    </row>
    <row r="260" spans="1:11">
      <c r="A260" s="2" t="s">
        <v>1201</v>
      </c>
      <c r="B260" s="2">
        <f t="shared" si="4"/>
        <v>259</v>
      </c>
      <c r="C260" s="12">
        <v>4</v>
      </c>
      <c r="D260" s="2" t="s">
        <v>34</v>
      </c>
      <c r="E260" s="2" t="s">
        <v>783</v>
      </c>
      <c r="F260" s="52" t="s">
        <v>385</v>
      </c>
      <c r="G260" s="2" t="s">
        <v>4211</v>
      </c>
      <c r="H260" s="2" t="s">
        <v>2300</v>
      </c>
      <c r="I260" s="2" t="s">
        <v>386</v>
      </c>
      <c r="J260" s="2" t="s">
        <v>2301</v>
      </c>
      <c r="K260" s="2" t="s">
        <v>2877</v>
      </c>
    </row>
    <row r="261" spans="1:11">
      <c r="A261" s="2" t="s">
        <v>1202</v>
      </c>
      <c r="B261" s="2">
        <f t="shared" si="4"/>
        <v>260</v>
      </c>
      <c r="C261" s="12">
        <v>4</v>
      </c>
      <c r="D261" s="2" t="s">
        <v>34</v>
      </c>
      <c r="E261" s="2" t="s">
        <v>783</v>
      </c>
      <c r="F261" s="52" t="s">
        <v>387</v>
      </c>
      <c r="G261" s="2" t="s">
        <v>986</v>
      </c>
      <c r="H261" s="2" t="s">
        <v>2302</v>
      </c>
      <c r="I261" s="2" t="s">
        <v>388</v>
      </c>
      <c r="J261" s="2" t="s">
        <v>2303</v>
      </c>
      <c r="K261" s="2" t="s">
        <v>2878</v>
      </c>
    </row>
    <row r="262" spans="1:11">
      <c r="A262" s="2" t="s">
        <v>1203</v>
      </c>
      <c r="B262" s="2">
        <f t="shared" si="4"/>
        <v>261</v>
      </c>
      <c r="C262" s="12">
        <v>4</v>
      </c>
      <c r="D262" s="2" t="s">
        <v>34</v>
      </c>
      <c r="E262" s="2" t="s">
        <v>783</v>
      </c>
      <c r="F262" s="52" t="s">
        <v>389</v>
      </c>
      <c r="G262" s="2" t="s">
        <v>987</v>
      </c>
      <c r="H262" s="2" t="s">
        <v>2304</v>
      </c>
      <c r="I262" s="2" t="s">
        <v>390</v>
      </c>
      <c r="J262" s="2" t="s">
        <v>2305</v>
      </c>
      <c r="K262" s="2" t="s">
        <v>3053</v>
      </c>
    </row>
    <row r="263" spans="1:11">
      <c r="A263" s="2" t="s">
        <v>1204</v>
      </c>
      <c r="B263" s="2">
        <f t="shared" si="4"/>
        <v>262</v>
      </c>
      <c r="C263" s="12">
        <v>4</v>
      </c>
      <c r="D263" s="2" t="s">
        <v>34</v>
      </c>
      <c r="E263" s="2" t="s">
        <v>783</v>
      </c>
      <c r="F263" s="52" t="s">
        <v>391</v>
      </c>
      <c r="G263" s="2" t="s">
        <v>990</v>
      </c>
      <c r="H263" s="2" t="s">
        <v>2306</v>
      </c>
      <c r="I263" s="2" t="s">
        <v>392</v>
      </c>
      <c r="J263" s="2" t="s">
        <v>2307</v>
      </c>
      <c r="K263" s="2" t="s">
        <v>2879</v>
      </c>
    </row>
    <row r="264" spans="1:11">
      <c r="A264" s="2" t="s">
        <v>1205</v>
      </c>
      <c r="B264" s="2">
        <f t="shared" si="4"/>
        <v>263</v>
      </c>
      <c r="C264" s="12">
        <v>4</v>
      </c>
      <c r="D264" s="2" t="s">
        <v>34</v>
      </c>
      <c r="E264" s="2" t="s">
        <v>783</v>
      </c>
      <c r="F264" s="52" t="s">
        <v>393</v>
      </c>
      <c r="G264" s="2" t="s">
        <v>991</v>
      </c>
      <c r="H264" s="2" t="s">
        <v>2308</v>
      </c>
      <c r="I264" s="2" t="s">
        <v>394</v>
      </c>
      <c r="J264" s="2" t="s">
        <v>2309</v>
      </c>
      <c r="K264" s="2" t="s">
        <v>2880</v>
      </c>
    </row>
    <row r="265" spans="1:11">
      <c r="A265" s="2" t="s">
        <v>1206</v>
      </c>
      <c r="B265" s="2">
        <f t="shared" si="4"/>
        <v>264</v>
      </c>
      <c r="C265" s="12">
        <v>4</v>
      </c>
      <c r="D265" s="2" t="s">
        <v>34</v>
      </c>
      <c r="E265" s="2" t="s">
        <v>783</v>
      </c>
      <c r="F265" s="52" t="s">
        <v>395</v>
      </c>
      <c r="G265" s="2" t="s">
        <v>987</v>
      </c>
      <c r="H265" s="2" t="s">
        <v>2310</v>
      </c>
      <c r="I265" s="2" t="s">
        <v>396</v>
      </c>
      <c r="J265" s="2" t="s">
        <v>2311</v>
      </c>
      <c r="K265" s="2" t="s">
        <v>3054</v>
      </c>
    </row>
    <row r="266" spans="1:11">
      <c r="A266" s="2" t="s">
        <v>1207</v>
      </c>
      <c r="B266" s="2">
        <f t="shared" si="4"/>
        <v>265</v>
      </c>
      <c r="C266" s="12">
        <v>4</v>
      </c>
      <c r="D266" s="2" t="s">
        <v>34</v>
      </c>
      <c r="E266" s="2" t="s">
        <v>783</v>
      </c>
      <c r="F266" s="52" t="s">
        <v>397</v>
      </c>
      <c r="G266" s="2" t="s">
        <v>990</v>
      </c>
      <c r="H266" s="2" t="s">
        <v>2312</v>
      </c>
      <c r="I266" s="2" t="s">
        <v>398</v>
      </c>
      <c r="J266" s="2" t="s">
        <v>2313</v>
      </c>
      <c r="K266" s="2" t="s">
        <v>2881</v>
      </c>
    </row>
    <row r="267" spans="1:11">
      <c r="A267" s="2" t="s">
        <v>1208</v>
      </c>
      <c r="B267" s="2">
        <f t="shared" si="4"/>
        <v>266</v>
      </c>
      <c r="C267" s="12">
        <v>4</v>
      </c>
      <c r="D267" s="2" t="s">
        <v>34</v>
      </c>
      <c r="E267" s="2" t="s">
        <v>783</v>
      </c>
      <c r="F267" s="52" t="s">
        <v>399</v>
      </c>
      <c r="G267" s="2" t="s">
        <v>991</v>
      </c>
      <c r="H267" s="2" t="s">
        <v>2314</v>
      </c>
      <c r="I267" s="2" t="s">
        <v>400</v>
      </c>
      <c r="J267" s="2" t="s">
        <v>2315</v>
      </c>
      <c r="K267" s="2" t="s">
        <v>2882</v>
      </c>
    </row>
    <row r="268" spans="1:11">
      <c r="A268" s="2" t="s">
        <v>1209</v>
      </c>
      <c r="B268" s="2">
        <f t="shared" si="4"/>
        <v>267</v>
      </c>
      <c r="C268" s="12">
        <v>4</v>
      </c>
      <c r="D268" s="2" t="s">
        <v>0</v>
      </c>
      <c r="E268" s="2" t="s">
        <v>783</v>
      </c>
      <c r="F268" s="52" t="s">
        <v>401</v>
      </c>
      <c r="G268" s="2" t="s">
        <v>868</v>
      </c>
      <c r="H268" s="2" t="s">
        <v>2316</v>
      </c>
      <c r="I268" s="2" t="s">
        <v>402</v>
      </c>
      <c r="J268" s="2" t="s">
        <v>2317</v>
      </c>
      <c r="K268" s="2" t="s">
        <v>2883</v>
      </c>
    </row>
    <row r="269" spans="1:11">
      <c r="A269" s="2" t="s">
        <v>1210</v>
      </c>
      <c r="B269" s="2">
        <f t="shared" si="4"/>
        <v>268</v>
      </c>
      <c r="C269" s="12">
        <v>4</v>
      </c>
      <c r="D269" s="2" t="s">
        <v>0</v>
      </c>
      <c r="E269" s="2" t="s">
        <v>783</v>
      </c>
      <c r="F269" s="52" t="s">
        <v>403</v>
      </c>
      <c r="G269" s="2" t="s">
        <v>821</v>
      </c>
      <c r="H269" s="2" t="s">
        <v>2318</v>
      </c>
      <c r="I269" s="2" t="s">
        <v>404</v>
      </c>
      <c r="J269" s="2" t="s">
        <v>2319</v>
      </c>
      <c r="K269" s="2" t="s">
        <v>2884</v>
      </c>
    </row>
    <row r="270" spans="1:11">
      <c r="A270" s="2" t="s">
        <v>1211</v>
      </c>
      <c r="B270" s="2">
        <f t="shared" si="4"/>
        <v>269</v>
      </c>
      <c r="C270" s="12">
        <v>4</v>
      </c>
      <c r="D270" s="2" t="s">
        <v>0</v>
      </c>
      <c r="E270" s="2" t="s">
        <v>783</v>
      </c>
      <c r="F270" s="52" t="s">
        <v>405</v>
      </c>
      <c r="G270" s="2" t="s">
        <v>861</v>
      </c>
      <c r="H270" s="2" t="s">
        <v>1474</v>
      </c>
      <c r="I270" s="2" t="s">
        <v>406</v>
      </c>
      <c r="J270" s="2" t="s">
        <v>2320</v>
      </c>
      <c r="K270" s="2" t="s">
        <v>2885</v>
      </c>
    </row>
    <row r="271" spans="1:11">
      <c r="A271" s="2" t="s">
        <v>1212</v>
      </c>
      <c r="B271" s="2">
        <f t="shared" si="4"/>
        <v>270</v>
      </c>
      <c r="C271" s="12">
        <v>4</v>
      </c>
      <c r="D271" s="2" t="s">
        <v>16</v>
      </c>
      <c r="E271" s="2" t="s">
        <v>783</v>
      </c>
      <c r="F271" s="52" t="s">
        <v>407</v>
      </c>
      <c r="G271" s="2" t="s">
        <v>895</v>
      </c>
      <c r="H271" s="2" t="s">
        <v>2321</v>
      </c>
      <c r="I271" s="2" t="s">
        <v>408</v>
      </c>
      <c r="J271" s="2" t="s">
        <v>2322</v>
      </c>
      <c r="K271" s="2" t="s">
        <v>2886</v>
      </c>
    </row>
    <row r="272" spans="1:11">
      <c r="A272" s="2" t="s">
        <v>1213</v>
      </c>
      <c r="B272" s="2">
        <f t="shared" si="4"/>
        <v>271</v>
      </c>
      <c r="C272" s="12">
        <v>4</v>
      </c>
      <c r="D272" s="2" t="s">
        <v>16</v>
      </c>
      <c r="E272" s="2" t="s">
        <v>783</v>
      </c>
      <c r="F272" s="52" t="s">
        <v>409</v>
      </c>
      <c r="G272" s="2" t="s">
        <v>894</v>
      </c>
      <c r="H272" s="2" t="s">
        <v>1475</v>
      </c>
      <c r="I272" s="2" t="s">
        <v>301</v>
      </c>
      <c r="J272" s="2" t="s">
        <v>2323</v>
      </c>
      <c r="K272" s="2" t="s">
        <v>2887</v>
      </c>
    </row>
    <row r="273" spans="1:11">
      <c r="A273" s="2" t="s">
        <v>787</v>
      </c>
      <c r="B273" s="2">
        <f t="shared" si="4"/>
        <v>272</v>
      </c>
      <c r="C273" s="12">
        <v>4</v>
      </c>
      <c r="D273" s="2" t="s">
        <v>34</v>
      </c>
      <c r="E273" s="2" t="s">
        <v>783</v>
      </c>
      <c r="F273" s="52" t="s">
        <v>410</v>
      </c>
      <c r="G273" s="12" t="s">
        <v>3080</v>
      </c>
      <c r="H273" s="2" t="s">
        <v>1476</v>
      </c>
      <c r="I273" s="2" t="s">
        <v>411</v>
      </c>
      <c r="J273" s="2" t="s">
        <v>2324</v>
      </c>
      <c r="K273" s="2" t="s">
        <v>2888</v>
      </c>
    </row>
    <row r="274" spans="1:11">
      <c r="A274" s="2" t="s">
        <v>1214</v>
      </c>
      <c r="B274" s="2">
        <f t="shared" si="4"/>
        <v>273</v>
      </c>
      <c r="C274" s="12">
        <v>5</v>
      </c>
      <c r="D274" s="2" t="s">
        <v>34</v>
      </c>
      <c r="E274" s="2" t="s">
        <v>787</v>
      </c>
      <c r="F274" s="53" t="s">
        <v>412</v>
      </c>
      <c r="G274" s="2" t="s">
        <v>988</v>
      </c>
      <c r="H274" s="2" t="s">
        <v>2325</v>
      </c>
      <c r="I274" s="2" t="s">
        <v>413</v>
      </c>
      <c r="J274" s="2" t="s">
        <v>2326</v>
      </c>
      <c r="K274" s="2" t="s">
        <v>2889</v>
      </c>
    </row>
    <row r="275" spans="1:11">
      <c r="A275" s="2" t="s">
        <v>1215</v>
      </c>
      <c r="B275" s="2">
        <f t="shared" si="4"/>
        <v>274</v>
      </c>
      <c r="C275" s="12">
        <v>5</v>
      </c>
      <c r="D275" s="2" t="s">
        <v>34</v>
      </c>
      <c r="E275" s="2" t="s">
        <v>787</v>
      </c>
      <c r="F275" s="53" t="s">
        <v>414</v>
      </c>
      <c r="G275" s="2" t="s">
        <v>816</v>
      </c>
      <c r="H275" s="2" t="s">
        <v>2327</v>
      </c>
      <c r="I275" s="2" t="s">
        <v>415</v>
      </c>
      <c r="J275" s="2" t="s">
        <v>2328</v>
      </c>
      <c r="K275" s="2" t="s">
        <v>2890</v>
      </c>
    </row>
    <row r="276" spans="1:11">
      <c r="A276" s="2" t="s">
        <v>1216</v>
      </c>
      <c r="B276" s="2">
        <f t="shared" si="4"/>
        <v>275</v>
      </c>
      <c r="C276" s="12">
        <v>5</v>
      </c>
      <c r="D276" s="2" t="s">
        <v>34</v>
      </c>
      <c r="E276" s="2" t="s">
        <v>787</v>
      </c>
      <c r="F276" s="53" t="s">
        <v>416</v>
      </c>
      <c r="G276" s="2" t="s">
        <v>986</v>
      </c>
      <c r="H276" s="2" t="s">
        <v>2329</v>
      </c>
      <c r="I276" s="2" t="s">
        <v>417</v>
      </c>
      <c r="J276" s="2" t="s">
        <v>2330</v>
      </c>
      <c r="K276" s="2" t="s">
        <v>2891</v>
      </c>
    </row>
    <row r="277" spans="1:11">
      <c r="A277" s="2" t="s">
        <v>1217</v>
      </c>
      <c r="B277" s="2">
        <f t="shared" si="4"/>
        <v>276</v>
      </c>
      <c r="C277" s="12">
        <v>5</v>
      </c>
      <c r="D277" s="2" t="s">
        <v>34</v>
      </c>
      <c r="E277" s="2" t="s">
        <v>787</v>
      </c>
      <c r="F277" s="53" t="s">
        <v>418</v>
      </c>
      <c r="G277" s="2" t="s">
        <v>987</v>
      </c>
      <c r="H277" s="2" t="s">
        <v>2331</v>
      </c>
      <c r="I277" s="2" t="s">
        <v>419</v>
      </c>
      <c r="J277" s="2" t="s">
        <v>2332</v>
      </c>
      <c r="K277" s="2" t="s">
        <v>2701</v>
      </c>
    </row>
    <row r="278" spans="1:11">
      <c r="A278" s="2" t="s">
        <v>1218</v>
      </c>
      <c r="B278" s="2">
        <f t="shared" si="4"/>
        <v>277</v>
      </c>
      <c r="C278" s="12">
        <v>5</v>
      </c>
      <c r="D278" s="2" t="s">
        <v>34</v>
      </c>
      <c r="E278" s="2" t="s">
        <v>787</v>
      </c>
      <c r="F278" s="53" t="s">
        <v>420</v>
      </c>
      <c r="G278" s="2" t="s">
        <v>990</v>
      </c>
      <c r="H278" s="2" t="s">
        <v>2333</v>
      </c>
      <c r="I278" s="2" t="s">
        <v>421</v>
      </c>
      <c r="J278" s="2" t="s">
        <v>2334</v>
      </c>
      <c r="K278" s="2" t="s">
        <v>2892</v>
      </c>
    </row>
    <row r="279" spans="1:11">
      <c r="A279" s="2" t="s">
        <v>1219</v>
      </c>
      <c r="B279" s="2">
        <f t="shared" si="4"/>
        <v>278</v>
      </c>
      <c r="C279" s="12">
        <v>5</v>
      </c>
      <c r="D279" s="2" t="s">
        <v>34</v>
      </c>
      <c r="E279" s="2" t="s">
        <v>787</v>
      </c>
      <c r="F279" s="53" t="s">
        <v>422</v>
      </c>
      <c r="G279" s="2" t="s">
        <v>991</v>
      </c>
      <c r="H279" s="2" t="s">
        <v>2335</v>
      </c>
      <c r="I279" s="2" t="s">
        <v>423</v>
      </c>
      <c r="J279" s="2" t="s">
        <v>2336</v>
      </c>
      <c r="K279" s="2" t="s">
        <v>2893</v>
      </c>
    </row>
    <row r="280" spans="1:11">
      <c r="A280" s="2" t="s">
        <v>1220</v>
      </c>
      <c r="B280" s="2">
        <f t="shared" si="4"/>
        <v>279</v>
      </c>
      <c r="C280" s="12">
        <v>5</v>
      </c>
      <c r="D280" s="2" t="s">
        <v>34</v>
      </c>
      <c r="E280" s="2" t="s">
        <v>787</v>
      </c>
      <c r="F280" s="53" t="s">
        <v>424</v>
      </c>
      <c r="G280" s="2" t="s">
        <v>816</v>
      </c>
      <c r="H280" s="2" t="s">
        <v>2337</v>
      </c>
      <c r="I280" s="2" t="s">
        <v>425</v>
      </c>
      <c r="J280" s="2" t="s">
        <v>2338</v>
      </c>
      <c r="K280" s="2" t="s">
        <v>2894</v>
      </c>
    </row>
    <row r="281" spans="1:11">
      <c r="A281" s="2" t="s">
        <v>1221</v>
      </c>
      <c r="B281" s="2">
        <f t="shared" si="4"/>
        <v>280</v>
      </c>
      <c r="C281" s="12">
        <v>5</v>
      </c>
      <c r="D281" s="2" t="s">
        <v>34</v>
      </c>
      <c r="E281" s="2" t="s">
        <v>787</v>
      </c>
      <c r="F281" s="53" t="s">
        <v>426</v>
      </c>
      <c r="G281" s="2" t="s">
        <v>986</v>
      </c>
      <c r="H281" s="2" t="s">
        <v>2339</v>
      </c>
      <c r="I281" s="2" t="s">
        <v>427</v>
      </c>
      <c r="J281" s="2" t="s">
        <v>2340</v>
      </c>
      <c r="K281" s="2" t="s">
        <v>2895</v>
      </c>
    </row>
    <row r="282" spans="1:11">
      <c r="A282" s="2" t="s">
        <v>1222</v>
      </c>
      <c r="B282" s="2">
        <f t="shared" si="4"/>
        <v>281</v>
      </c>
      <c r="C282" s="12">
        <v>5</v>
      </c>
      <c r="D282" s="2" t="s">
        <v>34</v>
      </c>
      <c r="E282" s="2" t="s">
        <v>787</v>
      </c>
      <c r="F282" s="53" t="s">
        <v>428</v>
      </c>
      <c r="G282" s="2" t="s">
        <v>987</v>
      </c>
      <c r="H282" s="2" t="s">
        <v>2341</v>
      </c>
      <c r="I282" s="2" t="s">
        <v>429</v>
      </c>
      <c r="J282" s="2" t="s">
        <v>2342</v>
      </c>
      <c r="K282" s="2" t="s">
        <v>3055</v>
      </c>
    </row>
    <row r="283" spans="1:11">
      <c r="A283" s="2" t="s">
        <v>1223</v>
      </c>
      <c r="B283" s="2">
        <f t="shared" si="4"/>
        <v>282</v>
      </c>
      <c r="C283" s="12">
        <v>5</v>
      </c>
      <c r="D283" s="2" t="s">
        <v>34</v>
      </c>
      <c r="E283" s="2" t="s">
        <v>787</v>
      </c>
      <c r="F283" s="53" t="s">
        <v>430</v>
      </c>
      <c r="G283" s="2" t="s">
        <v>990</v>
      </c>
      <c r="H283" s="2" t="s">
        <v>2343</v>
      </c>
      <c r="I283" s="2" t="s">
        <v>431</v>
      </c>
      <c r="J283" s="2" t="s">
        <v>2344</v>
      </c>
      <c r="K283" s="2" t="s">
        <v>2896</v>
      </c>
    </row>
    <row r="284" spans="1:11">
      <c r="A284" s="2" t="s">
        <v>1224</v>
      </c>
      <c r="B284" s="2">
        <f t="shared" si="4"/>
        <v>283</v>
      </c>
      <c r="C284" s="12">
        <v>5</v>
      </c>
      <c r="D284" s="2" t="s">
        <v>34</v>
      </c>
      <c r="E284" s="2" t="s">
        <v>787</v>
      </c>
      <c r="F284" s="53" t="s">
        <v>432</v>
      </c>
      <c r="G284" s="2" t="s">
        <v>991</v>
      </c>
      <c r="H284" s="2" t="s">
        <v>2345</v>
      </c>
      <c r="I284" s="2" t="s">
        <v>433</v>
      </c>
      <c r="J284" s="2" t="s">
        <v>2346</v>
      </c>
      <c r="K284" s="2" t="s">
        <v>2897</v>
      </c>
    </row>
    <row r="285" spans="1:11">
      <c r="A285" s="2" t="s">
        <v>1225</v>
      </c>
      <c r="B285" s="2">
        <f t="shared" si="4"/>
        <v>284</v>
      </c>
      <c r="C285" s="12">
        <v>5</v>
      </c>
      <c r="D285" s="2" t="s">
        <v>34</v>
      </c>
      <c r="E285" s="2" t="s">
        <v>787</v>
      </c>
      <c r="F285" s="53" t="s">
        <v>434</v>
      </c>
      <c r="G285" s="2" t="s">
        <v>987</v>
      </c>
      <c r="H285" s="2" t="s">
        <v>1477</v>
      </c>
      <c r="I285" s="2" t="s">
        <v>435</v>
      </c>
      <c r="J285" s="2" t="s">
        <v>2347</v>
      </c>
      <c r="K285" s="2" t="s">
        <v>3056</v>
      </c>
    </row>
    <row r="286" spans="1:11">
      <c r="A286" s="2" t="s">
        <v>1226</v>
      </c>
      <c r="B286" s="2">
        <f t="shared" si="4"/>
        <v>285</v>
      </c>
      <c r="C286" s="12">
        <v>5</v>
      </c>
      <c r="D286" s="2" t="s">
        <v>34</v>
      </c>
      <c r="E286" s="2" t="s">
        <v>787</v>
      </c>
      <c r="F286" s="53" t="s">
        <v>436</v>
      </c>
      <c r="G286" s="2" t="s">
        <v>990</v>
      </c>
      <c r="H286" s="2" t="s">
        <v>2348</v>
      </c>
      <c r="I286" s="2" t="s">
        <v>437</v>
      </c>
      <c r="J286" s="2" t="s">
        <v>2349</v>
      </c>
      <c r="K286" s="2" t="s">
        <v>2898</v>
      </c>
    </row>
    <row r="287" spans="1:11">
      <c r="A287" s="2" t="s">
        <v>1227</v>
      </c>
      <c r="B287" s="2">
        <f t="shared" si="4"/>
        <v>286</v>
      </c>
      <c r="C287" s="12">
        <v>5</v>
      </c>
      <c r="D287" s="2" t="s">
        <v>34</v>
      </c>
      <c r="E287" s="2" t="s">
        <v>787</v>
      </c>
      <c r="F287" s="53" t="s">
        <v>438</v>
      </c>
      <c r="G287" s="2" t="s">
        <v>991</v>
      </c>
      <c r="H287" s="2" t="s">
        <v>2350</v>
      </c>
      <c r="I287" s="2" t="s">
        <v>439</v>
      </c>
      <c r="J287" s="2" t="s">
        <v>2351</v>
      </c>
      <c r="K287" s="2" t="s">
        <v>2899</v>
      </c>
    </row>
    <row r="288" spans="1:11">
      <c r="A288" s="2" t="s">
        <v>1228</v>
      </c>
      <c r="B288" s="2">
        <f t="shared" si="4"/>
        <v>287</v>
      </c>
      <c r="C288" s="12">
        <v>5</v>
      </c>
      <c r="D288" s="2" t="s">
        <v>34</v>
      </c>
      <c r="E288" s="2" t="s">
        <v>787</v>
      </c>
      <c r="F288" s="53" t="s">
        <v>440</v>
      </c>
      <c r="G288" s="2" t="s">
        <v>3144</v>
      </c>
      <c r="H288" s="2" t="s">
        <v>1478</v>
      </c>
      <c r="I288" s="2" t="s">
        <v>441</v>
      </c>
      <c r="J288" s="2" t="s">
        <v>2352</v>
      </c>
      <c r="K288" s="2" t="s">
        <v>2900</v>
      </c>
    </row>
    <row r="289" spans="1:11">
      <c r="A289" s="2" t="s">
        <v>1270</v>
      </c>
      <c r="B289" s="2">
        <f t="shared" si="4"/>
        <v>288</v>
      </c>
      <c r="C289" s="12">
        <v>4</v>
      </c>
      <c r="D289" s="2" t="s">
        <v>0</v>
      </c>
      <c r="E289" s="2" t="s">
        <v>783</v>
      </c>
      <c r="F289" s="52" t="s">
        <v>532</v>
      </c>
      <c r="G289" s="2" t="s">
        <v>828</v>
      </c>
      <c r="H289" s="2" t="s">
        <v>1497</v>
      </c>
      <c r="I289" s="2" t="s">
        <v>2421</v>
      </c>
      <c r="J289" s="2" t="s">
        <v>2422</v>
      </c>
      <c r="K289" s="2" t="s">
        <v>2934</v>
      </c>
    </row>
    <row r="290" spans="1:11">
      <c r="A290" s="2" t="s">
        <v>1271</v>
      </c>
      <c r="B290" s="2">
        <f t="shared" si="4"/>
        <v>289</v>
      </c>
      <c r="C290" s="12">
        <v>4</v>
      </c>
      <c r="D290" s="2" t="s">
        <v>0</v>
      </c>
      <c r="E290" s="2" t="s">
        <v>783</v>
      </c>
      <c r="F290" s="52" t="s">
        <v>533</v>
      </c>
      <c r="G290" s="2" t="s">
        <v>886</v>
      </c>
      <c r="H290" s="2" t="s">
        <v>1498</v>
      </c>
      <c r="I290" s="2" t="s">
        <v>534</v>
      </c>
      <c r="J290" s="2" t="s">
        <v>2423</v>
      </c>
      <c r="K290" s="2" t="s">
        <v>2935</v>
      </c>
    </row>
    <row r="291" spans="1:11">
      <c r="A291" s="2" t="s">
        <v>1272</v>
      </c>
      <c r="B291" s="2">
        <f t="shared" si="4"/>
        <v>290</v>
      </c>
      <c r="C291" s="12">
        <v>4</v>
      </c>
      <c r="D291" s="2" t="s">
        <v>0</v>
      </c>
      <c r="E291" s="2" t="s">
        <v>783</v>
      </c>
      <c r="F291" s="52" t="s">
        <v>535</v>
      </c>
      <c r="G291" s="2" t="s">
        <v>826</v>
      </c>
      <c r="H291" s="2" t="s">
        <v>1499</v>
      </c>
      <c r="I291" s="2" t="s">
        <v>536</v>
      </c>
      <c r="J291" s="2" t="s">
        <v>2424</v>
      </c>
      <c r="K291" s="2" t="s">
        <v>3068</v>
      </c>
    </row>
    <row r="292" spans="1:11">
      <c r="A292" s="2" t="s">
        <v>1273</v>
      </c>
      <c r="B292" s="2">
        <f t="shared" si="4"/>
        <v>291</v>
      </c>
      <c r="C292" s="12">
        <v>4</v>
      </c>
      <c r="D292" s="2" t="s">
        <v>0</v>
      </c>
      <c r="E292" s="2" t="s">
        <v>783</v>
      </c>
      <c r="F292" s="52" t="s">
        <v>3517</v>
      </c>
      <c r="G292" s="2" t="s">
        <v>825</v>
      </c>
      <c r="H292" s="2" t="s">
        <v>1500</v>
      </c>
      <c r="I292" s="2" t="s">
        <v>538</v>
      </c>
      <c r="J292" s="2" t="s">
        <v>2425</v>
      </c>
      <c r="K292" s="2" t="s">
        <v>2936</v>
      </c>
    </row>
    <row r="293" spans="1:11">
      <c r="A293" s="2" t="s">
        <v>1274</v>
      </c>
      <c r="B293" s="2">
        <f t="shared" si="4"/>
        <v>292</v>
      </c>
      <c r="C293" s="12">
        <v>4</v>
      </c>
      <c r="D293" s="2" t="s">
        <v>0</v>
      </c>
      <c r="E293" s="2" t="s">
        <v>783</v>
      </c>
      <c r="F293" s="52" t="s">
        <v>539</v>
      </c>
      <c r="G293" s="2" t="s">
        <v>823</v>
      </c>
      <c r="H293" s="2" t="s">
        <v>2426</v>
      </c>
      <c r="I293" s="2" t="s">
        <v>540</v>
      </c>
      <c r="J293" s="2" t="s">
        <v>2427</v>
      </c>
      <c r="K293" s="2" t="s">
        <v>2937</v>
      </c>
    </row>
    <row r="294" spans="1:11">
      <c r="A294" s="2" t="s">
        <v>1275</v>
      </c>
      <c r="B294" s="2">
        <f t="shared" si="4"/>
        <v>293</v>
      </c>
      <c r="C294" s="12">
        <v>4</v>
      </c>
      <c r="D294" s="2" t="s">
        <v>0</v>
      </c>
      <c r="E294" s="2" t="s">
        <v>783</v>
      </c>
      <c r="F294" s="52" t="s">
        <v>541</v>
      </c>
      <c r="G294" s="2" t="s">
        <v>827</v>
      </c>
      <c r="H294" s="2" t="s">
        <v>1501</v>
      </c>
      <c r="I294" s="2" t="s">
        <v>542</v>
      </c>
      <c r="J294" s="2" t="s">
        <v>2428</v>
      </c>
      <c r="K294" s="2" t="s">
        <v>2938</v>
      </c>
    </row>
    <row r="295" spans="1:11">
      <c r="A295" s="2" t="s">
        <v>1276</v>
      </c>
      <c r="B295" s="2">
        <f t="shared" si="4"/>
        <v>294</v>
      </c>
      <c r="C295" s="12">
        <v>4</v>
      </c>
      <c r="D295" s="2" t="s">
        <v>0</v>
      </c>
      <c r="E295" s="2" t="s">
        <v>783</v>
      </c>
      <c r="F295" s="52" t="s">
        <v>543</v>
      </c>
      <c r="G295" s="2" t="s">
        <v>824</v>
      </c>
      <c r="H295" s="2" t="s">
        <v>1502</v>
      </c>
      <c r="I295" s="2" t="s">
        <v>544</v>
      </c>
      <c r="J295" s="2" t="s">
        <v>2429</v>
      </c>
      <c r="K295" s="2" t="s">
        <v>2939</v>
      </c>
    </row>
    <row r="296" spans="1:11">
      <c r="A296" s="2" t="s">
        <v>1277</v>
      </c>
      <c r="B296" s="2">
        <f t="shared" si="4"/>
        <v>295</v>
      </c>
      <c r="C296" s="12">
        <v>4</v>
      </c>
      <c r="D296" s="2" t="s">
        <v>16</v>
      </c>
      <c r="E296" s="2" t="s">
        <v>783</v>
      </c>
      <c r="F296" s="52" t="s">
        <v>545</v>
      </c>
      <c r="G296" s="2" t="s">
        <v>913</v>
      </c>
      <c r="H296" s="2" t="s">
        <v>2430</v>
      </c>
      <c r="I296" s="2" t="s">
        <v>546</v>
      </c>
      <c r="J296" s="2" t="s">
        <v>2431</v>
      </c>
      <c r="K296" s="2" t="s">
        <v>2940</v>
      </c>
    </row>
    <row r="297" spans="1:11">
      <c r="A297" s="2" t="s">
        <v>1278</v>
      </c>
      <c r="B297" s="2">
        <f t="shared" si="4"/>
        <v>296</v>
      </c>
      <c r="C297" s="12">
        <v>4</v>
      </c>
      <c r="D297" s="2" t="s">
        <v>16</v>
      </c>
      <c r="E297" s="2" t="s">
        <v>783</v>
      </c>
      <c r="F297" s="52" t="s">
        <v>547</v>
      </c>
      <c r="G297" s="2" t="s">
        <v>911</v>
      </c>
      <c r="H297" s="2" t="s">
        <v>2432</v>
      </c>
      <c r="I297" s="2" t="s">
        <v>548</v>
      </c>
      <c r="J297" s="2" t="s">
        <v>2433</v>
      </c>
      <c r="K297" s="2" t="s">
        <v>2941</v>
      </c>
    </row>
    <row r="298" spans="1:11">
      <c r="A298" s="2" t="s">
        <v>1279</v>
      </c>
      <c r="B298" s="2">
        <f t="shared" si="4"/>
        <v>297</v>
      </c>
      <c r="C298" s="12">
        <v>4</v>
      </c>
      <c r="D298" s="2" t="s">
        <v>16</v>
      </c>
      <c r="E298" s="2" t="s">
        <v>783</v>
      </c>
      <c r="F298" s="52" t="s">
        <v>549</v>
      </c>
      <c r="G298" s="2" t="s">
        <v>912</v>
      </c>
      <c r="H298" s="2" t="s">
        <v>1503</v>
      </c>
      <c r="I298" s="2" t="s">
        <v>550</v>
      </c>
      <c r="J298" s="2" t="s">
        <v>2434</v>
      </c>
      <c r="K298" s="2" t="s">
        <v>2942</v>
      </c>
    </row>
    <row r="299" spans="1:11">
      <c r="A299" s="2" t="s">
        <v>1280</v>
      </c>
      <c r="B299" s="2">
        <f t="shared" si="4"/>
        <v>298</v>
      </c>
      <c r="C299" s="12">
        <v>4</v>
      </c>
      <c r="D299" s="2" t="s">
        <v>16</v>
      </c>
      <c r="E299" s="2" t="s">
        <v>783</v>
      </c>
      <c r="F299" s="52" t="s">
        <v>551</v>
      </c>
      <c r="G299" s="2" t="s">
        <v>936</v>
      </c>
      <c r="H299" s="2" t="s">
        <v>1504</v>
      </c>
      <c r="I299" s="2" t="s">
        <v>552</v>
      </c>
      <c r="J299" s="2" t="s">
        <v>2435</v>
      </c>
      <c r="K299" s="2" t="s">
        <v>2943</v>
      </c>
    </row>
    <row r="300" spans="1:11">
      <c r="A300" s="2" t="s">
        <v>1281</v>
      </c>
      <c r="B300" s="2">
        <f t="shared" si="4"/>
        <v>299</v>
      </c>
      <c r="C300" s="12">
        <v>4</v>
      </c>
      <c r="D300" s="2" t="s">
        <v>0</v>
      </c>
      <c r="E300" s="2" t="s">
        <v>783</v>
      </c>
      <c r="F300" s="52" t="s">
        <v>553</v>
      </c>
      <c r="G300" s="2" t="s">
        <v>862</v>
      </c>
      <c r="H300" s="2" t="s">
        <v>1505</v>
      </c>
      <c r="I300" s="2" t="s">
        <v>3095</v>
      </c>
      <c r="J300" s="2" t="s">
        <v>2436</v>
      </c>
      <c r="K300" s="2" t="s">
        <v>2944</v>
      </c>
    </row>
    <row r="301" spans="1:11">
      <c r="A301" s="2" t="s">
        <v>1282</v>
      </c>
      <c r="B301" s="2">
        <f t="shared" si="4"/>
        <v>300</v>
      </c>
      <c r="C301" s="12">
        <v>4</v>
      </c>
      <c r="D301" s="2" t="s">
        <v>0</v>
      </c>
      <c r="E301" s="2" t="s">
        <v>783</v>
      </c>
      <c r="F301" s="52" t="s">
        <v>554</v>
      </c>
      <c r="G301" s="2" t="s">
        <v>888</v>
      </c>
      <c r="H301" s="2" t="s">
        <v>1506</v>
      </c>
      <c r="I301" s="2" t="s">
        <v>555</v>
      </c>
      <c r="J301" s="2" t="s">
        <v>2437</v>
      </c>
      <c r="K301" s="2" t="s">
        <v>2945</v>
      </c>
    </row>
    <row r="302" spans="1:11">
      <c r="A302" s="2" t="s">
        <v>797</v>
      </c>
      <c r="B302" s="2">
        <f t="shared" si="4"/>
        <v>301</v>
      </c>
      <c r="C302" s="12">
        <v>4</v>
      </c>
      <c r="D302" s="2" t="s">
        <v>0</v>
      </c>
      <c r="E302" s="2" t="s">
        <v>783</v>
      </c>
      <c r="F302" s="52" t="s">
        <v>556</v>
      </c>
      <c r="G302" s="12" t="s">
        <v>3080</v>
      </c>
      <c r="H302" s="2" t="s">
        <v>2438</v>
      </c>
      <c r="I302" s="2" t="s">
        <v>557</v>
      </c>
      <c r="J302" s="2" t="s">
        <v>2439</v>
      </c>
      <c r="K302" s="2" t="s">
        <v>2440</v>
      </c>
    </row>
    <row r="303" spans="1:11">
      <c r="A303" s="2" t="s">
        <v>1283</v>
      </c>
      <c r="B303" s="2">
        <f t="shared" si="4"/>
        <v>302</v>
      </c>
      <c r="C303" s="12">
        <v>5</v>
      </c>
      <c r="D303" s="2" t="s">
        <v>0</v>
      </c>
      <c r="E303" s="2" t="s">
        <v>797</v>
      </c>
      <c r="F303" s="53" t="s">
        <v>558</v>
      </c>
      <c r="G303" s="2" t="s">
        <v>880</v>
      </c>
      <c r="H303" s="2" t="s">
        <v>2441</v>
      </c>
      <c r="I303" s="2" t="s">
        <v>559</v>
      </c>
      <c r="J303" s="2" t="s">
        <v>2442</v>
      </c>
      <c r="K303" s="2" t="s">
        <v>2946</v>
      </c>
    </row>
    <row r="304" spans="1:11">
      <c r="A304" s="2" t="s">
        <v>1284</v>
      </c>
      <c r="B304" s="2">
        <f t="shared" si="4"/>
        <v>303</v>
      </c>
      <c r="C304" s="12">
        <v>5</v>
      </c>
      <c r="D304" s="2" t="s">
        <v>0</v>
      </c>
      <c r="E304" s="2" t="s">
        <v>797</v>
      </c>
      <c r="F304" s="53" t="s">
        <v>560</v>
      </c>
      <c r="G304" s="2" t="s">
        <v>881</v>
      </c>
      <c r="H304" s="2" t="s">
        <v>1507</v>
      </c>
      <c r="I304" s="2" t="s">
        <v>561</v>
      </c>
      <c r="J304" s="2" t="s">
        <v>2443</v>
      </c>
      <c r="K304" s="2" t="s">
        <v>2947</v>
      </c>
    </row>
    <row r="305" spans="1:11">
      <c r="A305" s="2" t="s">
        <v>1285</v>
      </c>
      <c r="B305" s="2">
        <f t="shared" si="4"/>
        <v>304</v>
      </c>
      <c r="C305" s="12">
        <v>5</v>
      </c>
      <c r="D305" s="2" t="s">
        <v>0</v>
      </c>
      <c r="E305" s="2" t="s">
        <v>797</v>
      </c>
      <c r="F305" s="53" t="s">
        <v>562</v>
      </c>
      <c r="G305" s="2" t="s">
        <v>882</v>
      </c>
      <c r="H305" s="2" t="s">
        <v>1508</v>
      </c>
      <c r="I305" s="2" t="s">
        <v>563</v>
      </c>
      <c r="J305" s="2" t="s">
        <v>2444</v>
      </c>
      <c r="K305" s="2" t="s">
        <v>2948</v>
      </c>
    </row>
    <row r="306" spans="1:11">
      <c r="A306" s="2" t="s">
        <v>1289</v>
      </c>
      <c r="B306" s="2">
        <f t="shared" si="4"/>
        <v>305</v>
      </c>
      <c r="C306" s="12">
        <v>5</v>
      </c>
      <c r="D306" s="2" t="s">
        <v>37</v>
      </c>
      <c r="E306" s="2" t="s">
        <v>797</v>
      </c>
      <c r="F306" s="53" t="s">
        <v>2445</v>
      </c>
      <c r="G306" s="2" t="s">
        <v>1024</v>
      </c>
      <c r="H306" s="2" t="s">
        <v>1509</v>
      </c>
      <c r="I306" s="2" t="s">
        <v>2446</v>
      </c>
      <c r="J306" s="2" t="s">
        <v>2447</v>
      </c>
      <c r="K306" s="2" t="s">
        <v>2949</v>
      </c>
    </row>
    <row r="307" spans="1:11">
      <c r="A307" s="2" t="s">
        <v>1290</v>
      </c>
      <c r="B307" s="2">
        <f t="shared" si="4"/>
        <v>306</v>
      </c>
      <c r="C307" s="12">
        <v>5</v>
      </c>
      <c r="D307" s="2" t="s">
        <v>37</v>
      </c>
      <c r="E307" s="2" t="s">
        <v>797</v>
      </c>
      <c r="F307" s="53" t="s">
        <v>2448</v>
      </c>
      <c r="G307" s="2" t="s">
        <v>1013</v>
      </c>
      <c r="H307" s="2" t="s">
        <v>1510</v>
      </c>
      <c r="I307" s="2" t="s">
        <v>3096</v>
      </c>
      <c r="J307" s="2" t="s">
        <v>2449</v>
      </c>
      <c r="K307" s="2" t="s">
        <v>2950</v>
      </c>
    </row>
    <row r="308" spans="1:11">
      <c r="A308" s="2" t="s">
        <v>1291</v>
      </c>
      <c r="B308" s="2">
        <f t="shared" si="4"/>
        <v>307</v>
      </c>
      <c r="C308" s="12">
        <v>5</v>
      </c>
      <c r="D308" s="2" t="s">
        <v>37</v>
      </c>
      <c r="E308" s="2" t="s">
        <v>797</v>
      </c>
      <c r="F308" s="53" t="s">
        <v>564</v>
      </c>
      <c r="G308" s="2" t="s">
        <v>1014</v>
      </c>
      <c r="H308" s="2" t="s">
        <v>1511</v>
      </c>
      <c r="I308" s="2" t="s">
        <v>2450</v>
      </c>
      <c r="J308" s="2" t="s">
        <v>2451</v>
      </c>
      <c r="K308" s="2" t="s">
        <v>2951</v>
      </c>
    </row>
    <row r="309" spans="1:11">
      <c r="A309" s="2" t="s">
        <v>805</v>
      </c>
      <c r="B309" s="2">
        <f t="shared" si="4"/>
        <v>308</v>
      </c>
      <c r="C309" s="12">
        <v>5</v>
      </c>
      <c r="D309" s="2" t="s">
        <v>37</v>
      </c>
      <c r="E309" s="2" t="s">
        <v>797</v>
      </c>
      <c r="F309" s="53" t="s">
        <v>565</v>
      </c>
      <c r="G309" s="12" t="s">
        <v>3080</v>
      </c>
      <c r="H309" s="2" t="s">
        <v>1512</v>
      </c>
      <c r="I309" s="2" t="s">
        <v>2452</v>
      </c>
      <c r="J309" s="2" t="s">
        <v>2453</v>
      </c>
      <c r="K309" s="2" t="s">
        <v>2952</v>
      </c>
    </row>
    <row r="310" spans="1:11">
      <c r="A310" s="2" t="s">
        <v>1292</v>
      </c>
      <c r="B310" s="2">
        <f t="shared" si="4"/>
        <v>309</v>
      </c>
      <c r="C310" s="12">
        <v>6</v>
      </c>
      <c r="D310" s="2" t="s">
        <v>37</v>
      </c>
      <c r="E310" s="2" t="s">
        <v>805</v>
      </c>
      <c r="F310" s="54" t="s">
        <v>2455</v>
      </c>
      <c r="G310" s="2" t="s">
        <v>2454</v>
      </c>
      <c r="H310" s="2" t="s">
        <v>2456</v>
      </c>
      <c r="I310" s="2" t="s">
        <v>2457</v>
      </c>
      <c r="J310" s="2" t="s">
        <v>2458</v>
      </c>
      <c r="K310" s="2" t="s">
        <v>2953</v>
      </c>
    </row>
    <row r="311" spans="1:11">
      <c r="A311" s="2" t="s">
        <v>1293</v>
      </c>
      <c r="B311" s="2">
        <f t="shared" si="4"/>
        <v>310</v>
      </c>
      <c r="C311" s="12">
        <v>6</v>
      </c>
      <c r="D311" s="2" t="s">
        <v>37</v>
      </c>
      <c r="E311" s="2" t="s">
        <v>805</v>
      </c>
      <c r="F311" s="54" t="s">
        <v>2460</v>
      </c>
      <c r="G311" s="2" t="s">
        <v>2459</v>
      </c>
      <c r="H311" s="2" t="s">
        <v>2461</v>
      </c>
      <c r="I311" s="2" t="s">
        <v>2462</v>
      </c>
      <c r="J311" s="2" t="s">
        <v>2463</v>
      </c>
      <c r="K311" s="2" t="s">
        <v>2954</v>
      </c>
    </row>
    <row r="312" spans="1:11">
      <c r="A312" s="2" t="s">
        <v>1294</v>
      </c>
      <c r="B312" s="2">
        <f t="shared" si="4"/>
        <v>311</v>
      </c>
      <c r="C312" s="12">
        <v>6</v>
      </c>
      <c r="D312" s="2" t="s">
        <v>37</v>
      </c>
      <c r="E312" s="2" t="s">
        <v>805</v>
      </c>
      <c r="F312" s="54" t="s">
        <v>2465</v>
      </c>
      <c r="G312" s="2" t="s">
        <v>2464</v>
      </c>
      <c r="H312" s="2" t="s">
        <v>2466</v>
      </c>
      <c r="I312" s="2" t="s">
        <v>2467</v>
      </c>
      <c r="J312" s="2" t="s">
        <v>2468</v>
      </c>
      <c r="K312" s="2" t="s">
        <v>2955</v>
      </c>
    </row>
    <row r="313" spans="1:11">
      <c r="A313" s="2" t="s">
        <v>1295</v>
      </c>
      <c r="B313" s="2">
        <f t="shared" si="4"/>
        <v>312</v>
      </c>
      <c r="C313" s="12">
        <v>6</v>
      </c>
      <c r="D313" s="2" t="s">
        <v>37</v>
      </c>
      <c r="E313" s="2" t="s">
        <v>805</v>
      </c>
      <c r="F313" s="54" t="s">
        <v>2470</v>
      </c>
      <c r="G313" s="2" t="s">
        <v>2469</v>
      </c>
      <c r="H313" s="2" t="s">
        <v>2471</v>
      </c>
      <c r="I313" s="2" t="s">
        <v>2472</v>
      </c>
      <c r="J313" s="2" t="s">
        <v>2473</v>
      </c>
      <c r="K313" s="2" t="s">
        <v>2956</v>
      </c>
    </row>
    <row r="314" spans="1:11">
      <c r="A314" s="2" t="s">
        <v>806</v>
      </c>
      <c r="B314" s="2">
        <f t="shared" si="4"/>
        <v>313</v>
      </c>
      <c r="C314" s="12">
        <v>5</v>
      </c>
      <c r="D314" s="2" t="s">
        <v>37</v>
      </c>
      <c r="E314" s="2" t="s">
        <v>797</v>
      </c>
      <c r="F314" s="53" t="s">
        <v>566</v>
      </c>
      <c r="G314" s="12" t="s">
        <v>3080</v>
      </c>
      <c r="H314" s="2" t="s">
        <v>1513</v>
      </c>
      <c r="I314" s="2" t="s">
        <v>2474</v>
      </c>
      <c r="J314" s="2" t="s">
        <v>2475</v>
      </c>
      <c r="K314" s="2" t="s">
        <v>2957</v>
      </c>
    </row>
    <row r="315" spans="1:11">
      <c r="A315" s="2" t="s">
        <v>3097</v>
      </c>
      <c r="B315" s="2">
        <f t="shared" si="4"/>
        <v>314</v>
      </c>
      <c r="C315" s="12">
        <v>6</v>
      </c>
      <c r="D315" s="2" t="s">
        <v>37</v>
      </c>
      <c r="E315" s="2" t="s">
        <v>806</v>
      </c>
      <c r="F315" s="54" t="s">
        <v>567</v>
      </c>
      <c r="G315" s="12" t="s">
        <v>3080</v>
      </c>
      <c r="H315" s="2" t="s">
        <v>1514</v>
      </c>
      <c r="I315" s="2" t="s">
        <v>2476</v>
      </c>
      <c r="J315" s="2" t="s">
        <v>2477</v>
      </c>
      <c r="K315" s="2" t="s">
        <v>2958</v>
      </c>
    </row>
    <row r="316" spans="1:11">
      <c r="A316" s="2" t="s">
        <v>1296</v>
      </c>
      <c r="B316" s="2">
        <f t="shared" si="4"/>
        <v>315</v>
      </c>
      <c r="C316" s="12">
        <v>7</v>
      </c>
      <c r="D316" s="2" t="s">
        <v>37</v>
      </c>
      <c r="E316" s="2" t="s">
        <v>3097</v>
      </c>
      <c r="F316" s="55" t="s">
        <v>2478</v>
      </c>
      <c r="G316" s="2" t="s">
        <v>1019</v>
      </c>
      <c r="H316" s="2" t="s">
        <v>2479</v>
      </c>
      <c r="I316" s="2" t="s">
        <v>2480</v>
      </c>
      <c r="J316" s="2" t="s">
        <v>2481</v>
      </c>
      <c r="K316" s="2" t="s">
        <v>2959</v>
      </c>
    </row>
    <row r="317" spans="1:11">
      <c r="A317" s="2" t="s">
        <v>1297</v>
      </c>
      <c r="B317" s="2">
        <f t="shared" si="4"/>
        <v>316</v>
      </c>
      <c r="C317" s="12">
        <v>7</v>
      </c>
      <c r="D317" s="2" t="s">
        <v>37</v>
      </c>
      <c r="E317" s="2" t="s">
        <v>3097</v>
      </c>
      <c r="F317" s="55" t="s">
        <v>2482</v>
      </c>
      <c r="G317" s="2" t="s">
        <v>1022</v>
      </c>
      <c r="H317" s="2" t="s">
        <v>2483</v>
      </c>
      <c r="I317" s="2" t="s">
        <v>2484</v>
      </c>
      <c r="J317" s="2" t="s">
        <v>2485</v>
      </c>
      <c r="K317" s="2" t="s">
        <v>2960</v>
      </c>
    </row>
    <row r="318" spans="1:11">
      <c r="A318" s="2" t="s">
        <v>3098</v>
      </c>
      <c r="B318" s="2">
        <f t="shared" si="4"/>
        <v>317</v>
      </c>
      <c r="C318" s="12">
        <v>7</v>
      </c>
      <c r="D318" s="2" t="s">
        <v>37</v>
      </c>
      <c r="E318" s="2" t="s">
        <v>3097</v>
      </c>
      <c r="F318" s="55" t="s">
        <v>568</v>
      </c>
      <c r="G318" s="12" t="s">
        <v>3080</v>
      </c>
      <c r="H318" s="2" t="s">
        <v>2486</v>
      </c>
      <c r="I318" s="2" t="s">
        <v>2487</v>
      </c>
      <c r="J318" s="2" t="s">
        <v>2488</v>
      </c>
      <c r="K318" s="2" t="s">
        <v>2961</v>
      </c>
    </row>
    <row r="319" spans="1:11">
      <c r="A319" s="2" t="s">
        <v>3099</v>
      </c>
      <c r="B319" s="2">
        <f t="shared" si="4"/>
        <v>318</v>
      </c>
      <c r="C319" s="12">
        <v>8</v>
      </c>
      <c r="D319" s="2" t="s">
        <v>37</v>
      </c>
      <c r="E319" s="2" t="s">
        <v>3098</v>
      </c>
      <c r="F319" s="57" t="s">
        <v>3260</v>
      </c>
      <c r="G319" s="13" t="s">
        <v>3146</v>
      </c>
      <c r="H319" s="4" t="s">
        <v>3223</v>
      </c>
      <c r="I319" s="2" t="s">
        <v>2489</v>
      </c>
      <c r="J319" s="2" t="s">
        <v>2490</v>
      </c>
      <c r="K319" s="2" t="s">
        <v>2962</v>
      </c>
    </row>
    <row r="320" spans="1:11">
      <c r="A320" s="2" t="s">
        <v>1298</v>
      </c>
      <c r="B320" s="2">
        <f t="shared" si="4"/>
        <v>319</v>
      </c>
      <c r="C320" s="12">
        <v>9</v>
      </c>
      <c r="D320" s="2" t="s">
        <v>37</v>
      </c>
      <c r="E320" s="2" t="s">
        <v>3099</v>
      </c>
      <c r="F320" s="59" t="s">
        <v>3261</v>
      </c>
      <c r="G320" s="2" t="s">
        <v>3240</v>
      </c>
      <c r="H320" s="4" t="s">
        <v>3220</v>
      </c>
      <c r="I320" s="2" t="s">
        <v>2491</v>
      </c>
      <c r="J320" s="2" t="s">
        <v>2492</v>
      </c>
      <c r="K320" s="2" t="s">
        <v>2963</v>
      </c>
    </row>
    <row r="321" spans="1:11">
      <c r="A321" s="2" t="s">
        <v>1299</v>
      </c>
      <c r="B321" s="2">
        <f t="shared" si="4"/>
        <v>320</v>
      </c>
      <c r="C321" s="12">
        <v>9</v>
      </c>
      <c r="D321" s="2" t="s">
        <v>37</v>
      </c>
      <c r="E321" s="2" t="s">
        <v>3099</v>
      </c>
      <c r="F321" s="59" t="s">
        <v>3262</v>
      </c>
      <c r="G321" s="2" t="s">
        <v>3253</v>
      </c>
      <c r="H321" s="4" t="s">
        <v>3224</v>
      </c>
      <c r="I321" s="2" t="s">
        <v>2493</v>
      </c>
      <c r="J321" s="2" t="s">
        <v>2494</v>
      </c>
      <c r="K321" s="2" t="s">
        <v>2964</v>
      </c>
    </row>
    <row r="322" spans="1:11">
      <c r="A322" s="2" t="s">
        <v>3100</v>
      </c>
      <c r="B322" s="2">
        <f t="shared" si="4"/>
        <v>321</v>
      </c>
      <c r="C322" s="12">
        <v>8</v>
      </c>
      <c r="D322" s="2" t="s">
        <v>37</v>
      </c>
      <c r="E322" s="2" t="s">
        <v>3098</v>
      </c>
      <c r="F322" s="57" t="s">
        <v>3263</v>
      </c>
      <c r="G322" s="13" t="s">
        <v>3080</v>
      </c>
      <c r="H322" s="4" t="s">
        <v>3225</v>
      </c>
      <c r="I322" s="2" t="s">
        <v>2495</v>
      </c>
      <c r="J322" s="2" t="s">
        <v>2496</v>
      </c>
      <c r="K322" s="2" t="s">
        <v>2965</v>
      </c>
    </row>
    <row r="323" spans="1:11">
      <c r="A323" s="2" t="s">
        <v>3101</v>
      </c>
      <c r="B323" s="2">
        <f t="shared" ref="B323:B386" si="5">ROW()-1</f>
        <v>322</v>
      </c>
      <c r="C323" s="12">
        <v>9</v>
      </c>
      <c r="D323" s="2" t="s">
        <v>37</v>
      </c>
      <c r="E323" s="2" t="s">
        <v>3100</v>
      </c>
      <c r="F323" s="59" t="s">
        <v>3264</v>
      </c>
      <c r="G323" s="2" t="s">
        <v>3241</v>
      </c>
      <c r="H323" s="4" t="s">
        <v>3221</v>
      </c>
      <c r="I323" s="2" t="s">
        <v>2491</v>
      </c>
      <c r="J323" s="2" t="s">
        <v>2492</v>
      </c>
      <c r="K323" s="2" t="s">
        <v>2963</v>
      </c>
    </row>
    <row r="324" spans="1:11">
      <c r="A324" s="2" t="s">
        <v>1973</v>
      </c>
      <c r="B324" s="2">
        <f t="shared" si="5"/>
        <v>323</v>
      </c>
      <c r="C324" s="12">
        <v>9</v>
      </c>
      <c r="D324" s="2" t="s">
        <v>37</v>
      </c>
      <c r="E324" s="2" t="s">
        <v>3100</v>
      </c>
      <c r="F324" s="59" t="s">
        <v>3265</v>
      </c>
      <c r="G324" s="2" t="s">
        <v>3242</v>
      </c>
      <c r="H324" s="4" t="s">
        <v>3226</v>
      </c>
      <c r="I324" s="2" t="s">
        <v>2497</v>
      </c>
      <c r="J324" s="2" t="s">
        <v>2498</v>
      </c>
      <c r="K324" s="2" t="s">
        <v>2966</v>
      </c>
    </row>
    <row r="325" spans="1:11">
      <c r="A325" s="2" t="s">
        <v>3102</v>
      </c>
      <c r="B325" s="2">
        <f t="shared" si="5"/>
        <v>324</v>
      </c>
      <c r="C325" s="12">
        <v>8</v>
      </c>
      <c r="D325" s="2" t="s">
        <v>37</v>
      </c>
      <c r="E325" s="2" t="s">
        <v>3098</v>
      </c>
      <c r="F325" s="57" t="s">
        <v>3266</v>
      </c>
      <c r="G325" s="13" t="s">
        <v>3080</v>
      </c>
      <c r="H325" s="4" t="s">
        <v>3227</v>
      </c>
      <c r="I325" s="2" t="s">
        <v>2499</v>
      </c>
      <c r="J325" s="2" t="s">
        <v>2500</v>
      </c>
      <c r="K325" s="2" t="s">
        <v>2967</v>
      </c>
    </row>
    <row r="326" spans="1:11">
      <c r="A326" s="2" t="s">
        <v>1974</v>
      </c>
      <c r="B326" s="2">
        <f t="shared" si="5"/>
        <v>325</v>
      </c>
      <c r="C326" s="12">
        <v>9</v>
      </c>
      <c r="D326" s="2" t="s">
        <v>37</v>
      </c>
      <c r="E326" s="2" t="s">
        <v>3102</v>
      </c>
      <c r="F326" s="59" t="s">
        <v>3267</v>
      </c>
      <c r="G326" s="2" t="s">
        <v>3243</v>
      </c>
      <c r="H326" s="4" t="s">
        <v>3222</v>
      </c>
      <c r="I326" s="2" t="s">
        <v>2501</v>
      </c>
      <c r="J326" s="2" t="s">
        <v>2502</v>
      </c>
      <c r="K326" s="2" t="s">
        <v>2503</v>
      </c>
    </row>
    <row r="327" spans="1:11">
      <c r="A327" s="2" t="s">
        <v>1975</v>
      </c>
      <c r="B327" s="2">
        <f t="shared" si="5"/>
        <v>326</v>
      </c>
      <c r="C327" s="12">
        <v>9</v>
      </c>
      <c r="D327" s="2" t="s">
        <v>37</v>
      </c>
      <c r="E327" s="2" t="s">
        <v>3102</v>
      </c>
      <c r="F327" s="59" t="s">
        <v>3268</v>
      </c>
      <c r="G327" s="2" t="s">
        <v>3244</v>
      </c>
      <c r="H327" s="4" t="s">
        <v>3228</v>
      </c>
      <c r="I327" s="2" t="s">
        <v>2504</v>
      </c>
      <c r="J327" s="2" t="s">
        <v>2505</v>
      </c>
      <c r="K327" s="2" t="s">
        <v>2968</v>
      </c>
    </row>
    <row r="328" spans="1:11">
      <c r="A328" s="2" t="s">
        <v>3103</v>
      </c>
      <c r="B328" s="2">
        <f t="shared" si="5"/>
        <v>327</v>
      </c>
      <c r="C328" s="12">
        <v>8</v>
      </c>
      <c r="D328" s="2" t="s">
        <v>37</v>
      </c>
      <c r="E328" s="2" t="s">
        <v>3098</v>
      </c>
      <c r="F328" s="57" t="s">
        <v>3269</v>
      </c>
      <c r="G328" s="2" t="s">
        <v>3245</v>
      </c>
      <c r="H328" s="4" t="s">
        <v>3229</v>
      </c>
      <c r="I328" s="2" t="s">
        <v>2506</v>
      </c>
      <c r="J328" s="2" t="s">
        <v>2507</v>
      </c>
      <c r="K328" s="2" t="s">
        <v>2969</v>
      </c>
    </row>
    <row r="329" spans="1:11">
      <c r="A329" s="2" t="s">
        <v>3104</v>
      </c>
      <c r="B329" s="2">
        <f t="shared" si="5"/>
        <v>328</v>
      </c>
      <c r="C329" s="12">
        <v>6</v>
      </c>
      <c r="D329" s="2" t="s">
        <v>37</v>
      </c>
      <c r="E329" s="2" t="s">
        <v>806</v>
      </c>
      <c r="F329" s="54" t="s">
        <v>569</v>
      </c>
      <c r="G329" s="12" t="s">
        <v>3080</v>
      </c>
      <c r="H329" s="5" t="s">
        <v>1515</v>
      </c>
      <c r="I329" s="2" t="s">
        <v>2508</v>
      </c>
      <c r="J329" s="2" t="s">
        <v>2509</v>
      </c>
      <c r="K329" s="2" t="s">
        <v>2970</v>
      </c>
    </row>
    <row r="330" spans="1:11">
      <c r="A330" s="2" t="s">
        <v>3105</v>
      </c>
      <c r="B330" s="2">
        <f t="shared" si="5"/>
        <v>329</v>
      </c>
      <c r="C330" s="12">
        <v>7</v>
      </c>
      <c r="D330" s="2" t="s">
        <v>37</v>
      </c>
      <c r="E330" s="2" t="s">
        <v>3104</v>
      </c>
      <c r="F330" s="55" t="s">
        <v>570</v>
      </c>
      <c r="G330" s="2" t="s">
        <v>1020</v>
      </c>
      <c r="H330" s="5" t="s">
        <v>2510</v>
      </c>
      <c r="I330" s="2" t="s">
        <v>2511</v>
      </c>
      <c r="J330" s="2" t="s">
        <v>2512</v>
      </c>
      <c r="K330" s="2" t="s">
        <v>2971</v>
      </c>
    </row>
    <row r="331" spans="1:11">
      <c r="A331" s="2" t="s">
        <v>3106</v>
      </c>
      <c r="B331" s="2">
        <f t="shared" si="5"/>
        <v>330</v>
      </c>
      <c r="C331" s="12">
        <v>7</v>
      </c>
      <c r="D331" s="2" t="s">
        <v>37</v>
      </c>
      <c r="E331" s="2" t="s">
        <v>3104</v>
      </c>
      <c r="F331" s="55" t="s">
        <v>571</v>
      </c>
      <c r="G331" s="2" t="s">
        <v>1023</v>
      </c>
      <c r="H331" s="5" t="s">
        <v>2513</v>
      </c>
      <c r="I331" s="2" t="s">
        <v>2514</v>
      </c>
      <c r="J331" s="2" t="s">
        <v>2515</v>
      </c>
      <c r="K331" s="2" t="s">
        <v>2972</v>
      </c>
    </row>
    <row r="332" spans="1:11">
      <c r="A332" s="2" t="s">
        <v>3107</v>
      </c>
      <c r="B332" s="2">
        <f t="shared" si="5"/>
        <v>331</v>
      </c>
      <c r="C332" s="12">
        <v>7</v>
      </c>
      <c r="D332" s="2" t="s">
        <v>37</v>
      </c>
      <c r="E332" s="2" t="s">
        <v>3104</v>
      </c>
      <c r="F332" s="55" t="s">
        <v>572</v>
      </c>
      <c r="G332" s="2" t="s">
        <v>1018</v>
      </c>
      <c r="H332" s="5" t="s">
        <v>2516</v>
      </c>
      <c r="I332" s="2" t="s">
        <v>2517</v>
      </c>
      <c r="J332" s="2" t="s">
        <v>2518</v>
      </c>
      <c r="K332" s="2" t="s">
        <v>2973</v>
      </c>
    </row>
    <row r="333" spans="1:11">
      <c r="A333" s="2" t="s">
        <v>3108</v>
      </c>
      <c r="B333" s="2">
        <f t="shared" si="5"/>
        <v>332</v>
      </c>
      <c r="C333" s="12">
        <v>7</v>
      </c>
      <c r="D333" s="2" t="s">
        <v>37</v>
      </c>
      <c r="E333" s="2" t="s">
        <v>3104</v>
      </c>
      <c r="F333" s="55" t="s">
        <v>2520</v>
      </c>
      <c r="G333" s="2" t="s">
        <v>2519</v>
      </c>
      <c r="H333" s="5" t="s">
        <v>2521</v>
      </c>
      <c r="I333" s="2" t="s">
        <v>2522</v>
      </c>
      <c r="J333" s="2" t="s">
        <v>2523</v>
      </c>
      <c r="K333" s="2" t="s">
        <v>2974</v>
      </c>
    </row>
    <row r="334" spans="1:11">
      <c r="A334" s="2" t="s">
        <v>3109</v>
      </c>
      <c r="B334" s="2">
        <f t="shared" si="5"/>
        <v>333</v>
      </c>
      <c r="C334" s="12">
        <v>6</v>
      </c>
      <c r="D334" s="2" t="s">
        <v>37</v>
      </c>
      <c r="E334" s="2" t="s">
        <v>806</v>
      </c>
      <c r="F334" s="54" t="s">
        <v>573</v>
      </c>
      <c r="G334" s="12" t="s">
        <v>3080</v>
      </c>
      <c r="H334" s="5" t="s">
        <v>1516</v>
      </c>
      <c r="I334" s="2" t="s">
        <v>2524</v>
      </c>
      <c r="J334" s="2" t="s">
        <v>2525</v>
      </c>
      <c r="K334" s="2" t="s">
        <v>2975</v>
      </c>
    </row>
    <row r="335" spans="1:11">
      <c r="A335" s="2" t="s">
        <v>3110</v>
      </c>
      <c r="B335" s="2">
        <f t="shared" si="5"/>
        <v>334</v>
      </c>
      <c r="C335" s="12">
        <v>7</v>
      </c>
      <c r="D335" s="2" t="s">
        <v>37</v>
      </c>
      <c r="E335" s="2" t="s">
        <v>3109</v>
      </c>
      <c r="F335" s="56" t="s">
        <v>3270</v>
      </c>
      <c r="G335" s="13" t="s">
        <v>3080</v>
      </c>
      <c r="H335" s="4" t="s">
        <v>3237</v>
      </c>
      <c r="I335" s="2" t="s">
        <v>2489</v>
      </c>
      <c r="J335" s="2" t="s">
        <v>2490</v>
      </c>
      <c r="K335" s="2" t="s">
        <v>2962</v>
      </c>
    </row>
    <row r="336" spans="1:11">
      <c r="A336" s="2" t="s">
        <v>3111</v>
      </c>
      <c r="B336" s="2">
        <f t="shared" si="5"/>
        <v>335</v>
      </c>
      <c r="C336" s="12">
        <v>8</v>
      </c>
      <c r="D336" s="2" t="s">
        <v>37</v>
      </c>
      <c r="E336" s="2" t="s">
        <v>3110</v>
      </c>
      <c r="F336" s="57" t="s">
        <v>3271</v>
      </c>
      <c r="G336" s="2" t="s">
        <v>3246</v>
      </c>
      <c r="H336" s="4" t="s">
        <v>3230</v>
      </c>
      <c r="I336" s="2" t="s">
        <v>2491</v>
      </c>
      <c r="J336" s="2" t="s">
        <v>2492</v>
      </c>
      <c r="K336" s="2" t="s">
        <v>2963</v>
      </c>
    </row>
    <row r="337" spans="1:11">
      <c r="A337" s="2" t="s">
        <v>3112</v>
      </c>
      <c r="B337" s="2">
        <f t="shared" si="5"/>
        <v>336</v>
      </c>
      <c r="C337" s="12">
        <v>8</v>
      </c>
      <c r="D337" s="2" t="s">
        <v>37</v>
      </c>
      <c r="E337" s="2" t="s">
        <v>3110</v>
      </c>
      <c r="F337" s="57" t="s">
        <v>3272</v>
      </c>
      <c r="G337" s="2" t="s">
        <v>3247</v>
      </c>
      <c r="H337" s="4" t="s">
        <v>3231</v>
      </c>
      <c r="I337" s="2" t="s">
        <v>2493</v>
      </c>
      <c r="J337" s="2" t="s">
        <v>2494</v>
      </c>
      <c r="K337" s="2" t="s">
        <v>2964</v>
      </c>
    </row>
    <row r="338" spans="1:11">
      <c r="A338" s="2" t="s">
        <v>3113</v>
      </c>
      <c r="B338" s="2">
        <f t="shared" si="5"/>
        <v>337</v>
      </c>
      <c r="C338" s="12">
        <v>7</v>
      </c>
      <c r="D338" s="2" t="s">
        <v>37</v>
      </c>
      <c r="E338" s="2" t="s">
        <v>3109</v>
      </c>
      <c r="F338" s="56" t="s">
        <v>3273</v>
      </c>
      <c r="G338" s="13" t="s">
        <v>3080</v>
      </c>
      <c r="H338" s="4" t="s">
        <v>3236</v>
      </c>
      <c r="I338" s="2" t="s">
        <v>2495</v>
      </c>
      <c r="J338" s="2" t="s">
        <v>2496</v>
      </c>
      <c r="K338" s="2" t="s">
        <v>2965</v>
      </c>
    </row>
    <row r="339" spans="1:11">
      <c r="A339" s="2" t="s">
        <v>3114</v>
      </c>
      <c r="B339" s="2">
        <f t="shared" si="5"/>
        <v>338</v>
      </c>
      <c r="C339" s="12">
        <v>8</v>
      </c>
      <c r="D339" s="2" t="s">
        <v>37</v>
      </c>
      <c r="E339" s="2" t="s">
        <v>3113</v>
      </c>
      <c r="F339" s="57" t="s">
        <v>3274</v>
      </c>
      <c r="G339" s="2" t="s">
        <v>3248</v>
      </c>
      <c r="H339" s="4" t="s">
        <v>3234</v>
      </c>
      <c r="I339" s="2" t="s">
        <v>2491</v>
      </c>
      <c r="J339" s="2" t="s">
        <v>2492</v>
      </c>
      <c r="K339" s="2" t="s">
        <v>2963</v>
      </c>
    </row>
    <row r="340" spans="1:11">
      <c r="A340" s="2" t="s">
        <v>3115</v>
      </c>
      <c r="B340" s="2">
        <f t="shared" si="5"/>
        <v>339</v>
      </c>
      <c r="C340" s="12">
        <v>8</v>
      </c>
      <c r="D340" s="2" t="s">
        <v>37</v>
      </c>
      <c r="E340" s="2" t="s">
        <v>3113</v>
      </c>
      <c r="F340" s="57" t="s">
        <v>3275</v>
      </c>
      <c r="G340" s="2" t="s">
        <v>3249</v>
      </c>
      <c r="H340" s="4" t="s">
        <v>3235</v>
      </c>
      <c r="I340" s="2" t="s">
        <v>2497</v>
      </c>
      <c r="J340" s="2" t="s">
        <v>2498</v>
      </c>
      <c r="K340" s="2" t="s">
        <v>2966</v>
      </c>
    </row>
    <row r="341" spans="1:11">
      <c r="A341" s="2" t="s">
        <v>3116</v>
      </c>
      <c r="B341" s="2">
        <f t="shared" si="5"/>
        <v>340</v>
      </c>
      <c r="C341" s="12">
        <v>7</v>
      </c>
      <c r="D341" s="2" t="s">
        <v>37</v>
      </c>
      <c r="E341" s="2" t="s">
        <v>3109</v>
      </c>
      <c r="F341" s="56" t="s">
        <v>3276</v>
      </c>
      <c r="G341" s="13" t="s">
        <v>3080</v>
      </c>
      <c r="H341" s="4" t="s">
        <v>3238</v>
      </c>
      <c r="I341" s="2" t="s">
        <v>2499</v>
      </c>
      <c r="J341" s="2" t="s">
        <v>2500</v>
      </c>
      <c r="K341" s="2" t="s">
        <v>2967</v>
      </c>
    </row>
    <row r="342" spans="1:11">
      <c r="A342" s="2" t="s">
        <v>3117</v>
      </c>
      <c r="B342" s="2">
        <f t="shared" si="5"/>
        <v>341</v>
      </c>
      <c r="C342" s="12">
        <v>8</v>
      </c>
      <c r="D342" s="2" t="s">
        <v>37</v>
      </c>
      <c r="E342" s="2" t="s">
        <v>3116</v>
      </c>
      <c r="F342" s="57" t="s">
        <v>3277</v>
      </c>
      <c r="G342" s="2" t="s">
        <v>3250</v>
      </c>
      <c r="H342" s="4" t="s">
        <v>3239</v>
      </c>
      <c r="I342" s="2" t="s">
        <v>2501</v>
      </c>
      <c r="J342" s="2" t="s">
        <v>2502</v>
      </c>
      <c r="K342" s="2" t="s">
        <v>2503</v>
      </c>
    </row>
    <row r="343" spans="1:11">
      <c r="A343" s="2" t="s">
        <v>3118</v>
      </c>
      <c r="B343" s="2">
        <f t="shared" si="5"/>
        <v>342</v>
      </c>
      <c r="C343" s="12">
        <v>8</v>
      </c>
      <c r="D343" s="2" t="s">
        <v>37</v>
      </c>
      <c r="E343" s="2" t="s">
        <v>3116</v>
      </c>
      <c r="F343" s="57" t="s">
        <v>3278</v>
      </c>
      <c r="G343" s="2" t="s">
        <v>3251</v>
      </c>
      <c r="H343" s="4" t="s">
        <v>3232</v>
      </c>
      <c r="I343" s="2" t="s">
        <v>2504</v>
      </c>
      <c r="J343" s="2" t="s">
        <v>2505</v>
      </c>
      <c r="K343" s="2" t="s">
        <v>2968</v>
      </c>
    </row>
    <row r="344" spans="1:11">
      <c r="A344" s="2" t="s">
        <v>3119</v>
      </c>
      <c r="B344" s="2">
        <f t="shared" si="5"/>
        <v>343</v>
      </c>
      <c r="C344" s="12">
        <v>7</v>
      </c>
      <c r="D344" s="2" t="s">
        <v>37</v>
      </c>
      <c r="E344" s="2" t="s">
        <v>3109</v>
      </c>
      <c r="F344" s="56" t="s">
        <v>3279</v>
      </c>
      <c r="G344" s="2" t="s">
        <v>3252</v>
      </c>
      <c r="H344" s="4" t="s">
        <v>3233</v>
      </c>
      <c r="I344" s="2" t="s">
        <v>2506</v>
      </c>
      <c r="J344" s="2" t="s">
        <v>2507</v>
      </c>
      <c r="K344" s="2" t="s">
        <v>2969</v>
      </c>
    </row>
    <row r="345" spans="1:11">
      <c r="A345" s="2" t="s">
        <v>3120</v>
      </c>
      <c r="B345" s="2">
        <f t="shared" si="5"/>
        <v>344</v>
      </c>
      <c r="C345" s="12">
        <v>5</v>
      </c>
      <c r="D345" s="2" t="s">
        <v>37</v>
      </c>
      <c r="E345" s="2" t="s">
        <v>797</v>
      </c>
      <c r="F345" s="53" t="s">
        <v>574</v>
      </c>
      <c r="G345" s="12" t="s">
        <v>3080</v>
      </c>
      <c r="H345" s="2" t="s">
        <v>1517</v>
      </c>
      <c r="I345" s="2" t="s">
        <v>2526</v>
      </c>
      <c r="J345" s="2" t="s">
        <v>2527</v>
      </c>
      <c r="K345" s="2" t="s">
        <v>2976</v>
      </c>
    </row>
    <row r="346" spans="1:11">
      <c r="A346" s="2" t="s">
        <v>3121</v>
      </c>
      <c r="B346" s="2">
        <f t="shared" si="5"/>
        <v>345</v>
      </c>
      <c r="C346" s="12">
        <v>6</v>
      </c>
      <c r="D346" s="2" t="s">
        <v>37</v>
      </c>
      <c r="E346" s="2" t="s">
        <v>3120</v>
      </c>
      <c r="F346" s="54" t="s">
        <v>2529</v>
      </c>
      <c r="G346" s="2" t="s">
        <v>2528</v>
      </c>
      <c r="H346" s="2" t="s">
        <v>2530</v>
      </c>
      <c r="I346" s="2" t="s">
        <v>2531</v>
      </c>
      <c r="J346" s="2" t="s">
        <v>2532</v>
      </c>
      <c r="K346" s="2" t="s">
        <v>2977</v>
      </c>
    </row>
    <row r="347" spans="1:11">
      <c r="A347" s="2" t="s">
        <v>3122</v>
      </c>
      <c r="B347" s="2">
        <f t="shared" si="5"/>
        <v>346</v>
      </c>
      <c r="C347" s="12">
        <v>6</v>
      </c>
      <c r="D347" s="2" t="s">
        <v>37</v>
      </c>
      <c r="E347" s="2" t="s">
        <v>3120</v>
      </c>
      <c r="F347" s="54" t="s">
        <v>2534</v>
      </c>
      <c r="G347" s="2" t="s">
        <v>2533</v>
      </c>
      <c r="H347" s="2" t="s">
        <v>2535</v>
      </c>
      <c r="I347" s="2" t="s">
        <v>2536</v>
      </c>
      <c r="J347" s="2" t="s">
        <v>2537</v>
      </c>
      <c r="K347" s="2" t="s">
        <v>2978</v>
      </c>
    </row>
    <row r="348" spans="1:11">
      <c r="A348" s="2" t="s">
        <v>3123</v>
      </c>
      <c r="B348" s="2">
        <f t="shared" si="5"/>
        <v>347</v>
      </c>
      <c r="C348" s="12">
        <v>5</v>
      </c>
      <c r="D348" s="2" t="s">
        <v>37</v>
      </c>
      <c r="E348" s="2" t="s">
        <v>797</v>
      </c>
      <c r="F348" s="53" t="s">
        <v>575</v>
      </c>
      <c r="G348" s="2" t="s">
        <v>1021</v>
      </c>
      <c r="H348" s="2" t="s">
        <v>2538</v>
      </c>
      <c r="I348" s="2" t="s">
        <v>2539</v>
      </c>
      <c r="J348" s="2" t="s">
        <v>2540</v>
      </c>
      <c r="K348" s="2" t="s">
        <v>2979</v>
      </c>
    </row>
    <row r="349" spans="1:11">
      <c r="A349" s="2" t="s">
        <v>1300</v>
      </c>
      <c r="B349" s="2">
        <f t="shared" si="5"/>
        <v>348</v>
      </c>
      <c r="C349" s="12">
        <v>4</v>
      </c>
      <c r="D349" s="2" t="s">
        <v>0</v>
      </c>
      <c r="E349" s="2" t="s">
        <v>783</v>
      </c>
      <c r="F349" s="52" t="s">
        <v>576</v>
      </c>
      <c r="G349" s="2" t="s">
        <v>822</v>
      </c>
      <c r="H349" s="2" t="s">
        <v>1979</v>
      </c>
      <c r="I349" s="2" t="s">
        <v>577</v>
      </c>
      <c r="J349" s="2" t="s">
        <v>2541</v>
      </c>
      <c r="K349" s="2" t="s">
        <v>2980</v>
      </c>
    </row>
    <row r="350" spans="1:11">
      <c r="A350" s="2" t="s">
        <v>1301</v>
      </c>
      <c r="B350" s="2">
        <f t="shared" si="5"/>
        <v>349</v>
      </c>
      <c r="C350" s="12">
        <v>4</v>
      </c>
      <c r="D350" s="2" t="s">
        <v>0</v>
      </c>
      <c r="E350" s="2" t="s">
        <v>783</v>
      </c>
      <c r="F350" s="52" t="s">
        <v>578</v>
      </c>
      <c r="G350" s="2" t="s">
        <v>820</v>
      </c>
      <c r="H350" s="2" t="s">
        <v>2542</v>
      </c>
      <c r="I350" s="2" t="s">
        <v>579</v>
      </c>
      <c r="J350" s="2" t="s">
        <v>2543</v>
      </c>
      <c r="K350" s="2" t="s">
        <v>2981</v>
      </c>
    </row>
    <row r="351" spans="1:11">
      <c r="A351" s="2" t="s">
        <v>1302</v>
      </c>
      <c r="B351" s="2">
        <f t="shared" si="5"/>
        <v>350</v>
      </c>
      <c r="C351" s="12">
        <v>4</v>
      </c>
      <c r="D351" s="2" t="s">
        <v>0</v>
      </c>
      <c r="E351" s="2" t="s">
        <v>783</v>
      </c>
      <c r="F351" s="52" t="s">
        <v>580</v>
      </c>
      <c r="G351" s="2" t="s">
        <v>818</v>
      </c>
      <c r="H351" s="2" t="s">
        <v>2544</v>
      </c>
      <c r="I351" s="2" t="s">
        <v>581</v>
      </c>
      <c r="J351" s="2" t="s">
        <v>2545</v>
      </c>
      <c r="K351" s="2" t="s">
        <v>2982</v>
      </c>
    </row>
    <row r="352" spans="1:11">
      <c r="A352" s="2" t="s">
        <v>1303</v>
      </c>
      <c r="B352" s="2">
        <f t="shared" si="5"/>
        <v>351</v>
      </c>
      <c r="C352" s="12">
        <v>4</v>
      </c>
      <c r="D352" s="2" t="s">
        <v>0</v>
      </c>
      <c r="E352" s="2" t="s">
        <v>783</v>
      </c>
      <c r="F352" s="52" t="s">
        <v>582</v>
      </c>
      <c r="G352" s="2" t="s">
        <v>884</v>
      </c>
      <c r="H352" s="2" t="s">
        <v>1518</v>
      </c>
      <c r="I352" s="2" t="s">
        <v>583</v>
      </c>
      <c r="J352" s="2" t="s">
        <v>2546</v>
      </c>
      <c r="K352" s="2" t="s">
        <v>2983</v>
      </c>
    </row>
    <row r="353" spans="1:11">
      <c r="A353" s="2" t="s">
        <v>1304</v>
      </c>
      <c r="B353" s="2">
        <f t="shared" si="5"/>
        <v>352</v>
      </c>
      <c r="C353" s="12">
        <v>4</v>
      </c>
      <c r="D353" s="2" t="s">
        <v>0</v>
      </c>
      <c r="E353" s="2" t="s">
        <v>783</v>
      </c>
      <c r="F353" s="52" t="s">
        <v>584</v>
      </c>
      <c r="G353" s="2" t="s">
        <v>867</v>
      </c>
      <c r="H353" s="2" t="s">
        <v>2547</v>
      </c>
      <c r="I353" s="2" t="s">
        <v>585</v>
      </c>
      <c r="J353" s="2" t="s">
        <v>2548</v>
      </c>
      <c r="K353" s="2" t="s">
        <v>2984</v>
      </c>
    </row>
    <row r="354" spans="1:11">
      <c r="A354" s="2" t="s">
        <v>1305</v>
      </c>
      <c r="B354" s="2">
        <f t="shared" si="5"/>
        <v>353</v>
      </c>
      <c r="C354" s="12">
        <v>4</v>
      </c>
      <c r="D354" s="2" t="s">
        <v>0</v>
      </c>
      <c r="E354" s="2" t="s">
        <v>783</v>
      </c>
      <c r="F354" s="52" t="s">
        <v>586</v>
      </c>
      <c r="G354" s="2" t="s">
        <v>853</v>
      </c>
      <c r="H354" s="2" t="s">
        <v>2549</v>
      </c>
      <c r="I354" s="2" t="s">
        <v>587</v>
      </c>
      <c r="J354" s="2" t="s">
        <v>2550</v>
      </c>
      <c r="K354" s="2" t="s">
        <v>2985</v>
      </c>
    </row>
    <row r="355" spans="1:11">
      <c r="A355" s="2" t="s">
        <v>1306</v>
      </c>
      <c r="B355" s="2">
        <f t="shared" si="5"/>
        <v>354</v>
      </c>
      <c r="C355" s="12">
        <v>4</v>
      </c>
      <c r="D355" s="2" t="s">
        <v>0</v>
      </c>
      <c r="E355" s="2" t="s">
        <v>783</v>
      </c>
      <c r="F355" s="52" t="s">
        <v>588</v>
      </c>
      <c r="G355" s="2" t="s">
        <v>883</v>
      </c>
      <c r="H355" s="2" t="s">
        <v>2551</v>
      </c>
      <c r="I355" s="2" t="s">
        <v>589</v>
      </c>
      <c r="J355" s="2" t="s">
        <v>2552</v>
      </c>
      <c r="K355" s="2" t="s">
        <v>2986</v>
      </c>
    </row>
    <row r="356" spans="1:11">
      <c r="A356" s="2" t="s">
        <v>798</v>
      </c>
      <c r="B356" s="2">
        <f t="shared" si="5"/>
        <v>355</v>
      </c>
      <c r="C356" s="12">
        <v>4</v>
      </c>
      <c r="D356" s="2" t="s">
        <v>16</v>
      </c>
      <c r="E356" s="2" t="s">
        <v>783</v>
      </c>
      <c r="F356" s="52" t="s">
        <v>590</v>
      </c>
      <c r="G356" s="12" t="s">
        <v>3080</v>
      </c>
      <c r="H356" s="2" t="s">
        <v>1519</v>
      </c>
      <c r="I356" s="2" t="s">
        <v>591</v>
      </c>
      <c r="J356" s="2" t="s">
        <v>2553</v>
      </c>
      <c r="K356" s="2" t="s">
        <v>2987</v>
      </c>
    </row>
    <row r="357" spans="1:11">
      <c r="A357" s="2" t="s">
        <v>1307</v>
      </c>
      <c r="B357" s="2">
        <f t="shared" si="5"/>
        <v>356</v>
      </c>
      <c r="C357" s="12">
        <v>5</v>
      </c>
      <c r="D357" s="2" t="s">
        <v>16</v>
      </c>
      <c r="E357" s="2" t="s">
        <v>798</v>
      </c>
      <c r="F357" s="53" t="s">
        <v>592</v>
      </c>
      <c r="G357" s="2" t="s">
        <v>921</v>
      </c>
      <c r="H357" s="2" t="s">
        <v>1520</v>
      </c>
      <c r="I357" s="2" t="s">
        <v>593</v>
      </c>
      <c r="J357" s="2" t="s">
        <v>2554</v>
      </c>
      <c r="K357" s="2" t="s">
        <v>3069</v>
      </c>
    </row>
    <row r="358" spans="1:11">
      <c r="A358" s="2" t="s">
        <v>1308</v>
      </c>
      <c r="B358" s="2">
        <f t="shared" si="5"/>
        <v>357</v>
      </c>
      <c r="C358" s="12">
        <v>5</v>
      </c>
      <c r="D358" s="2" t="s">
        <v>16</v>
      </c>
      <c r="E358" s="2" t="s">
        <v>798</v>
      </c>
      <c r="F358" s="53" t="s">
        <v>594</v>
      </c>
      <c r="G358" s="2" t="s">
        <v>961</v>
      </c>
      <c r="H358" s="2" t="s">
        <v>1521</v>
      </c>
      <c r="I358" s="2" t="s">
        <v>595</v>
      </c>
      <c r="J358" s="2" t="s">
        <v>2555</v>
      </c>
      <c r="K358" s="2" t="s">
        <v>2988</v>
      </c>
    </row>
    <row r="359" spans="1:11">
      <c r="A359" s="2" t="s">
        <v>1309</v>
      </c>
      <c r="B359" s="2">
        <f t="shared" si="5"/>
        <v>358</v>
      </c>
      <c r="C359" s="12">
        <v>5</v>
      </c>
      <c r="D359" s="2" t="s">
        <v>16</v>
      </c>
      <c r="E359" s="2" t="s">
        <v>798</v>
      </c>
      <c r="F359" s="53" t="s">
        <v>596</v>
      </c>
      <c r="G359" s="2" t="s">
        <v>922</v>
      </c>
      <c r="H359" s="2" t="s">
        <v>1522</v>
      </c>
      <c r="I359" s="2" t="s">
        <v>597</v>
      </c>
      <c r="J359" s="2" t="s">
        <v>2556</v>
      </c>
      <c r="K359" s="2" t="s">
        <v>2989</v>
      </c>
    </row>
    <row r="360" spans="1:11">
      <c r="A360" s="2" t="s">
        <v>1310</v>
      </c>
      <c r="B360" s="2">
        <f t="shared" si="5"/>
        <v>359</v>
      </c>
      <c r="C360" s="12">
        <v>5</v>
      </c>
      <c r="D360" s="2" t="s">
        <v>16</v>
      </c>
      <c r="E360" s="2" t="s">
        <v>798</v>
      </c>
      <c r="F360" s="53" t="s">
        <v>598</v>
      </c>
      <c r="G360" s="2" t="s">
        <v>925</v>
      </c>
      <c r="H360" s="2" t="s">
        <v>2557</v>
      </c>
      <c r="I360" s="2" t="s">
        <v>599</v>
      </c>
      <c r="J360" s="2" t="s">
        <v>2558</v>
      </c>
      <c r="K360" s="2" t="s">
        <v>2990</v>
      </c>
    </row>
    <row r="361" spans="1:11">
      <c r="A361" s="2" t="s">
        <v>1311</v>
      </c>
      <c r="B361" s="2">
        <f t="shared" si="5"/>
        <v>360</v>
      </c>
      <c r="C361" s="12">
        <v>5</v>
      </c>
      <c r="D361" s="2" t="s">
        <v>16</v>
      </c>
      <c r="E361" s="2" t="s">
        <v>798</v>
      </c>
      <c r="F361" s="53" t="s">
        <v>600</v>
      </c>
      <c r="G361" s="2" t="s">
        <v>928</v>
      </c>
      <c r="H361" s="2" t="s">
        <v>2559</v>
      </c>
      <c r="I361" s="2" t="s">
        <v>601</v>
      </c>
      <c r="J361" s="2" t="s">
        <v>2560</v>
      </c>
      <c r="K361" s="2" t="s">
        <v>2991</v>
      </c>
    </row>
    <row r="362" spans="1:11">
      <c r="A362" s="2" t="s">
        <v>1312</v>
      </c>
      <c r="B362" s="2">
        <f t="shared" si="5"/>
        <v>361</v>
      </c>
      <c r="C362" s="12">
        <v>5</v>
      </c>
      <c r="D362" s="2" t="s">
        <v>16</v>
      </c>
      <c r="E362" s="2" t="s">
        <v>798</v>
      </c>
      <c r="F362" s="53" t="s">
        <v>602</v>
      </c>
      <c r="G362" s="2" t="s">
        <v>926</v>
      </c>
      <c r="H362" s="2" t="s">
        <v>2561</v>
      </c>
      <c r="I362" s="2" t="s">
        <v>603</v>
      </c>
      <c r="J362" s="2" t="s">
        <v>2562</v>
      </c>
      <c r="K362" s="2" t="s">
        <v>2992</v>
      </c>
    </row>
    <row r="363" spans="1:11">
      <c r="A363" s="2" t="s">
        <v>1313</v>
      </c>
      <c r="B363" s="2">
        <f t="shared" si="5"/>
        <v>362</v>
      </c>
      <c r="C363" s="12">
        <v>5</v>
      </c>
      <c r="D363" s="2" t="s">
        <v>16</v>
      </c>
      <c r="E363" s="2" t="s">
        <v>798</v>
      </c>
      <c r="F363" s="53" t="s">
        <v>604</v>
      </c>
      <c r="G363" s="2" t="s">
        <v>927</v>
      </c>
      <c r="H363" s="2" t="s">
        <v>2563</v>
      </c>
      <c r="I363" s="2" t="s">
        <v>605</v>
      </c>
      <c r="J363" s="2" t="s">
        <v>2564</v>
      </c>
      <c r="K363" s="2" t="s">
        <v>2993</v>
      </c>
    </row>
    <row r="364" spans="1:11">
      <c r="A364" s="2" t="s">
        <v>1314</v>
      </c>
      <c r="B364" s="2">
        <f t="shared" si="5"/>
        <v>363</v>
      </c>
      <c r="C364" s="12">
        <v>5</v>
      </c>
      <c r="D364" s="2" t="s">
        <v>16</v>
      </c>
      <c r="E364" s="2" t="s">
        <v>798</v>
      </c>
      <c r="F364" s="53" t="s">
        <v>606</v>
      </c>
      <c r="G364" s="2" t="s">
        <v>924</v>
      </c>
      <c r="H364" s="2" t="s">
        <v>1523</v>
      </c>
      <c r="I364" s="2" t="s">
        <v>607</v>
      </c>
      <c r="J364" s="2" t="s">
        <v>2565</v>
      </c>
      <c r="K364" s="2" t="s">
        <v>2703</v>
      </c>
    </row>
    <row r="365" spans="1:11">
      <c r="A365" s="2" t="s">
        <v>1315</v>
      </c>
      <c r="B365" s="2">
        <f t="shared" si="5"/>
        <v>364</v>
      </c>
      <c r="C365" s="12">
        <v>5</v>
      </c>
      <c r="D365" s="2" t="s">
        <v>16</v>
      </c>
      <c r="E365" s="2" t="s">
        <v>798</v>
      </c>
      <c r="F365" s="53" t="s">
        <v>608</v>
      </c>
      <c r="G365" s="2" t="s">
        <v>930</v>
      </c>
      <c r="H365" s="2" t="s">
        <v>1889</v>
      </c>
      <c r="I365" s="2" t="s">
        <v>609</v>
      </c>
      <c r="J365" s="2" t="s">
        <v>2566</v>
      </c>
      <c r="K365" s="2" t="s">
        <v>2994</v>
      </c>
    </row>
    <row r="366" spans="1:11">
      <c r="A366" s="2" t="s">
        <v>1316</v>
      </c>
      <c r="B366" s="2">
        <f t="shared" si="5"/>
        <v>365</v>
      </c>
      <c r="C366" s="12">
        <v>5</v>
      </c>
      <c r="D366" s="2" t="s">
        <v>16</v>
      </c>
      <c r="E366" s="2" t="s">
        <v>798</v>
      </c>
      <c r="F366" s="53" t="s">
        <v>610</v>
      </c>
      <c r="G366" s="2" t="s">
        <v>929</v>
      </c>
      <c r="H366" s="2" t="s">
        <v>2567</v>
      </c>
      <c r="I366" s="2" t="s">
        <v>611</v>
      </c>
      <c r="J366" s="2" t="s">
        <v>2568</v>
      </c>
      <c r="K366" s="2" t="s">
        <v>2995</v>
      </c>
    </row>
    <row r="367" spans="1:11">
      <c r="A367" s="2" t="s">
        <v>1317</v>
      </c>
      <c r="B367" s="2">
        <f t="shared" si="5"/>
        <v>366</v>
      </c>
      <c r="C367" s="12">
        <v>5</v>
      </c>
      <c r="D367" s="2" t="s">
        <v>16</v>
      </c>
      <c r="E367" s="2" t="s">
        <v>798</v>
      </c>
      <c r="F367" s="53" t="s">
        <v>612</v>
      </c>
      <c r="G367" s="2" t="s">
        <v>933</v>
      </c>
      <c r="H367" s="2" t="s">
        <v>2569</v>
      </c>
      <c r="I367" s="2" t="s">
        <v>613</v>
      </c>
      <c r="J367" s="2" t="s">
        <v>2570</v>
      </c>
      <c r="K367" s="2" t="s">
        <v>2996</v>
      </c>
    </row>
    <row r="368" spans="1:11">
      <c r="A368" s="2" t="s">
        <v>1318</v>
      </c>
      <c r="B368" s="2">
        <f t="shared" si="5"/>
        <v>367</v>
      </c>
      <c r="C368" s="12">
        <v>5</v>
      </c>
      <c r="D368" s="2" t="s">
        <v>16</v>
      </c>
      <c r="E368" s="2" t="s">
        <v>798</v>
      </c>
      <c r="F368" s="53" t="s">
        <v>614</v>
      </c>
      <c r="G368" s="2" t="s">
        <v>923</v>
      </c>
      <c r="H368" s="2" t="s">
        <v>2571</v>
      </c>
      <c r="I368" s="2" t="s">
        <v>615</v>
      </c>
      <c r="J368" s="2" t="s">
        <v>2572</v>
      </c>
      <c r="K368" s="2" t="s">
        <v>2997</v>
      </c>
    </row>
    <row r="369" spans="1:11">
      <c r="A369" s="2" t="s">
        <v>1319</v>
      </c>
      <c r="B369" s="2">
        <f t="shared" si="5"/>
        <v>368</v>
      </c>
      <c r="C369" s="12">
        <v>5</v>
      </c>
      <c r="D369" s="2" t="s">
        <v>16</v>
      </c>
      <c r="E369" s="2" t="s">
        <v>798</v>
      </c>
      <c r="F369" s="53" t="s">
        <v>616</v>
      </c>
      <c r="G369" s="2" t="s">
        <v>931</v>
      </c>
      <c r="H369" s="2" t="s">
        <v>2573</v>
      </c>
      <c r="I369" s="2" t="s">
        <v>617</v>
      </c>
      <c r="J369" s="2" t="s">
        <v>2574</v>
      </c>
      <c r="K369" s="2" t="s">
        <v>2998</v>
      </c>
    </row>
    <row r="370" spans="1:11">
      <c r="A370" s="2" t="s">
        <v>1320</v>
      </c>
      <c r="B370" s="2">
        <f t="shared" si="5"/>
        <v>369</v>
      </c>
      <c r="C370" s="12">
        <v>5</v>
      </c>
      <c r="D370" s="2" t="s">
        <v>16</v>
      </c>
      <c r="E370" s="2" t="s">
        <v>798</v>
      </c>
      <c r="F370" s="53" t="s">
        <v>618</v>
      </c>
      <c r="G370" s="2" t="s">
        <v>932</v>
      </c>
      <c r="H370" s="2" t="s">
        <v>2575</v>
      </c>
      <c r="I370" s="2" t="s">
        <v>619</v>
      </c>
      <c r="J370" s="2" t="s">
        <v>2576</v>
      </c>
      <c r="K370" s="2" t="s">
        <v>2999</v>
      </c>
    </row>
    <row r="371" spans="1:11">
      <c r="A371" s="2" t="s">
        <v>1321</v>
      </c>
      <c r="B371" s="2">
        <f t="shared" si="5"/>
        <v>370</v>
      </c>
      <c r="C371" s="12">
        <v>5</v>
      </c>
      <c r="D371" s="2" t="s">
        <v>16</v>
      </c>
      <c r="E371" s="2" t="s">
        <v>798</v>
      </c>
      <c r="F371" s="53" t="s">
        <v>620</v>
      </c>
      <c r="G371" s="2" t="s">
        <v>811</v>
      </c>
      <c r="H371" s="2" t="s">
        <v>1524</v>
      </c>
      <c r="I371" s="2" t="s">
        <v>621</v>
      </c>
      <c r="J371" s="2" t="s">
        <v>2577</v>
      </c>
      <c r="K371" s="2" t="s">
        <v>3000</v>
      </c>
    </row>
    <row r="372" spans="1:11">
      <c r="A372" s="2" t="s">
        <v>1334</v>
      </c>
      <c r="B372" s="2">
        <f t="shared" si="5"/>
        <v>371</v>
      </c>
      <c r="C372" s="12">
        <v>5</v>
      </c>
      <c r="D372" s="2" t="s">
        <v>649</v>
      </c>
      <c r="E372" s="2" t="s">
        <v>798</v>
      </c>
      <c r="F372" s="53" t="s">
        <v>648</v>
      </c>
      <c r="G372" s="2" t="s">
        <v>963</v>
      </c>
      <c r="H372" s="2" t="s">
        <v>1529</v>
      </c>
      <c r="I372" s="2" t="s">
        <v>650</v>
      </c>
      <c r="J372" s="12" t="s">
        <v>3146</v>
      </c>
      <c r="K372" s="12" t="s">
        <v>3146</v>
      </c>
    </row>
    <row r="373" spans="1:11">
      <c r="A373" s="2" t="s">
        <v>1335</v>
      </c>
      <c r="B373" s="2">
        <f t="shared" si="5"/>
        <v>372</v>
      </c>
      <c r="C373" s="12">
        <v>5</v>
      </c>
      <c r="D373" s="2" t="s">
        <v>649</v>
      </c>
      <c r="E373" s="2" t="s">
        <v>798</v>
      </c>
      <c r="F373" s="53" t="s">
        <v>651</v>
      </c>
      <c r="G373" s="2" t="s">
        <v>964</v>
      </c>
      <c r="H373" s="2" t="s">
        <v>1530</v>
      </c>
      <c r="I373" s="2" t="s">
        <v>652</v>
      </c>
      <c r="J373" s="12" t="s">
        <v>3146</v>
      </c>
      <c r="K373" s="12" t="s">
        <v>3146</v>
      </c>
    </row>
    <row r="374" spans="1:11">
      <c r="A374" s="2" t="s">
        <v>1336</v>
      </c>
      <c r="B374" s="2">
        <f t="shared" si="5"/>
        <v>373</v>
      </c>
      <c r="C374" s="12">
        <v>5</v>
      </c>
      <c r="D374" s="2" t="s">
        <v>649</v>
      </c>
      <c r="E374" s="2" t="s">
        <v>798</v>
      </c>
      <c r="F374" s="53" t="s">
        <v>653</v>
      </c>
      <c r="G374" s="2" t="s">
        <v>965</v>
      </c>
      <c r="H374" s="2" t="s">
        <v>1531</v>
      </c>
      <c r="I374" s="2" t="s">
        <v>654</v>
      </c>
      <c r="J374" s="12" t="s">
        <v>3146</v>
      </c>
      <c r="K374" s="12" t="s">
        <v>3146</v>
      </c>
    </row>
    <row r="375" spans="1:11">
      <c r="A375" s="2" t="s">
        <v>1337</v>
      </c>
      <c r="B375" s="2">
        <f t="shared" si="5"/>
        <v>374</v>
      </c>
      <c r="C375" s="12">
        <v>5</v>
      </c>
      <c r="D375" s="2" t="s">
        <v>649</v>
      </c>
      <c r="E375" s="2" t="s">
        <v>798</v>
      </c>
      <c r="F375" s="53" t="s">
        <v>655</v>
      </c>
      <c r="G375" s="2" t="s">
        <v>966</v>
      </c>
      <c r="H375" s="2" t="s">
        <v>1532</v>
      </c>
      <c r="I375" s="2" t="s">
        <v>656</v>
      </c>
      <c r="J375" s="12" t="s">
        <v>3146</v>
      </c>
      <c r="K375" s="12" t="s">
        <v>3146</v>
      </c>
    </row>
    <row r="376" spans="1:11">
      <c r="A376" s="2" t="s">
        <v>1338</v>
      </c>
      <c r="B376" s="2">
        <f t="shared" si="5"/>
        <v>375</v>
      </c>
      <c r="C376" s="12">
        <v>5</v>
      </c>
      <c r="D376" s="2" t="s">
        <v>649</v>
      </c>
      <c r="E376" s="2" t="s">
        <v>798</v>
      </c>
      <c r="F376" s="53" t="s">
        <v>657</v>
      </c>
      <c r="G376" s="2" t="s">
        <v>967</v>
      </c>
      <c r="H376" s="2" t="s">
        <v>1533</v>
      </c>
      <c r="I376" s="2" t="s">
        <v>2601</v>
      </c>
      <c r="J376" s="12" t="s">
        <v>3146</v>
      </c>
      <c r="K376" s="12" t="s">
        <v>3146</v>
      </c>
    </row>
    <row r="377" spans="1:11">
      <c r="A377" s="2" t="s">
        <v>801</v>
      </c>
      <c r="B377" s="2">
        <f t="shared" si="5"/>
        <v>376</v>
      </c>
      <c r="C377" s="12">
        <v>5</v>
      </c>
      <c r="D377" s="2" t="s">
        <v>649</v>
      </c>
      <c r="E377" s="2" t="s">
        <v>798</v>
      </c>
      <c r="F377" s="53" t="s">
        <v>658</v>
      </c>
      <c r="G377" s="12" t="s">
        <v>3080</v>
      </c>
      <c r="H377" s="2" t="s">
        <v>1534</v>
      </c>
      <c r="I377" s="2" t="s">
        <v>659</v>
      </c>
      <c r="J377" s="12" t="s">
        <v>3146</v>
      </c>
      <c r="K377" s="12" t="s">
        <v>3146</v>
      </c>
    </row>
    <row r="378" spans="1:11">
      <c r="A378" s="2" t="s">
        <v>1339</v>
      </c>
      <c r="B378" s="2">
        <f t="shared" si="5"/>
        <v>377</v>
      </c>
      <c r="C378" s="12">
        <v>6</v>
      </c>
      <c r="D378" s="2" t="s">
        <v>649</v>
      </c>
      <c r="E378" s="2" t="s">
        <v>801</v>
      </c>
      <c r="F378" s="54" t="s">
        <v>660</v>
      </c>
      <c r="G378" s="2" t="s">
        <v>968</v>
      </c>
      <c r="H378" s="2" t="s">
        <v>1535</v>
      </c>
      <c r="I378" s="2" t="s">
        <v>661</v>
      </c>
      <c r="J378" s="12" t="s">
        <v>3146</v>
      </c>
      <c r="K378" s="12" t="s">
        <v>3146</v>
      </c>
    </row>
    <row r="379" spans="1:11">
      <c r="A379" s="2" t="s">
        <v>1340</v>
      </c>
      <c r="B379" s="2">
        <f t="shared" si="5"/>
        <v>378</v>
      </c>
      <c r="C379" s="12">
        <v>6</v>
      </c>
      <c r="D379" s="2" t="s">
        <v>649</v>
      </c>
      <c r="E379" s="2" t="s">
        <v>801</v>
      </c>
      <c r="F379" s="54" t="s">
        <v>662</v>
      </c>
      <c r="G379" s="2" t="s">
        <v>969</v>
      </c>
      <c r="H379" s="2" t="s">
        <v>1536</v>
      </c>
      <c r="I379" s="2" t="s">
        <v>663</v>
      </c>
      <c r="J379" s="12" t="s">
        <v>3146</v>
      </c>
      <c r="K379" s="12" t="s">
        <v>3146</v>
      </c>
    </row>
    <row r="380" spans="1:11">
      <c r="A380" s="2" t="s">
        <v>1341</v>
      </c>
      <c r="B380" s="2">
        <f t="shared" si="5"/>
        <v>379</v>
      </c>
      <c r="C380" s="12">
        <v>6</v>
      </c>
      <c r="D380" s="2" t="s">
        <v>649</v>
      </c>
      <c r="E380" s="2" t="s">
        <v>801</v>
      </c>
      <c r="F380" s="54" t="s">
        <v>664</v>
      </c>
      <c r="G380" s="2" t="s">
        <v>970</v>
      </c>
      <c r="H380" s="2" t="s">
        <v>1537</v>
      </c>
      <c r="I380" s="2" t="s">
        <v>665</v>
      </c>
      <c r="J380" s="12" t="s">
        <v>3146</v>
      </c>
      <c r="K380" s="12" t="s">
        <v>3146</v>
      </c>
    </row>
    <row r="381" spans="1:11">
      <c r="A381" s="2" t="s">
        <v>1342</v>
      </c>
      <c r="B381" s="2">
        <f t="shared" si="5"/>
        <v>380</v>
      </c>
      <c r="C381" s="12">
        <v>6</v>
      </c>
      <c r="D381" s="2" t="s">
        <v>649</v>
      </c>
      <c r="E381" s="2" t="s">
        <v>801</v>
      </c>
      <c r="F381" s="54" t="s">
        <v>666</v>
      </c>
      <c r="G381" s="2" t="s">
        <v>971</v>
      </c>
      <c r="H381" s="2" t="s">
        <v>1538</v>
      </c>
      <c r="I381" s="2" t="s">
        <v>667</v>
      </c>
      <c r="J381" s="12" t="s">
        <v>3146</v>
      </c>
      <c r="K381" s="12" t="s">
        <v>3146</v>
      </c>
    </row>
    <row r="382" spans="1:11">
      <c r="A382" s="2" t="s">
        <v>1343</v>
      </c>
      <c r="B382" s="2">
        <f t="shared" si="5"/>
        <v>381</v>
      </c>
      <c r="C382" s="12">
        <v>6</v>
      </c>
      <c r="D382" s="2" t="s">
        <v>649</v>
      </c>
      <c r="E382" s="2" t="s">
        <v>801</v>
      </c>
      <c r="F382" s="54" t="s">
        <v>668</v>
      </c>
      <c r="G382" s="2" t="s">
        <v>972</v>
      </c>
      <c r="H382" s="2" t="s">
        <v>1539</v>
      </c>
      <c r="I382" s="2" t="s">
        <v>669</v>
      </c>
      <c r="J382" s="12" t="s">
        <v>3146</v>
      </c>
      <c r="K382" s="12" t="s">
        <v>3146</v>
      </c>
    </row>
    <row r="383" spans="1:11">
      <c r="A383" s="2" t="s">
        <v>1344</v>
      </c>
      <c r="B383" s="2">
        <f t="shared" si="5"/>
        <v>382</v>
      </c>
      <c r="C383" s="12">
        <v>6</v>
      </c>
      <c r="D383" s="2" t="s">
        <v>649</v>
      </c>
      <c r="E383" s="2" t="s">
        <v>801</v>
      </c>
      <c r="F383" s="54" t="s">
        <v>670</v>
      </c>
      <c r="G383" s="2" t="s">
        <v>973</v>
      </c>
      <c r="H383" s="2" t="s">
        <v>1540</v>
      </c>
      <c r="I383" s="2" t="s">
        <v>671</v>
      </c>
      <c r="J383" s="12" t="s">
        <v>3146</v>
      </c>
      <c r="K383" s="12" t="s">
        <v>3146</v>
      </c>
    </row>
    <row r="384" spans="1:11">
      <c r="A384" s="2" t="s">
        <v>1345</v>
      </c>
      <c r="B384" s="2">
        <f t="shared" si="5"/>
        <v>383</v>
      </c>
      <c r="C384" s="12">
        <v>6</v>
      </c>
      <c r="D384" s="2" t="s">
        <v>649</v>
      </c>
      <c r="E384" s="2" t="s">
        <v>801</v>
      </c>
      <c r="F384" s="54" t="s">
        <v>672</v>
      </c>
      <c r="G384" s="2" t="s">
        <v>974</v>
      </c>
      <c r="H384" s="2" t="s">
        <v>1541</v>
      </c>
      <c r="I384" s="2" t="s">
        <v>673</v>
      </c>
      <c r="J384" s="12" t="s">
        <v>3146</v>
      </c>
      <c r="K384" s="12" t="s">
        <v>3146</v>
      </c>
    </row>
    <row r="385" spans="1:11">
      <c r="A385" s="2" t="s">
        <v>1346</v>
      </c>
      <c r="B385" s="2">
        <f t="shared" si="5"/>
        <v>384</v>
      </c>
      <c r="C385" s="12">
        <v>6</v>
      </c>
      <c r="D385" s="2" t="s">
        <v>649</v>
      </c>
      <c r="E385" s="2" t="s">
        <v>801</v>
      </c>
      <c r="F385" s="54" t="s">
        <v>674</v>
      </c>
      <c r="G385" s="2" t="s">
        <v>975</v>
      </c>
      <c r="H385" s="2" t="s">
        <v>1542</v>
      </c>
      <c r="I385" s="2" t="s">
        <v>675</v>
      </c>
      <c r="J385" s="12" t="s">
        <v>3146</v>
      </c>
      <c r="K385" s="12" t="s">
        <v>3146</v>
      </c>
    </row>
    <row r="386" spans="1:11">
      <c r="A386" s="2" t="s">
        <v>1347</v>
      </c>
      <c r="B386" s="2">
        <f t="shared" si="5"/>
        <v>385</v>
      </c>
      <c r="C386" s="12">
        <v>6</v>
      </c>
      <c r="D386" s="2" t="s">
        <v>649</v>
      </c>
      <c r="E386" s="2" t="s">
        <v>801</v>
      </c>
      <c r="F386" s="54" t="s">
        <v>676</v>
      </c>
      <c r="G386" s="2" t="s">
        <v>976</v>
      </c>
      <c r="H386" s="2" t="s">
        <v>1543</v>
      </c>
      <c r="I386" s="2" t="s">
        <v>677</v>
      </c>
      <c r="J386" s="12" t="s">
        <v>3146</v>
      </c>
      <c r="K386" s="12" t="s">
        <v>3146</v>
      </c>
    </row>
    <row r="387" spans="1:11">
      <c r="A387" s="2" t="s">
        <v>1348</v>
      </c>
      <c r="B387" s="2">
        <f t="shared" ref="B387:B449" si="6">ROW()-1</f>
        <v>386</v>
      </c>
      <c r="C387" s="12">
        <v>6</v>
      </c>
      <c r="D387" s="2" t="s">
        <v>649</v>
      </c>
      <c r="E387" s="2" t="s">
        <v>801</v>
      </c>
      <c r="F387" s="54" t="s">
        <v>678</v>
      </c>
      <c r="G387" s="2" t="s">
        <v>977</v>
      </c>
      <c r="H387" s="2" t="s">
        <v>1544</v>
      </c>
      <c r="I387" s="2" t="s">
        <v>679</v>
      </c>
      <c r="J387" s="12" t="s">
        <v>3146</v>
      </c>
      <c r="K387" s="12" t="s">
        <v>3146</v>
      </c>
    </row>
    <row r="388" spans="1:11">
      <c r="A388" s="2" t="s">
        <v>1349</v>
      </c>
      <c r="B388" s="2">
        <f t="shared" si="6"/>
        <v>387</v>
      </c>
      <c r="C388" s="12">
        <v>6</v>
      </c>
      <c r="D388" s="2" t="s">
        <v>649</v>
      </c>
      <c r="E388" s="2" t="s">
        <v>801</v>
      </c>
      <c r="F388" s="54" t="s">
        <v>680</v>
      </c>
      <c r="G388" s="2" t="s">
        <v>978</v>
      </c>
      <c r="H388" s="2" t="s">
        <v>1545</v>
      </c>
      <c r="I388" s="2" t="s">
        <v>681</v>
      </c>
      <c r="J388" s="12" t="s">
        <v>3146</v>
      </c>
      <c r="K388" s="12" t="s">
        <v>3146</v>
      </c>
    </row>
    <row r="389" spans="1:11">
      <c r="A389" s="2" t="s">
        <v>1350</v>
      </c>
      <c r="B389" s="2">
        <f t="shared" si="6"/>
        <v>388</v>
      </c>
      <c r="C389" s="12">
        <v>6</v>
      </c>
      <c r="D389" s="2" t="s">
        <v>649</v>
      </c>
      <c r="E389" s="2" t="s">
        <v>801</v>
      </c>
      <c r="F389" s="54" t="s">
        <v>682</v>
      </c>
      <c r="G389" s="2" t="s">
        <v>979</v>
      </c>
      <c r="H389" s="2" t="s">
        <v>1546</v>
      </c>
      <c r="I389" s="2" t="s">
        <v>683</v>
      </c>
      <c r="J389" s="12" t="s">
        <v>3146</v>
      </c>
      <c r="K389" s="12" t="s">
        <v>3146</v>
      </c>
    </row>
    <row r="390" spans="1:11">
      <c r="A390" s="2" t="s">
        <v>1351</v>
      </c>
      <c r="B390" s="2">
        <f t="shared" si="6"/>
        <v>389</v>
      </c>
      <c r="C390" s="12">
        <v>6</v>
      </c>
      <c r="D390" s="2" t="s">
        <v>649</v>
      </c>
      <c r="E390" s="2" t="s">
        <v>801</v>
      </c>
      <c r="F390" s="54" t="s">
        <v>684</v>
      </c>
      <c r="G390" s="2" t="s">
        <v>980</v>
      </c>
      <c r="H390" s="2" t="s">
        <v>1547</v>
      </c>
      <c r="I390" s="2" t="s">
        <v>685</v>
      </c>
      <c r="J390" s="12" t="s">
        <v>3146</v>
      </c>
      <c r="K390" s="12" t="s">
        <v>3146</v>
      </c>
    </row>
    <row r="391" spans="1:11">
      <c r="A391" s="2" t="s">
        <v>1352</v>
      </c>
      <c r="B391" s="2">
        <f t="shared" si="6"/>
        <v>390</v>
      </c>
      <c r="C391" s="12">
        <v>6</v>
      </c>
      <c r="D391" s="2" t="s">
        <v>649</v>
      </c>
      <c r="E391" s="2" t="s">
        <v>801</v>
      </c>
      <c r="F391" s="54" t="s">
        <v>686</v>
      </c>
      <c r="G391" s="2" t="s">
        <v>981</v>
      </c>
      <c r="H391" s="2" t="s">
        <v>1548</v>
      </c>
      <c r="I391" s="2" t="s">
        <v>687</v>
      </c>
      <c r="J391" s="12" t="s">
        <v>3146</v>
      </c>
      <c r="K391" s="12" t="s">
        <v>3146</v>
      </c>
    </row>
    <row r="392" spans="1:11">
      <c r="A392" s="2" t="s">
        <v>1353</v>
      </c>
      <c r="B392" s="2">
        <f t="shared" si="6"/>
        <v>391</v>
      </c>
      <c r="C392" s="12">
        <v>6</v>
      </c>
      <c r="D392" s="2" t="s">
        <v>649</v>
      </c>
      <c r="E392" s="2" t="s">
        <v>801</v>
      </c>
      <c r="F392" s="54" t="s">
        <v>688</v>
      </c>
      <c r="G392" s="2" t="s">
        <v>982</v>
      </c>
      <c r="H392" s="2" t="s">
        <v>1549</v>
      </c>
      <c r="I392" s="2" t="s">
        <v>689</v>
      </c>
      <c r="J392" s="12" t="s">
        <v>3146</v>
      </c>
      <c r="K392" s="12" t="s">
        <v>3146</v>
      </c>
    </row>
    <row r="393" spans="1:11">
      <c r="A393" s="2" t="s">
        <v>1354</v>
      </c>
      <c r="B393" s="2">
        <f t="shared" si="6"/>
        <v>392</v>
      </c>
      <c r="C393" s="12">
        <v>6</v>
      </c>
      <c r="D393" s="2" t="s">
        <v>649</v>
      </c>
      <c r="E393" s="2" t="s">
        <v>801</v>
      </c>
      <c r="F393" s="54" t="s">
        <v>690</v>
      </c>
      <c r="G393" s="2" t="s">
        <v>983</v>
      </c>
      <c r="H393" s="2" t="s">
        <v>1550</v>
      </c>
      <c r="I393" s="2" t="s">
        <v>691</v>
      </c>
      <c r="J393" s="12" t="s">
        <v>3146</v>
      </c>
      <c r="K393" s="12" t="s">
        <v>3146</v>
      </c>
    </row>
    <row r="394" spans="1:11">
      <c r="A394" s="2" t="s">
        <v>1355</v>
      </c>
      <c r="B394" s="2">
        <f t="shared" si="6"/>
        <v>393</v>
      </c>
      <c r="C394" s="12">
        <v>6</v>
      </c>
      <c r="D394" s="2" t="s">
        <v>649</v>
      </c>
      <c r="E394" s="2" t="s">
        <v>801</v>
      </c>
      <c r="F394" s="54" t="s">
        <v>692</v>
      </c>
      <c r="G394" s="2" t="s">
        <v>984</v>
      </c>
      <c r="H394" s="2" t="s">
        <v>1551</v>
      </c>
      <c r="I394" s="2" t="s">
        <v>693</v>
      </c>
      <c r="J394" s="12" t="s">
        <v>3146</v>
      </c>
      <c r="K394" s="12" t="s">
        <v>3146</v>
      </c>
    </row>
    <row r="395" spans="1:11">
      <c r="A395" s="2" t="s">
        <v>1356</v>
      </c>
      <c r="B395" s="2">
        <f t="shared" si="6"/>
        <v>394</v>
      </c>
      <c r="C395" s="12">
        <v>6</v>
      </c>
      <c r="D395" s="2" t="s">
        <v>649</v>
      </c>
      <c r="E395" s="2" t="s">
        <v>801</v>
      </c>
      <c r="F395" s="54" t="s">
        <v>694</v>
      </c>
      <c r="G395" s="2" t="s">
        <v>985</v>
      </c>
      <c r="H395" s="2" t="s">
        <v>1552</v>
      </c>
      <c r="I395" s="2" t="s">
        <v>695</v>
      </c>
      <c r="J395" s="12" t="s">
        <v>3146</v>
      </c>
      <c r="K395" s="12" t="s">
        <v>3146</v>
      </c>
    </row>
    <row r="396" spans="1:11">
      <c r="A396" s="2" t="s">
        <v>799</v>
      </c>
      <c r="B396" s="2">
        <f t="shared" si="6"/>
        <v>395</v>
      </c>
      <c r="C396" s="12">
        <v>4</v>
      </c>
      <c r="D396" s="2" t="s">
        <v>16</v>
      </c>
      <c r="E396" s="2" t="s">
        <v>783</v>
      </c>
      <c r="F396" s="52" t="s">
        <v>622</v>
      </c>
      <c r="G396" s="12" t="s">
        <v>3080</v>
      </c>
      <c r="H396" s="2" t="s">
        <v>2578</v>
      </c>
      <c r="I396" s="2" t="s">
        <v>623</v>
      </c>
      <c r="J396" s="2" t="s">
        <v>2579</v>
      </c>
      <c r="K396" s="2" t="s">
        <v>3001</v>
      </c>
    </row>
    <row r="397" spans="1:11">
      <c r="A397" s="2" t="s">
        <v>1322</v>
      </c>
      <c r="B397" s="2">
        <f t="shared" si="6"/>
        <v>396</v>
      </c>
      <c r="C397" s="12">
        <v>5</v>
      </c>
      <c r="D397" s="2" t="s">
        <v>302</v>
      </c>
      <c r="E397" s="2" t="s">
        <v>799</v>
      </c>
      <c r="F397" s="53" t="s">
        <v>624</v>
      </c>
      <c r="G397" s="2" t="s">
        <v>1001</v>
      </c>
      <c r="H397" s="2" t="s">
        <v>2580</v>
      </c>
      <c r="I397" s="2" t="s">
        <v>625</v>
      </c>
      <c r="J397" s="2" t="s">
        <v>2581</v>
      </c>
      <c r="K397" s="2" t="s">
        <v>3002</v>
      </c>
    </row>
    <row r="398" spans="1:11">
      <c r="A398" s="2" t="s">
        <v>1323</v>
      </c>
      <c r="B398" s="2">
        <f t="shared" si="6"/>
        <v>397</v>
      </c>
      <c r="C398" s="12">
        <v>5</v>
      </c>
      <c r="D398" s="2" t="s">
        <v>302</v>
      </c>
      <c r="E398" s="2" t="s">
        <v>799</v>
      </c>
      <c r="F398" s="53" t="s">
        <v>626</v>
      </c>
      <c r="G398" s="2" t="s">
        <v>1002</v>
      </c>
      <c r="H398" s="2" t="s">
        <v>1525</v>
      </c>
      <c r="I398" s="2" t="s">
        <v>627</v>
      </c>
      <c r="J398" s="2" t="s">
        <v>2582</v>
      </c>
      <c r="K398" s="2" t="s">
        <v>3003</v>
      </c>
    </row>
    <row r="399" spans="1:11">
      <c r="A399" s="2" t="s">
        <v>1324</v>
      </c>
      <c r="B399" s="2">
        <f t="shared" si="6"/>
        <v>398</v>
      </c>
      <c r="C399" s="12">
        <v>5</v>
      </c>
      <c r="D399" s="2" t="s">
        <v>302</v>
      </c>
      <c r="E399" s="2" t="s">
        <v>799</v>
      </c>
      <c r="F399" s="53" t="s">
        <v>628</v>
      </c>
      <c r="G399" s="2" t="s">
        <v>1003</v>
      </c>
      <c r="H399" s="2" t="s">
        <v>2583</v>
      </c>
      <c r="I399" s="2" t="s">
        <v>629</v>
      </c>
      <c r="J399" s="2" t="s">
        <v>2584</v>
      </c>
      <c r="K399" s="2" t="s">
        <v>3004</v>
      </c>
    </row>
    <row r="400" spans="1:11">
      <c r="A400" s="2" t="s">
        <v>1325</v>
      </c>
      <c r="B400" s="2">
        <f t="shared" si="6"/>
        <v>399</v>
      </c>
      <c r="C400" s="12">
        <v>5</v>
      </c>
      <c r="D400" s="2" t="s">
        <v>302</v>
      </c>
      <c r="E400" s="2" t="s">
        <v>799</v>
      </c>
      <c r="F400" s="53" t="s">
        <v>630</v>
      </c>
      <c r="G400" s="2" t="s">
        <v>1004</v>
      </c>
      <c r="H400" s="2" t="s">
        <v>1526</v>
      </c>
      <c r="I400" s="2" t="s">
        <v>631</v>
      </c>
      <c r="J400" s="2" t="s">
        <v>2585</v>
      </c>
      <c r="K400" s="2" t="s">
        <v>3005</v>
      </c>
    </row>
    <row r="401" spans="1:11">
      <c r="A401" s="2" t="s">
        <v>1326</v>
      </c>
      <c r="B401" s="2">
        <f t="shared" si="6"/>
        <v>400</v>
      </c>
      <c r="C401" s="12">
        <v>5</v>
      </c>
      <c r="D401" s="2" t="s">
        <v>302</v>
      </c>
      <c r="E401" s="2" t="s">
        <v>799</v>
      </c>
      <c r="F401" s="53" t="s">
        <v>632</v>
      </c>
      <c r="G401" s="2" t="s">
        <v>811</v>
      </c>
      <c r="H401" s="2" t="s">
        <v>1527</v>
      </c>
      <c r="I401" s="2" t="s">
        <v>633</v>
      </c>
      <c r="J401" s="2" t="s">
        <v>2586</v>
      </c>
      <c r="K401" s="2" t="s">
        <v>3006</v>
      </c>
    </row>
    <row r="402" spans="1:11">
      <c r="A402" s="2" t="s">
        <v>800</v>
      </c>
      <c r="B402" s="2">
        <f t="shared" si="6"/>
        <v>401</v>
      </c>
      <c r="C402" s="12">
        <v>4</v>
      </c>
      <c r="D402" s="2" t="s">
        <v>16</v>
      </c>
      <c r="E402" s="2" t="s">
        <v>783</v>
      </c>
      <c r="F402" s="52" t="s">
        <v>2587</v>
      </c>
      <c r="G402" s="12" t="s">
        <v>3080</v>
      </c>
      <c r="H402" s="2" t="s">
        <v>1528</v>
      </c>
      <c r="I402" s="2" t="s">
        <v>634</v>
      </c>
      <c r="J402" s="2" t="s">
        <v>2588</v>
      </c>
      <c r="K402" s="2" t="s">
        <v>3007</v>
      </c>
    </row>
    <row r="403" spans="1:11">
      <c r="A403" s="2" t="s">
        <v>1327</v>
      </c>
      <c r="B403" s="2">
        <f t="shared" si="6"/>
        <v>402</v>
      </c>
      <c r="C403" s="12">
        <v>5</v>
      </c>
      <c r="D403" s="2" t="s">
        <v>16</v>
      </c>
      <c r="E403" s="2" t="s">
        <v>800</v>
      </c>
      <c r="F403" s="53" t="s">
        <v>635</v>
      </c>
      <c r="G403" s="2" t="s">
        <v>905</v>
      </c>
      <c r="H403" s="2" t="s">
        <v>2589</v>
      </c>
      <c r="I403" s="2" t="s">
        <v>3124</v>
      </c>
      <c r="J403" s="2" t="s">
        <v>2590</v>
      </c>
      <c r="K403" s="2" t="s">
        <v>3008</v>
      </c>
    </row>
    <row r="404" spans="1:11">
      <c r="A404" s="2" t="s">
        <v>1328</v>
      </c>
      <c r="B404" s="2">
        <f t="shared" si="6"/>
        <v>403</v>
      </c>
      <c r="C404" s="12">
        <v>5</v>
      </c>
      <c r="D404" s="2" t="s">
        <v>16</v>
      </c>
      <c r="E404" s="2" t="s">
        <v>800</v>
      </c>
      <c r="F404" s="53" t="s">
        <v>636</v>
      </c>
      <c r="G404" s="2" t="s">
        <v>907</v>
      </c>
      <c r="H404" s="2" t="s">
        <v>2591</v>
      </c>
      <c r="I404" s="2" t="s">
        <v>637</v>
      </c>
      <c r="J404" s="2" t="s">
        <v>2592</v>
      </c>
      <c r="K404" s="2" t="s">
        <v>3009</v>
      </c>
    </row>
    <row r="405" spans="1:11">
      <c r="A405" s="2" t="s">
        <v>1329</v>
      </c>
      <c r="B405" s="2">
        <f t="shared" si="6"/>
        <v>404</v>
      </c>
      <c r="C405" s="12">
        <v>5</v>
      </c>
      <c r="D405" s="2" t="s">
        <v>16</v>
      </c>
      <c r="E405" s="2" t="s">
        <v>800</v>
      </c>
      <c r="F405" s="53" t="s">
        <v>638</v>
      </c>
      <c r="G405" s="2" t="s">
        <v>906</v>
      </c>
      <c r="H405" s="2" t="s">
        <v>2593</v>
      </c>
      <c r="I405" s="2" t="s">
        <v>639</v>
      </c>
      <c r="J405" s="2" t="s">
        <v>2594</v>
      </c>
      <c r="K405" s="2" t="s">
        <v>3010</v>
      </c>
    </row>
    <row r="406" spans="1:11">
      <c r="A406" s="2" t="s">
        <v>1330</v>
      </c>
      <c r="B406" s="2">
        <f t="shared" si="6"/>
        <v>405</v>
      </c>
      <c r="C406" s="12">
        <v>5</v>
      </c>
      <c r="D406" s="2" t="s">
        <v>16</v>
      </c>
      <c r="E406" s="2" t="s">
        <v>800</v>
      </c>
      <c r="F406" s="53" t="s">
        <v>640</v>
      </c>
      <c r="G406" s="2" t="s">
        <v>908</v>
      </c>
      <c r="H406" s="2" t="s">
        <v>1979</v>
      </c>
      <c r="I406" s="2" t="s">
        <v>641</v>
      </c>
      <c r="J406" s="2" t="s">
        <v>2595</v>
      </c>
      <c r="K406" s="2" t="s">
        <v>3011</v>
      </c>
    </row>
    <row r="407" spans="1:11">
      <c r="A407" s="2" t="s">
        <v>1331</v>
      </c>
      <c r="B407" s="2">
        <f t="shared" si="6"/>
        <v>406</v>
      </c>
      <c r="C407" s="12">
        <v>5</v>
      </c>
      <c r="D407" s="2" t="s">
        <v>16</v>
      </c>
      <c r="E407" s="2" t="s">
        <v>800</v>
      </c>
      <c r="F407" s="53" t="s">
        <v>642</v>
      </c>
      <c r="G407" s="2" t="s">
        <v>909</v>
      </c>
      <c r="H407" s="2" t="s">
        <v>2596</v>
      </c>
      <c r="I407" s="2" t="s">
        <v>643</v>
      </c>
      <c r="J407" s="2" t="s">
        <v>2597</v>
      </c>
      <c r="K407" s="2" t="s">
        <v>3012</v>
      </c>
    </row>
    <row r="408" spans="1:11">
      <c r="A408" s="2" t="s">
        <v>1332</v>
      </c>
      <c r="B408" s="2">
        <f t="shared" si="6"/>
        <v>407</v>
      </c>
      <c r="C408" s="12">
        <v>5</v>
      </c>
      <c r="D408" s="2" t="s">
        <v>16</v>
      </c>
      <c r="E408" s="2" t="s">
        <v>800</v>
      </c>
      <c r="F408" s="53" t="s">
        <v>644</v>
      </c>
      <c r="G408" s="2" t="s">
        <v>909</v>
      </c>
      <c r="H408" s="2" t="s">
        <v>2598</v>
      </c>
      <c r="I408" s="2" t="s">
        <v>645</v>
      </c>
      <c r="J408" s="2" t="s">
        <v>2599</v>
      </c>
      <c r="K408" s="2" t="s">
        <v>3013</v>
      </c>
    </row>
    <row r="409" spans="1:11">
      <c r="A409" s="2" t="s">
        <v>1333</v>
      </c>
      <c r="B409" s="2">
        <f t="shared" si="6"/>
        <v>408</v>
      </c>
      <c r="C409" s="12">
        <v>5</v>
      </c>
      <c r="D409" s="2" t="s">
        <v>16</v>
      </c>
      <c r="E409" s="2" t="s">
        <v>800</v>
      </c>
      <c r="F409" s="53" t="s">
        <v>646</v>
      </c>
      <c r="G409" s="2" t="s">
        <v>910</v>
      </c>
      <c r="H409" s="2" t="s">
        <v>1473</v>
      </c>
      <c r="I409" s="2" t="s">
        <v>647</v>
      </c>
      <c r="J409" s="2" t="s">
        <v>2600</v>
      </c>
      <c r="K409" s="2" t="s">
        <v>3014</v>
      </c>
    </row>
    <row r="410" spans="1:11">
      <c r="A410" s="2" t="s">
        <v>802</v>
      </c>
      <c r="B410" s="2">
        <f t="shared" si="6"/>
        <v>409</v>
      </c>
      <c r="C410" s="12">
        <v>4</v>
      </c>
      <c r="D410" s="2" t="s">
        <v>0</v>
      </c>
      <c r="E410" s="2" t="s">
        <v>783</v>
      </c>
      <c r="F410" s="52" t="s">
        <v>696</v>
      </c>
      <c r="G410" s="12" t="s">
        <v>3080</v>
      </c>
      <c r="H410" s="2" t="s">
        <v>2602</v>
      </c>
      <c r="I410" s="2" t="s">
        <v>697</v>
      </c>
      <c r="J410" s="2" t="s">
        <v>2603</v>
      </c>
      <c r="K410" s="2" t="s">
        <v>3015</v>
      </c>
    </row>
    <row r="411" spans="1:11">
      <c r="A411" s="2" t="s">
        <v>1357</v>
      </c>
      <c r="B411" s="2">
        <f t="shared" si="6"/>
        <v>410</v>
      </c>
      <c r="C411" s="12">
        <v>5</v>
      </c>
      <c r="D411" s="2" t="s">
        <v>0</v>
      </c>
      <c r="E411" s="2" t="s">
        <v>802</v>
      </c>
      <c r="F411" s="53" t="s">
        <v>698</v>
      </c>
      <c r="G411" s="2" t="s">
        <v>869</v>
      </c>
      <c r="H411" s="2" t="s">
        <v>1553</v>
      </c>
      <c r="I411" s="2" t="s">
        <v>699</v>
      </c>
      <c r="J411" s="2" t="s">
        <v>2604</v>
      </c>
      <c r="K411" s="2" t="s">
        <v>3016</v>
      </c>
    </row>
    <row r="412" spans="1:11">
      <c r="A412" s="2" t="s">
        <v>1358</v>
      </c>
      <c r="B412" s="2">
        <f t="shared" si="6"/>
        <v>411</v>
      </c>
      <c r="C412" s="12">
        <v>5</v>
      </c>
      <c r="D412" s="2" t="s">
        <v>0</v>
      </c>
      <c r="E412" s="2" t="s">
        <v>802</v>
      </c>
      <c r="F412" s="53" t="s">
        <v>700</v>
      </c>
      <c r="G412" s="2" t="s">
        <v>870</v>
      </c>
      <c r="H412" s="2" t="s">
        <v>1554</v>
      </c>
      <c r="I412" s="2" t="s">
        <v>701</v>
      </c>
      <c r="J412" s="2" t="s">
        <v>2605</v>
      </c>
      <c r="K412" s="2" t="s">
        <v>3017</v>
      </c>
    </row>
    <row r="413" spans="1:11">
      <c r="A413" s="2" t="s">
        <v>1359</v>
      </c>
      <c r="B413" s="2">
        <f t="shared" si="6"/>
        <v>412</v>
      </c>
      <c r="C413" s="12">
        <v>5</v>
      </c>
      <c r="D413" s="2" t="s">
        <v>0</v>
      </c>
      <c r="E413" s="2" t="s">
        <v>802</v>
      </c>
      <c r="F413" s="53" t="s">
        <v>702</v>
      </c>
      <c r="G413" s="2" t="s">
        <v>875</v>
      </c>
      <c r="H413" s="2" t="s">
        <v>1555</v>
      </c>
      <c r="I413" s="2" t="s">
        <v>703</v>
      </c>
      <c r="J413" s="2" t="s">
        <v>2606</v>
      </c>
      <c r="K413" s="2" t="s">
        <v>3018</v>
      </c>
    </row>
    <row r="414" spans="1:11">
      <c r="A414" s="2" t="s">
        <v>1360</v>
      </c>
      <c r="B414" s="2">
        <f t="shared" si="6"/>
        <v>413</v>
      </c>
      <c r="C414" s="12">
        <v>5</v>
      </c>
      <c r="D414" s="2" t="s">
        <v>0</v>
      </c>
      <c r="E414" s="2" t="s">
        <v>802</v>
      </c>
      <c r="F414" s="53" t="s">
        <v>704</v>
      </c>
      <c r="G414" s="2" t="s">
        <v>871</v>
      </c>
      <c r="H414" s="2" t="s">
        <v>2607</v>
      </c>
      <c r="I414" s="2" t="s">
        <v>705</v>
      </c>
      <c r="J414" s="2" t="s">
        <v>2608</v>
      </c>
      <c r="K414" s="2" t="s">
        <v>3019</v>
      </c>
    </row>
    <row r="415" spans="1:11">
      <c r="A415" s="2" t="s">
        <v>1361</v>
      </c>
      <c r="B415" s="2">
        <f t="shared" si="6"/>
        <v>414</v>
      </c>
      <c r="C415" s="12">
        <v>5</v>
      </c>
      <c r="D415" s="2" t="s">
        <v>0</v>
      </c>
      <c r="E415" s="2" t="s">
        <v>802</v>
      </c>
      <c r="F415" s="53" t="s">
        <v>706</v>
      </c>
      <c r="G415" s="2" t="s">
        <v>872</v>
      </c>
      <c r="H415" s="2" t="s">
        <v>2609</v>
      </c>
      <c r="I415" s="2" t="s">
        <v>707</v>
      </c>
      <c r="J415" s="2" t="s">
        <v>2610</v>
      </c>
      <c r="K415" s="2" t="s">
        <v>3020</v>
      </c>
    </row>
    <row r="416" spans="1:11">
      <c r="A416" s="2" t="s">
        <v>1362</v>
      </c>
      <c r="B416" s="2">
        <f t="shared" si="6"/>
        <v>415</v>
      </c>
      <c r="C416" s="12">
        <v>5</v>
      </c>
      <c r="D416" s="2" t="s">
        <v>0</v>
      </c>
      <c r="E416" s="2" t="s">
        <v>802</v>
      </c>
      <c r="F416" s="53" t="s">
        <v>708</v>
      </c>
      <c r="G416" s="2" t="s">
        <v>877</v>
      </c>
      <c r="H416" s="2" t="s">
        <v>721</v>
      </c>
      <c r="I416" s="2" t="s">
        <v>3256</v>
      </c>
      <c r="J416" s="2" t="s">
        <v>2611</v>
      </c>
      <c r="K416" s="2" t="s">
        <v>3257</v>
      </c>
    </row>
    <row r="417" spans="1:11">
      <c r="A417" s="2" t="s">
        <v>1363</v>
      </c>
      <c r="B417" s="2">
        <f t="shared" si="6"/>
        <v>416</v>
      </c>
      <c r="C417" s="12">
        <v>5</v>
      </c>
      <c r="D417" s="2" t="s">
        <v>0</v>
      </c>
      <c r="E417" s="2" t="s">
        <v>802</v>
      </c>
      <c r="F417" s="53" t="s">
        <v>709</v>
      </c>
      <c r="G417" s="2" t="s">
        <v>878</v>
      </c>
      <c r="H417" s="2" t="s">
        <v>1556</v>
      </c>
      <c r="I417" s="2" t="s">
        <v>710</v>
      </c>
      <c r="J417" s="2" t="s">
        <v>2612</v>
      </c>
      <c r="K417" s="2" t="s">
        <v>3021</v>
      </c>
    </row>
    <row r="418" spans="1:11">
      <c r="A418" s="2" t="s">
        <v>1364</v>
      </c>
      <c r="B418" s="2">
        <f t="shared" si="6"/>
        <v>417</v>
      </c>
      <c r="C418" s="12">
        <v>5</v>
      </c>
      <c r="D418" s="2" t="s">
        <v>0</v>
      </c>
      <c r="E418" s="2" t="s">
        <v>802</v>
      </c>
      <c r="F418" s="53" t="s">
        <v>711</v>
      </c>
      <c r="G418" s="2" t="s">
        <v>873</v>
      </c>
      <c r="H418" s="2" t="s">
        <v>2613</v>
      </c>
      <c r="I418" s="2" t="s">
        <v>712</v>
      </c>
      <c r="J418" s="2" t="s">
        <v>2614</v>
      </c>
      <c r="K418" s="2" t="s">
        <v>3022</v>
      </c>
    </row>
    <row r="419" spans="1:11">
      <c r="A419" s="2" t="s">
        <v>1365</v>
      </c>
      <c r="B419" s="2">
        <f t="shared" si="6"/>
        <v>418</v>
      </c>
      <c r="C419" s="12">
        <v>5</v>
      </c>
      <c r="D419" s="2" t="s">
        <v>0</v>
      </c>
      <c r="E419" s="2" t="s">
        <v>802</v>
      </c>
      <c r="F419" s="53" t="s">
        <v>713</v>
      </c>
      <c r="G419" s="2" t="s">
        <v>874</v>
      </c>
      <c r="H419" s="2" t="s">
        <v>2615</v>
      </c>
      <c r="I419" s="2" t="s">
        <v>714</v>
      </c>
      <c r="J419" s="2" t="s">
        <v>2616</v>
      </c>
      <c r="K419" s="2" t="s">
        <v>3023</v>
      </c>
    </row>
    <row r="420" spans="1:11">
      <c r="A420" s="2" t="s">
        <v>1366</v>
      </c>
      <c r="B420" s="2">
        <f t="shared" si="6"/>
        <v>419</v>
      </c>
      <c r="C420" s="12">
        <v>5</v>
      </c>
      <c r="D420" s="2" t="s">
        <v>34</v>
      </c>
      <c r="E420" s="2" t="s">
        <v>802</v>
      </c>
      <c r="F420" s="53" t="s">
        <v>715</v>
      </c>
      <c r="G420" s="2" t="s">
        <v>816</v>
      </c>
      <c r="H420" s="2" t="s">
        <v>2617</v>
      </c>
      <c r="I420" s="2" t="s">
        <v>716</v>
      </c>
      <c r="J420" s="2" t="s">
        <v>2618</v>
      </c>
      <c r="K420" s="2" t="s">
        <v>3024</v>
      </c>
    </row>
    <row r="421" spans="1:11">
      <c r="A421" s="2" t="s">
        <v>1367</v>
      </c>
      <c r="B421" s="2">
        <f t="shared" si="6"/>
        <v>420</v>
      </c>
      <c r="C421" s="12">
        <v>5</v>
      </c>
      <c r="D421" s="2" t="s">
        <v>34</v>
      </c>
      <c r="E421" s="2" t="s">
        <v>802</v>
      </c>
      <c r="F421" s="53" t="s">
        <v>717</v>
      </c>
      <c r="G421" s="2" t="s">
        <v>986</v>
      </c>
      <c r="H421" s="2" t="s">
        <v>2619</v>
      </c>
      <c r="I421" s="2" t="s">
        <v>718</v>
      </c>
      <c r="J421" s="2" t="s">
        <v>2620</v>
      </c>
      <c r="K421" s="2" t="s">
        <v>3025</v>
      </c>
    </row>
    <row r="422" spans="1:11">
      <c r="A422" s="2" t="s">
        <v>1368</v>
      </c>
      <c r="B422" s="2">
        <f t="shared" si="6"/>
        <v>421</v>
      </c>
      <c r="C422" s="12">
        <v>5</v>
      </c>
      <c r="D422" s="2" t="s">
        <v>34</v>
      </c>
      <c r="E422" s="2" t="s">
        <v>802</v>
      </c>
      <c r="F422" s="53" t="s">
        <v>719</v>
      </c>
      <c r="G422" s="2" t="s">
        <v>3519</v>
      </c>
      <c r="H422" s="2" t="s">
        <v>1557</v>
      </c>
      <c r="I422" s="2" t="s">
        <v>720</v>
      </c>
      <c r="J422" s="2" t="s">
        <v>2621</v>
      </c>
      <c r="K422" s="2" t="s">
        <v>3026</v>
      </c>
    </row>
    <row r="423" spans="1:11">
      <c r="A423" s="2" t="s">
        <v>3254</v>
      </c>
      <c r="B423" s="2">
        <f t="shared" si="6"/>
        <v>422</v>
      </c>
      <c r="C423" s="12">
        <v>5</v>
      </c>
      <c r="D423" s="2" t="s">
        <v>34</v>
      </c>
      <c r="E423" s="2" t="s">
        <v>802</v>
      </c>
      <c r="F423" s="53" t="s">
        <v>708</v>
      </c>
      <c r="G423" s="2" t="s">
        <v>3255</v>
      </c>
      <c r="H423" s="2" t="s">
        <v>3518</v>
      </c>
      <c r="I423" s="2" t="s">
        <v>3256</v>
      </c>
      <c r="J423" s="2" t="s">
        <v>2622</v>
      </c>
      <c r="K423" s="2" t="s">
        <v>3257</v>
      </c>
    </row>
    <row r="424" spans="1:11">
      <c r="A424" s="2" t="s">
        <v>1369</v>
      </c>
      <c r="B424" s="2">
        <f t="shared" si="6"/>
        <v>423</v>
      </c>
      <c r="C424" s="12">
        <v>5</v>
      </c>
      <c r="D424" s="2" t="s">
        <v>34</v>
      </c>
      <c r="E424" s="2" t="s">
        <v>802</v>
      </c>
      <c r="F424" s="53" t="s">
        <v>722</v>
      </c>
      <c r="G424" s="2" t="s">
        <v>990</v>
      </c>
      <c r="H424" s="2" t="s">
        <v>1558</v>
      </c>
      <c r="I424" s="2" t="s">
        <v>723</v>
      </c>
      <c r="J424" s="2" t="s">
        <v>2623</v>
      </c>
      <c r="K424" s="2" t="s">
        <v>3070</v>
      </c>
    </row>
    <row r="425" spans="1:11">
      <c r="A425" s="2" t="s">
        <v>1370</v>
      </c>
      <c r="B425" s="2">
        <f t="shared" si="6"/>
        <v>424</v>
      </c>
      <c r="C425" s="12">
        <v>5</v>
      </c>
      <c r="D425" s="2" t="s">
        <v>34</v>
      </c>
      <c r="E425" s="2" t="s">
        <v>802</v>
      </c>
      <c r="F425" s="53" t="s">
        <v>724</v>
      </c>
      <c r="G425" s="2" t="s">
        <v>991</v>
      </c>
      <c r="H425" s="2" t="s">
        <v>1559</v>
      </c>
      <c r="I425" s="2" t="s">
        <v>725</v>
      </c>
      <c r="J425" s="2" t="s">
        <v>2624</v>
      </c>
      <c r="K425" s="2" t="s">
        <v>3027</v>
      </c>
    </row>
    <row r="426" spans="1:11">
      <c r="A426" s="2" t="s">
        <v>1371</v>
      </c>
      <c r="B426" s="2">
        <f t="shared" si="6"/>
        <v>425</v>
      </c>
      <c r="C426" s="12">
        <v>5</v>
      </c>
      <c r="D426" s="2" t="s">
        <v>34</v>
      </c>
      <c r="E426" s="2" t="s">
        <v>802</v>
      </c>
      <c r="F426" s="53" t="s">
        <v>726</v>
      </c>
      <c r="G426" s="2" t="s">
        <v>989</v>
      </c>
      <c r="H426" s="2" t="s">
        <v>1560</v>
      </c>
      <c r="I426" s="2" t="s">
        <v>3125</v>
      </c>
      <c r="J426" s="2" t="s">
        <v>2625</v>
      </c>
      <c r="K426" s="2" t="s">
        <v>3028</v>
      </c>
    </row>
    <row r="427" spans="1:11">
      <c r="A427" s="2" t="s">
        <v>1372</v>
      </c>
      <c r="B427" s="2">
        <f t="shared" si="6"/>
        <v>426</v>
      </c>
      <c r="C427" s="12">
        <v>5</v>
      </c>
      <c r="D427" s="2" t="s">
        <v>34</v>
      </c>
      <c r="E427" s="2" t="s">
        <v>802</v>
      </c>
      <c r="F427" s="53" t="s">
        <v>727</v>
      </c>
      <c r="G427" s="2" t="s">
        <v>816</v>
      </c>
      <c r="H427" s="2" t="s">
        <v>2626</v>
      </c>
      <c r="I427" s="2" t="s">
        <v>728</v>
      </c>
      <c r="J427" s="2" t="s">
        <v>2627</v>
      </c>
      <c r="K427" s="2" t="s">
        <v>3029</v>
      </c>
    </row>
    <row r="428" spans="1:11">
      <c r="A428" s="2" t="s">
        <v>1373</v>
      </c>
      <c r="B428" s="2">
        <f t="shared" si="6"/>
        <v>427</v>
      </c>
      <c r="C428" s="12">
        <v>5</v>
      </c>
      <c r="D428" s="2" t="s">
        <v>34</v>
      </c>
      <c r="E428" s="2" t="s">
        <v>802</v>
      </c>
      <c r="F428" s="53" t="s">
        <v>729</v>
      </c>
      <c r="G428" s="2" t="s">
        <v>986</v>
      </c>
      <c r="H428" s="2" t="s">
        <v>1561</v>
      </c>
      <c r="I428" s="2" t="s">
        <v>730</v>
      </c>
      <c r="J428" s="2" t="s">
        <v>2628</v>
      </c>
      <c r="K428" s="2" t="s">
        <v>3030</v>
      </c>
    </row>
    <row r="429" spans="1:11">
      <c r="A429" s="2" t="s">
        <v>1374</v>
      </c>
      <c r="B429" s="2">
        <f t="shared" si="6"/>
        <v>428</v>
      </c>
      <c r="C429" s="12">
        <v>5</v>
      </c>
      <c r="D429" s="2" t="s">
        <v>34</v>
      </c>
      <c r="E429" s="2" t="s">
        <v>802</v>
      </c>
      <c r="F429" s="53" t="s">
        <v>731</v>
      </c>
      <c r="G429" s="2" t="s">
        <v>987</v>
      </c>
      <c r="H429" s="2" t="s">
        <v>2629</v>
      </c>
      <c r="I429" s="2" t="s">
        <v>732</v>
      </c>
      <c r="J429" s="2" t="s">
        <v>2630</v>
      </c>
      <c r="K429" s="2" t="s">
        <v>3031</v>
      </c>
    </row>
    <row r="430" spans="1:11">
      <c r="A430" s="2" t="s">
        <v>1375</v>
      </c>
      <c r="B430" s="2">
        <f t="shared" si="6"/>
        <v>429</v>
      </c>
      <c r="C430" s="12">
        <v>5</v>
      </c>
      <c r="D430" s="2" t="s">
        <v>34</v>
      </c>
      <c r="E430" s="2" t="s">
        <v>802</v>
      </c>
      <c r="F430" s="53" t="s">
        <v>733</v>
      </c>
      <c r="G430" s="2" t="s">
        <v>990</v>
      </c>
      <c r="H430" s="2" t="s">
        <v>2631</v>
      </c>
      <c r="I430" s="2" t="s">
        <v>734</v>
      </c>
      <c r="J430" s="2" t="s">
        <v>2632</v>
      </c>
      <c r="K430" s="2" t="s">
        <v>2704</v>
      </c>
    </row>
    <row r="431" spans="1:11">
      <c r="A431" s="2" t="s">
        <v>1376</v>
      </c>
      <c r="B431" s="2">
        <f t="shared" si="6"/>
        <v>430</v>
      </c>
      <c r="C431" s="12">
        <v>5</v>
      </c>
      <c r="D431" s="2" t="s">
        <v>34</v>
      </c>
      <c r="E431" s="2" t="s">
        <v>802</v>
      </c>
      <c r="F431" s="53" t="s">
        <v>735</v>
      </c>
      <c r="G431" s="2" t="s">
        <v>991</v>
      </c>
      <c r="H431" s="2" t="s">
        <v>2633</v>
      </c>
      <c r="I431" s="2" t="s">
        <v>736</v>
      </c>
      <c r="J431" s="2" t="s">
        <v>2634</v>
      </c>
      <c r="K431" s="2" t="s">
        <v>2705</v>
      </c>
    </row>
    <row r="432" spans="1:11">
      <c r="A432" s="2" t="s">
        <v>1377</v>
      </c>
      <c r="B432" s="2">
        <f t="shared" si="6"/>
        <v>431</v>
      </c>
      <c r="C432" s="12">
        <v>5</v>
      </c>
      <c r="D432" s="2" t="s">
        <v>34</v>
      </c>
      <c r="E432" s="2" t="s">
        <v>802</v>
      </c>
      <c r="F432" s="53" t="s">
        <v>737</v>
      </c>
      <c r="G432" s="2" t="s">
        <v>987</v>
      </c>
      <c r="H432" s="2" t="s">
        <v>2635</v>
      </c>
      <c r="I432" s="2" t="s">
        <v>738</v>
      </c>
      <c r="J432" s="2" t="s">
        <v>2636</v>
      </c>
      <c r="K432" s="2" t="s">
        <v>3032</v>
      </c>
    </row>
    <row r="433" spans="1:11">
      <c r="A433" s="2" t="s">
        <v>1378</v>
      </c>
      <c r="B433" s="2">
        <f t="shared" si="6"/>
        <v>432</v>
      </c>
      <c r="C433" s="12">
        <v>5</v>
      </c>
      <c r="D433" s="2" t="s">
        <v>34</v>
      </c>
      <c r="E433" s="2" t="s">
        <v>802</v>
      </c>
      <c r="F433" s="53" t="s">
        <v>739</v>
      </c>
      <c r="G433" s="2" t="s">
        <v>990</v>
      </c>
      <c r="H433" s="2" t="s">
        <v>2637</v>
      </c>
      <c r="I433" s="2" t="s">
        <v>734</v>
      </c>
      <c r="J433" s="2" t="s">
        <v>2638</v>
      </c>
      <c r="K433" s="2" t="s">
        <v>3071</v>
      </c>
    </row>
    <row r="434" spans="1:11">
      <c r="A434" s="2" t="s">
        <v>1379</v>
      </c>
      <c r="B434" s="2">
        <f t="shared" si="6"/>
        <v>433</v>
      </c>
      <c r="C434" s="12">
        <v>5</v>
      </c>
      <c r="D434" s="2" t="s">
        <v>34</v>
      </c>
      <c r="E434" s="2" t="s">
        <v>802</v>
      </c>
      <c r="F434" s="53" t="s">
        <v>740</v>
      </c>
      <c r="G434" s="2" t="s">
        <v>991</v>
      </c>
      <c r="H434" s="2" t="s">
        <v>2639</v>
      </c>
      <c r="I434" s="2" t="s">
        <v>736</v>
      </c>
      <c r="J434" s="2" t="s">
        <v>2640</v>
      </c>
      <c r="K434" s="2" t="s">
        <v>3033</v>
      </c>
    </row>
    <row r="435" spans="1:11">
      <c r="A435" s="2" t="s">
        <v>1380</v>
      </c>
      <c r="B435" s="2">
        <f t="shared" si="6"/>
        <v>434</v>
      </c>
      <c r="C435" s="12">
        <v>4</v>
      </c>
      <c r="D435" s="2" t="s">
        <v>741</v>
      </c>
      <c r="E435" s="2" t="s">
        <v>783</v>
      </c>
      <c r="F435" s="52" t="s">
        <v>742</v>
      </c>
      <c r="G435" s="2" t="s">
        <v>997</v>
      </c>
      <c r="H435" s="2" t="s">
        <v>1562</v>
      </c>
      <c r="I435" s="2" t="s">
        <v>3126</v>
      </c>
      <c r="J435" s="2" t="s">
        <v>2641</v>
      </c>
      <c r="K435" s="2" t="s">
        <v>3034</v>
      </c>
    </row>
    <row r="436" spans="1:11">
      <c r="A436" s="2" t="s">
        <v>1381</v>
      </c>
      <c r="B436" s="2">
        <f t="shared" si="6"/>
        <v>435</v>
      </c>
      <c r="C436" s="12">
        <v>4</v>
      </c>
      <c r="D436" s="2" t="s">
        <v>741</v>
      </c>
      <c r="E436" s="2" t="s">
        <v>783</v>
      </c>
      <c r="F436" s="52" t="s">
        <v>743</v>
      </c>
      <c r="G436" s="2" t="s">
        <v>998</v>
      </c>
      <c r="H436" s="2" t="s">
        <v>1563</v>
      </c>
      <c r="I436" s="2" t="s">
        <v>744</v>
      </c>
      <c r="J436" s="2" t="s">
        <v>2642</v>
      </c>
      <c r="K436" s="2" t="s">
        <v>3035</v>
      </c>
    </row>
    <row r="437" spans="1:11">
      <c r="A437" s="2" t="s">
        <v>1382</v>
      </c>
      <c r="B437" s="2">
        <f t="shared" si="6"/>
        <v>436</v>
      </c>
      <c r="C437" s="12">
        <v>4</v>
      </c>
      <c r="D437" s="2" t="s">
        <v>741</v>
      </c>
      <c r="E437" s="2" t="s">
        <v>783</v>
      </c>
      <c r="F437" s="52" t="s">
        <v>745</v>
      </c>
      <c r="G437" s="2" t="s">
        <v>992</v>
      </c>
      <c r="H437" s="2" t="s">
        <v>2643</v>
      </c>
      <c r="I437" s="2" t="s">
        <v>746</v>
      </c>
      <c r="J437" s="2" t="s">
        <v>2644</v>
      </c>
      <c r="K437" s="2" t="s">
        <v>3036</v>
      </c>
    </row>
    <row r="438" spans="1:11">
      <c r="A438" s="2" t="s">
        <v>803</v>
      </c>
      <c r="B438" s="2">
        <f t="shared" si="6"/>
        <v>437</v>
      </c>
      <c r="C438" s="12">
        <v>4</v>
      </c>
      <c r="D438" s="2" t="s">
        <v>741</v>
      </c>
      <c r="E438" s="2" t="s">
        <v>783</v>
      </c>
      <c r="F438" s="52" t="s">
        <v>747</v>
      </c>
      <c r="G438" s="12" t="s">
        <v>3080</v>
      </c>
      <c r="H438" s="2" t="s">
        <v>2645</v>
      </c>
      <c r="I438" s="2" t="s">
        <v>748</v>
      </c>
      <c r="J438" s="2" t="s">
        <v>2646</v>
      </c>
      <c r="K438" s="2" t="s">
        <v>3037</v>
      </c>
    </row>
    <row r="439" spans="1:11">
      <c r="A439" s="2" t="s">
        <v>1383</v>
      </c>
      <c r="B439" s="2">
        <f t="shared" si="6"/>
        <v>438</v>
      </c>
      <c r="C439" s="12">
        <v>5</v>
      </c>
      <c r="D439" s="2" t="s">
        <v>741</v>
      </c>
      <c r="E439" s="2" t="s">
        <v>803</v>
      </c>
      <c r="F439" s="53" t="s">
        <v>749</v>
      </c>
      <c r="G439" s="2" t="s">
        <v>828</v>
      </c>
      <c r="H439" s="2" t="s">
        <v>1564</v>
      </c>
      <c r="I439" s="2" t="s">
        <v>2647</v>
      </c>
      <c r="J439" s="2" t="s">
        <v>2648</v>
      </c>
      <c r="K439" s="2" t="s">
        <v>3038</v>
      </c>
    </row>
    <row r="440" spans="1:11">
      <c r="A440" s="2" t="s">
        <v>1384</v>
      </c>
      <c r="B440" s="2">
        <f t="shared" si="6"/>
        <v>439</v>
      </c>
      <c r="C440" s="12">
        <v>5</v>
      </c>
      <c r="D440" s="2" t="s">
        <v>741</v>
      </c>
      <c r="E440" s="2" t="s">
        <v>803</v>
      </c>
      <c r="F440" s="53" t="s">
        <v>750</v>
      </c>
      <c r="G440" s="2" t="s">
        <v>993</v>
      </c>
      <c r="H440" s="2" t="s">
        <v>1565</v>
      </c>
      <c r="I440" s="2" t="s">
        <v>751</v>
      </c>
      <c r="J440" s="2" t="s">
        <v>2649</v>
      </c>
      <c r="K440" s="2" t="s">
        <v>3039</v>
      </c>
    </row>
    <row r="441" spans="1:11">
      <c r="A441" s="2" t="s">
        <v>1385</v>
      </c>
      <c r="B441" s="2">
        <f t="shared" si="6"/>
        <v>440</v>
      </c>
      <c r="C441" s="12">
        <v>5</v>
      </c>
      <c r="D441" s="2" t="s">
        <v>741</v>
      </c>
      <c r="E441" s="2" t="s">
        <v>803</v>
      </c>
      <c r="F441" s="53" t="s">
        <v>752</v>
      </c>
      <c r="G441" s="2" t="s">
        <v>994</v>
      </c>
      <c r="H441" s="2" t="s">
        <v>1566</v>
      </c>
      <c r="I441" s="2" t="s">
        <v>753</v>
      </c>
      <c r="J441" s="2" t="s">
        <v>2650</v>
      </c>
      <c r="K441" s="2" t="s">
        <v>3040</v>
      </c>
    </row>
    <row r="442" spans="1:11">
      <c r="A442" s="2" t="s">
        <v>1386</v>
      </c>
      <c r="B442" s="2">
        <f t="shared" si="6"/>
        <v>441</v>
      </c>
      <c r="C442" s="12">
        <v>5</v>
      </c>
      <c r="D442" s="2" t="s">
        <v>741</v>
      </c>
      <c r="E442" s="2" t="s">
        <v>803</v>
      </c>
      <c r="F442" s="53" t="s">
        <v>754</v>
      </c>
      <c r="G442" s="2" t="s">
        <v>849</v>
      </c>
      <c r="H442" s="2" t="s">
        <v>1567</v>
      </c>
      <c r="I442" s="2" t="s">
        <v>2651</v>
      </c>
      <c r="J442" s="2" t="s">
        <v>2652</v>
      </c>
      <c r="K442" s="2" t="s">
        <v>3041</v>
      </c>
    </row>
    <row r="443" spans="1:11">
      <c r="A443" s="2" t="s">
        <v>1387</v>
      </c>
      <c r="B443" s="2">
        <f t="shared" si="6"/>
        <v>442</v>
      </c>
      <c r="C443" s="12">
        <v>5</v>
      </c>
      <c r="D443" s="2" t="s">
        <v>741</v>
      </c>
      <c r="E443" s="2" t="s">
        <v>803</v>
      </c>
      <c r="F443" s="53" t="s">
        <v>755</v>
      </c>
      <c r="G443" s="2" t="s">
        <v>995</v>
      </c>
      <c r="H443" s="2" t="s">
        <v>1568</v>
      </c>
      <c r="I443" s="2" t="s">
        <v>756</v>
      </c>
      <c r="J443" s="2" t="s">
        <v>2653</v>
      </c>
      <c r="K443" s="2" t="s">
        <v>3042</v>
      </c>
    </row>
    <row r="444" spans="1:11">
      <c r="A444" s="2" t="s">
        <v>1388</v>
      </c>
      <c r="B444" s="2">
        <f t="shared" si="6"/>
        <v>443</v>
      </c>
      <c r="C444" s="12">
        <v>5</v>
      </c>
      <c r="D444" s="2" t="s">
        <v>741</v>
      </c>
      <c r="E444" s="2" t="s">
        <v>803</v>
      </c>
      <c r="F444" s="53" t="s">
        <v>757</v>
      </c>
      <c r="G444" s="2" t="s">
        <v>996</v>
      </c>
      <c r="H444" s="2" t="s">
        <v>1569</v>
      </c>
      <c r="I444" s="2" t="s">
        <v>758</v>
      </c>
      <c r="J444" s="2" t="s">
        <v>2654</v>
      </c>
      <c r="K444" s="2" t="s">
        <v>3043</v>
      </c>
    </row>
    <row r="445" spans="1:11">
      <c r="A445" s="2" t="s">
        <v>3127</v>
      </c>
      <c r="B445" s="2">
        <f t="shared" si="6"/>
        <v>444</v>
      </c>
      <c r="C445" s="12">
        <v>4</v>
      </c>
      <c r="D445" s="2" t="s">
        <v>37</v>
      </c>
      <c r="E445" s="2" t="s">
        <v>783</v>
      </c>
      <c r="F445" s="52" t="s">
        <v>759</v>
      </c>
      <c r="G445" s="12" t="s">
        <v>3080</v>
      </c>
      <c r="H445" s="2" t="s">
        <v>1570</v>
      </c>
      <c r="I445" s="2" t="s">
        <v>2655</v>
      </c>
      <c r="J445" s="2" t="s">
        <v>2656</v>
      </c>
      <c r="K445" s="2" t="s">
        <v>3044</v>
      </c>
    </row>
    <row r="446" spans="1:11">
      <c r="A446" s="2" t="s">
        <v>3128</v>
      </c>
      <c r="B446" s="2">
        <f t="shared" si="6"/>
        <v>445</v>
      </c>
      <c r="C446" s="12">
        <v>5</v>
      </c>
      <c r="D446" s="2" t="s">
        <v>37</v>
      </c>
      <c r="E446" s="2" t="s">
        <v>3127</v>
      </c>
      <c r="F446" s="53" t="s">
        <v>2658</v>
      </c>
      <c r="G446" s="2" t="s">
        <v>2657</v>
      </c>
      <c r="H446" s="2" t="s">
        <v>2659</v>
      </c>
      <c r="I446" s="2" t="s">
        <v>2660</v>
      </c>
      <c r="J446" s="2" t="s">
        <v>2661</v>
      </c>
      <c r="K446" s="2" t="s">
        <v>3072</v>
      </c>
    </row>
    <row r="447" spans="1:11">
      <c r="A447" s="2" t="s">
        <v>3129</v>
      </c>
      <c r="B447" s="2">
        <f t="shared" si="6"/>
        <v>446</v>
      </c>
      <c r="C447" s="12">
        <v>5</v>
      </c>
      <c r="D447" s="2" t="s">
        <v>37</v>
      </c>
      <c r="E447" s="2" t="s">
        <v>3127</v>
      </c>
      <c r="F447" s="53" t="s">
        <v>1016</v>
      </c>
      <c r="G447" s="2" t="s">
        <v>2662</v>
      </c>
      <c r="H447" s="2" t="s">
        <v>2663</v>
      </c>
      <c r="I447" s="2" t="s">
        <v>2664</v>
      </c>
      <c r="J447" s="2" t="s">
        <v>2665</v>
      </c>
      <c r="K447" s="2" t="s">
        <v>3045</v>
      </c>
    </row>
    <row r="448" spans="1:11">
      <c r="A448" s="2" t="s">
        <v>3130</v>
      </c>
      <c r="B448" s="2">
        <f t="shared" si="6"/>
        <v>447</v>
      </c>
      <c r="C448" s="12">
        <v>5</v>
      </c>
      <c r="D448" s="2" t="s">
        <v>37</v>
      </c>
      <c r="E448" s="2" t="s">
        <v>3127</v>
      </c>
      <c r="F448" s="53" t="s">
        <v>1015</v>
      </c>
      <c r="G448" s="2" t="s">
        <v>2666</v>
      </c>
      <c r="H448" s="2" t="s">
        <v>2667</v>
      </c>
      <c r="I448" s="2" t="s">
        <v>2668</v>
      </c>
      <c r="J448" s="2" t="s">
        <v>2669</v>
      </c>
      <c r="K448" s="2" t="s">
        <v>3046</v>
      </c>
    </row>
    <row r="449" spans="1:11">
      <c r="A449" s="2" t="s">
        <v>3131</v>
      </c>
      <c r="B449" s="2">
        <f t="shared" si="6"/>
        <v>448</v>
      </c>
      <c r="C449" s="12">
        <v>5</v>
      </c>
      <c r="D449" s="2" t="s">
        <v>37</v>
      </c>
      <c r="E449" s="2" t="s">
        <v>3127</v>
      </c>
      <c r="F449" s="53" t="s">
        <v>1017</v>
      </c>
      <c r="G449" s="2" t="s">
        <v>2670</v>
      </c>
      <c r="H449" s="2" t="s">
        <v>2671</v>
      </c>
      <c r="I449" s="2" t="s">
        <v>2672</v>
      </c>
      <c r="J449" s="2" t="s">
        <v>2673</v>
      </c>
      <c r="K449" s="2" t="s">
        <v>3047</v>
      </c>
    </row>
    <row r="450" spans="1:11">
      <c r="A450" s="7"/>
      <c r="C450" s="35"/>
      <c r="D450" s="8"/>
      <c r="E450" s="8"/>
      <c r="F450" s="60"/>
      <c r="G450" s="8"/>
      <c r="H450" s="8"/>
      <c r="I450" s="8"/>
      <c r="J450" s="12"/>
      <c r="K450" s="12"/>
    </row>
    <row r="451" spans="1:11">
      <c r="A451" s="7"/>
      <c r="C451" s="35"/>
      <c r="D451" s="8"/>
      <c r="E451" s="8"/>
      <c r="F451" s="60"/>
      <c r="G451" s="8"/>
      <c r="H451" s="8"/>
      <c r="I451" s="8"/>
      <c r="J451" s="12"/>
      <c r="K451" s="12"/>
    </row>
    <row r="452" spans="1:11">
      <c r="A452" s="7"/>
      <c r="C452" s="35"/>
      <c r="D452" s="8"/>
      <c r="E452" s="8"/>
      <c r="F452" s="60"/>
      <c r="G452" s="8"/>
      <c r="H452" s="8"/>
      <c r="I452" s="8"/>
      <c r="J452" s="12"/>
      <c r="K452" s="12"/>
    </row>
    <row r="453" spans="1:11">
      <c r="A453" s="7"/>
      <c r="C453" s="35"/>
      <c r="D453" s="8"/>
      <c r="E453" s="8"/>
      <c r="F453" s="60"/>
      <c r="G453" s="8"/>
      <c r="H453" s="8"/>
      <c r="I453" s="8"/>
      <c r="J453" s="12"/>
      <c r="K453" s="12"/>
    </row>
    <row r="454" spans="1:11">
      <c r="A454" s="7"/>
      <c r="C454" s="35"/>
      <c r="D454" s="8"/>
      <c r="E454" s="8"/>
      <c r="F454" s="60"/>
      <c r="G454" s="8"/>
      <c r="H454" s="8"/>
      <c r="I454" s="8"/>
      <c r="J454" s="12"/>
      <c r="K454" s="12"/>
    </row>
    <row r="455" spans="1:11">
      <c r="A455" s="7"/>
      <c r="C455" s="35"/>
      <c r="D455" s="8"/>
      <c r="E455" s="8"/>
      <c r="F455" s="60"/>
      <c r="G455" s="8"/>
      <c r="H455" s="8"/>
      <c r="I455" s="8"/>
      <c r="J455" s="12"/>
      <c r="K455" s="12"/>
    </row>
    <row r="456" spans="1:11">
      <c r="A456" s="7"/>
      <c r="C456" s="35"/>
      <c r="D456" s="8"/>
      <c r="E456" s="8"/>
      <c r="F456" s="60"/>
      <c r="G456" s="8"/>
      <c r="H456" s="8"/>
      <c r="I456" s="8"/>
      <c r="J456" s="12"/>
      <c r="K456" s="12"/>
    </row>
    <row r="457" spans="1:11">
      <c r="A457" s="7"/>
      <c r="C457" s="35"/>
      <c r="D457" s="8"/>
      <c r="E457" s="8"/>
      <c r="F457" s="60"/>
      <c r="G457" s="8"/>
      <c r="H457" s="8"/>
      <c r="I457" s="8"/>
      <c r="J457" s="12"/>
      <c r="K457" s="12"/>
    </row>
    <row r="458" spans="1:11">
      <c r="A458" s="7"/>
      <c r="C458" s="35"/>
      <c r="D458" s="8"/>
      <c r="E458" s="8"/>
      <c r="F458" s="60"/>
      <c r="G458" s="8"/>
      <c r="H458" s="8"/>
      <c r="I458" s="8"/>
      <c r="J458" s="12"/>
      <c r="K458" s="12"/>
    </row>
    <row r="459" spans="1:11">
      <c r="A459" s="7"/>
      <c r="C459" s="35"/>
      <c r="D459" s="8"/>
      <c r="E459" s="8"/>
      <c r="F459" s="60"/>
      <c r="G459" s="8"/>
      <c r="H459" s="8"/>
      <c r="I459" s="8"/>
      <c r="J459" s="12"/>
      <c r="K459" s="12"/>
    </row>
    <row r="460" spans="1:11">
      <c r="A460" s="7"/>
      <c r="C460" s="35"/>
      <c r="D460" s="8"/>
      <c r="E460" s="8"/>
      <c r="F460" s="60"/>
      <c r="G460" s="8"/>
      <c r="H460" s="8"/>
      <c r="I460" s="8"/>
      <c r="J460" s="12"/>
      <c r="K460" s="12"/>
    </row>
    <row r="461" spans="1:11">
      <c r="A461" s="7"/>
      <c r="C461" s="35"/>
      <c r="D461" s="8"/>
      <c r="E461" s="8"/>
      <c r="F461" s="60"/>
      <c r="G461" s="8"/>
      <c r="H461" s="8"/>
      <c r="I461" s="8"/>
      <c r="J461" s="12"/>
      <c r="K461" s="12"/>
    </row>
    <row r="462" spans="1:11">
      <c r="A462" s="7"/>
      <c r="C462" s="35"/>
      <c r="D462" s="8"/>
      <c r="E462" s="8"/>
      <c r="F462" s="60"/>
      <c r="G462" s="8"/>
      <c r="H462" s="8"/>
      <c r="I462" s="8"/>
      <c r="J462" s="12"/>
      <c r="K462" s="12"/>
    </row>
    <row r="463" spans="1:11">
      <c r="A463" s="7"/>
      <c r="C463" s="35"/>
      <c r="D463" s="8"/>
      <c r="E463" s="8"/>
      <c r="F463" s="60"/>
      <c r="G463" s="8"/>
      <c r="H463" s="8"/>
      <c r="I463" s="8"/>
      <c r="J463" s="12"/>
      <c r="K463" s="12"/>
    </row>
    <row r="464" spans="1:11">
      <c r="A464" s="7"/>
      <c r="C464" s="35"/>
      <c r="D464" s="8"/>
      <c r="E464" s="8"/>
      <c r="F464" s="60"/>
      <c r="G464" s="8"/>
      <c r="H464" s="8"/>
      <c r="I464" s="8"/>
      <c r="J464" s="12"/>
      <c r="K464" s="12"/>
    </row>
    <row r="465" spans="1:11">
      <c r="A465" s="7"/>
      <c r="C465" s="35"/>
      <c r="D465" s="8"/>
      <c r="E465" s="8"/>
      <c r="F465" s="60"/>
      <c r="G465" s="8"/>
      <c r="H465" s="8"/>
      <c r="I465" s="8"/>
      <c r="J465" s="12"/>
      <c r="K465" s="12"/>
    </row>
    <row r="466" spans="1:11">
      <c r="A466" s="7"/>
      <c r="C466" s="35"/>
      <c r="D466" s="8"/>
      <c r="E466" s="8"/>
      <c r="F466" s="60"/>
      <c r="G466" s="8"/>
      <c r="H466" s="8"/>
      <c r="I466" s="8"/>
      <c r="J466" s="12"/>
      <c r="K466" s="12"/>
    </row>
    <row r="467" spans="1:11">
      <c r="A467" s="7"/>
      <c r="C467" s="35"/>
      <c r="D467" s="8"/>
      <c r="E467" s="8"/>
      <c r="F467" s="60"/>
      <c r="G467" s="8"/>
      <c r="H467" s="8"/>
      <c r="I467" s="8"/>
      <c r="J467" s="12"/>
      <c r="K467" s="12"/>
    </row>
    <row r="468" spans="1:11">
      <c r="A468" s="7"/>
      <c r="C468" s="35"/>
      <c r="D468" s="8"/>
      <c r="E468" s="8"/>
      <c r="F468" s="60"/>
      <c r="G468" s="8"/>
      <c r="H468" s="8"/>
      <c r="I468" s="8"/>
      <c r="J468" s="12"/>
      <c r="K468" s="12"/>
    </row>
    <row r="469" spans="1:11">
      <c r="A469" s="7"/>
      <c r="C469" s="35"/>
      <c r="D469" s="8"/>
      <c r="E469" s="8"/>
      <c r="F469" s="60"/>
      <c r="G469" s="8"/>
      <c r="H469" s="8"/>
      <c r="I469" s="8"/>
      <c r="J469" s="12"/>
      <c r="K469" s="12"/>
    </row>
    <row r="470" spans="1:11">
      <c r="A470" s="7"/>
      <c r="C470" s="35"/>
      <c r="D470" s="8"/>
      <c r="E470" s="8"/>
      <c r="F470" s="60"/>
      <c r="G470" s="8"/>
      <c r="H470" s="8"/>
      <c r="I470" s="8"/>
      <c r="J470" s="12"/>
      <c r="K470" s="12"/>
    </row>
    <row r="471" spans="1:11">
      <c r="A471" s="7"/>
      <c r="C471" s="35"/>
      <c r="D471" s="8"/>
      <c r="E471" s="8"/>
      <c r="F471" s="60"/>
      <c r="G471" s="8"/>
      <c r="H471" s="8"/>
      <c r="I471" s="8"/>
      <c r="J471" s="12"/>
      <c r="K471" s="12"/>
    </row>
    <row r="472" spans="1:11">
      <c r="A472" s="7"/>
      <c r="C472" s="35"/>
      <c r="D472" s="8"/>
      <c r="E472" s="8"/>
      <c r="F472" s="60"/>
      <c r="G472" s="8"/>
      <c r="H472" s="8"/>
      <c r="I472" s="8"/>
      <c r="J472" s="12"/>
      <c r="K472" s="12"/>
    </row>
    <row r="473" spans="1:11">
      <c r="A473" s="7"/>
      <c r="C473" s="35"/>
      <c r="D473" s="8"/>
      <c r="E473" s="8"/>
      <c r="F473" s="60"/>
      <c r="G473" s="8"/>
      <c r="H473" s="8"/>
      <c r="I473" s="8"/>
      <c r="J473" s="12"/>
      <c r="K473" s="12"/>
    </row>
    <row r="474" spans="1:11">
      <c r="A474" s="7"/>
      <c r="C474" s="35"/>
      <c r="D474" s="8"/>
      <c r="E474" s="8"/>
      <c r="F474" s="60"/>
      <c r="G474" s="8"/>
      <c r="H474" s="8"/>
      <c r="I474" s="8"/>
      <c r="J474" s="12"/>
      <c r="K474" s="12"/>
    </row>
    <row r="475" spans="1:11">
      <c r="A475" s="7"/>
      <c r="C475" s="35"/>
      <c r="D475" s="8"/>
      <c r="E475" s="8"/>
      <c r="F475" s="60"/>
      <c r="G475" s="8"/>
      <c r="H475" s="8"/>
      <c r="I475" s="8"/>
      <c r="J475" s="12"/>
      <c r="K475" s="12"/>
    </row>
    <row r="476" spans="1:11">
      <c r="A476" s="7"/>
      <c r="C476" s="35"/>
      <c r="D476" s="8"/>
      <c r="E476" s="8"/>
      <c r="F476" s="60"/>
      <c r="G476" s="8"/>
      <c r="H476" s="8"/>
      <c r="I476" s="8"/>
      <c r="J476" s="12"/>
      <c r="K476" s="12"/>
    </row>
    <row r="477" spans="1:11">
      <c r="A477" s="7"/>
      <c r="C477" s="35"/>
      <c r="D477" s="8"/>
      <c r="E477" s="8"/>
      <c r="F477" s="60"/>
      <c r="G477" s="8"/>
      <c r="H477" s="8"/>
      <c r="I477" s="8"/>
      <c r="J477" s="12"/>
      <c r="K477" s="12"/>
    </row>
    <row r="478" spans="1:11">
      <c r="A478" s="7"/>
      <c r="C478" s="35"/>
      <c r="D478" s="8"/>
      <c r="E478" s="8"/>
      <c r="F478" s="60"/>
      <c r="G478" s="8"/>
      <c r="H478" s="8"/>
      <c r="I478" s="8"/>
      <c r="J478" s="12"/>
      <c r="K478" s="12"/>
    </row>
    <row r="479" spans="1:11">
      <c r="A479" s="7"/>
      <c r="C479" s="35"/>
      <c r="D479" s="8"/>
      <c r="E479" s="8"/>
      <c r="F479" s="60"/>
      <c r="G479" s="8"/>
      <c r="H479" s="8"/>
      <c r="I479" s="8"/>
      <c r="J479" s="12"/>
      <c r="K479" s="12"/>
    </row>
    <row r="480" spans="1:11">
      <c r="A480" s="7"/>
      <c r="C480" s="35"/>
      <c r="D480" s="8"/>
      <c r="E480" s="8"/>
      <c r="F480" s="60"/>
      <c r="G480" s="8"/>
      <c r="H480" s="8"/>
      <c r="I480" s="8"/>
      <c r="J480" s="12"/>
      <c r="K480" s="12"/>
    </row>
    <row r="481" spans="1:11">
      <c r="A481" s="7"/>
      <c r="C481" s="35"/>
      <c r="D481" s="8"/>
      <c r="E481" s="8"/>
      <c r="F481" s="60"/>
      <c r="G481" s="8"/>
      <c r="H481" s="8"/>
      <c r="I481" s="8"/>
      <c r="J481" s="12"/>
      <c r="K481" s="12"/>
    </row>
    <row r="482" spans="1:11">
      <c r="A482" s="7"/>
      <c r="C482" s="35"/>
      <c r="D482" s="8"/>
      <c r="E482" s="8"/>
      <c r="F482" s="60"/>
      <c r="G482" s="8"/>
      <c r="H482" s="8"/>
      <c r="I482" s="8"/>
      <c r="J482" s="12"/>
      <c r="K482" s="12"/>
    </row>
    <row r="483" spans="1:11">
      <c r="A483" s="7"/>
      <c r="C483" s="35"/>
      <c r="D483" s="8"/>
      <c r="E483" s="8"/>
      <c r="F483" s="60"/>
      <c r="G483" s="8"/>
      <c r="H483" s="8"/>
      <c r="I483" s="8"/>
      <c r="J483" s="12"/>
      <c r="K483" s="12"/>
    </row>
    <row r="484" spans="1:11">
      <c r="A484" s="7"/>
      <c r="C484" s="35"/>
      <c r="D484" s="8"/>
      <c r="E484" s="8"/>
      <c r="F484" s="60"/>
      <c r="G484" s="8"/>
      <c r="H484" s="8"/>
      <c r="I484" s="8"/>
      <c r="J484" s="12"/>
      <c r="K484" s="12"/>
    </row>
    <row r="485" spans="1:11">
      <c r="A485" s="7"/>
      <c r="C485" s="35"/>
      <c r="D485" s="8"/>
      <c r="E485" s="8"/>
      <c r="F485" s="60"/>
      <c r="G485" s="8"/>
      <c r="H485" s="8"/>
      <c r="I485" s="8"/>
      <c r="J485" s="12"/>
      <c r="K485" s="12"/>
    </row>
    <row r="486" spans="1:11">
      <c r="A486" s="7"/>
      <c r="C486" s="35"/>
      <c r="D486" s="8"/>
      <c r="E486" s="8"/>
      <c r="F486" s="60"/>
      <c r="G486" s="8"/>
      <c r="H486" s="8"/>
      <c r="I486" s="8"/>
      <c r="J486" s="12"/>
      <c r="K486" s="12"/>
    </row>
    <row r="487" spans="1:11">
      <c r="A487" s="7"/>
      <c r="C487" s="35"/>
      <c r="D487" s="8"/>
      <c r="E487" s="8"/>
      <c r="F487" s="60"/>
      <c r="G487" s="8"/>
      <c r="H487" s="8"/>
      <c r="I487" s="8"/>
      <c r="J487" s="12"/>
      <c r="K487" s="12"/>
    </row>
    <row r="488" spans="1:11">
      <c r="A488" s="7"/>
      <c r="C488" s="35"/>
      <c r="D488" s="8"/>
      <c r="E488" s="8"/>
      <c r="F488" s="60"/>
      <c r="G488" s="8"/>
      <c r="H488" s="8"/>
      <c r="I488" s="8"/>
      <c r="J488" s="12"/>
      <c r="K488" s="12"/>
    </row>
    <row r="489" spans="1:11">
      <c r="A489" s="7"/>
      <c r="C489" s="35"/>
      <c r="D489" s="8"/>
      <c r="E489" s="8"/>
      <c r="F489" s="60"/>
      <c r="G489" s="8"/>
      <c r="H489" s="8"/>
      <c r="I489" s="8"/>
      <c r="J489" s="12"/>
      <c r="K489" s="12"/>
    </row>
    <row r="490" spans="1:11">
      <c r="A490" s="7"/>
      <c r="C490" s="35"/>
      <c r="D490" s="8"/>
      <c r="E490" s="8"/>
      <c r="F490" s="60"/>
      <c r="G490" s="8"/>
      <c r="H490" s="8"/>
      <c r="I490" s="8"/>
      <c r="J490" s="12"/>
      <c r="K490" s="12"/>
    </row>
    <row r="491" spans="1:11">
      <c r="A491" s="7"/>
      <c r="C491" s="35"/>
      <c r="D491" s="8"/>
      <c r="E491" s="8"/>
      <c r="F491" s="60"/>
      <c r="G491" s="8"/>
      <c r="H491" s="8"/>
      <c r="I491" s="8"/>
      <c r="J491" s="12"/>
      <c r="K491" s="12"/>
    </row>
    <row r="492" spans="1:11">
      <c r="A492" s="7"/>
      <c r="C492" s="35"/>
      <c r="D492" s="8"/>
      <c r="E492" s="8"/>
      <c r="F492" s="60"/>
      <c r="G492" s="8"/>
      <c r="H492" s="8"/>
      <c r="I492" s="8"/>
      <c r="J492" s="12"/>
      <c r="K492" s="12"/>
    </row>
    <row r="493" spans="1:11">
      <c r="A493" s="7"/>
      <c r="C493" s="35"/>
      <c r="D493" s="8"/>
      <c r="E493" s="8"/>
      <c r="F493" s="60"/>
      <c r="G493" s="8"/>
      <c r="H493" s="8"/>
      <c r="I493" s="8"/>
      <c r="J493" s="12"/>
      <c r="K493" s="12"/>
    </row>
    <row r="494" spans="1:11">
      <c r="A494" s="7"/>
      <c r="C494" s="35"/>
      <c r="D494" s="8"/>
      <c r="E494" s="8"/>
      <c r="F494" s="60"/>
      <c r="G494" s="8"/>
      <c r="H494" s="8"/>
      <c r="I494" s="8"/>
      <c r="J494" s="12"/>
      <c r="K494" s="12"/>
    </row>
    <row r="495" spans="1:11">
      <c r="A495" s="7"/>
      <c r="C495" s="35"/>
      <c r="D495" s="8"/>
      <c r="E495" s="8"/>
      <c r="F495" s="60"/>
      <c r="G495" s="8"/>
      <c r="H495" s="8"/>
      <c r="I495" s="8"/>
      <c r="J495" s="12"/>
      <c r="K495" s="12"/>
    </row>
    <row r="496" spans="1:11">
      <c r="A496" s="7"/>
      <c r="C496" s="35"/>
      <c r="D496" s="8"/>
      <c r="E496" s="8"/>
      <c r="F496" s="60"/>
      <c r="G496" s="8"/>
      <c r="H496" s="8"/>
      <c r="I496" s="8"/>
      <c r="J496" s="12"/>
      <c r="K496" s="12"/>
    </row>
    <row r="497" spans="1:11">
      <c r="A497" s="7"/>
      <c r="C497" s="35"/>
      <c r="D497" s="8"/>
      <c r="E497" s="8"/>
      <c r="F497" s="60"/>
      <c r="G497" s="8"/>
      <c r="H497" s="8"/>
      <c r="I497" s="8"/>
      <c r="J497" s="12"/>
      <c r="K497" s="12"/>
    </row>
    <row r="498" spans="1:11">
      <c r="A498" s="7"/>
      <c r="C498" s="35"/>
      <c r="D498" s="8"/>
      <c r="E498" s="8"/>
      <c r="F498" s="60"/>
      <c r="G498" s="8"/>
      <c r="H498" s="8"/>
      <c r="I498" s="8"/>
      <c r="J498" s="12"/>
      <c r="K498" s="12"/>
    </row>
    <row r="499" spans="1:11">
      <c r="A499" s="7"/>
      <c r="C499" s="35"/>
      <c r="D499" s="8"/>
      <c r="E499" s="8"/>
      <c r="F499" s="60"/>
      <c r="G499" s="8"/>
      <c r="H499" s="8"/>
      <c r="I499" s="8"/>
      <c r="J499" s="12"/>
      <c r="K499" s="12"/>
    </row>
    <row r="500" spans="1:11">
      <c r="A500" s="7"/>
      <c r="C500" s="35"/>
      <c r="D500" s="8"/>
      <c r="E500" s="8"/>
      <c r="F500" s="60"/>
      <c r="G500" s="8"/>
      <c r="H500" s="8"/>
      <c r="I500" s="8"/>
      <c r="J500" s="12"/>
      <c r="K500" s="12"/>
    </row>
    <row r="501" spans="1:11">
      <c r="A501" s="7"/>
      <c r="C501" s="35"/>
      <c r="D501" s="8"/>
      <c r="E501" s="8"/>
      <c r="F501" s="60"/>
      <c r="G501" s="8"/>
      <c r="H501" s="8"/>
      <c r="I501" s="8"/>
      <c r="J501" s="12"/>
      <c r="K501" s="12"/>
    </row>
    <row r="502" spans="1:11">
      <c r="A502" s="7"/>
      <c r="C502" s="35"/>
      <c r="D502" s="8"/>
      <c r="E502" s="8"/>
      <c r="F502" s="60"/>
      <c r="G502" s="8"/>
      <c r="H502" s="8"/>
      <c r="I502" s="8"/>
      <c r="J502" s="12"/>
      <c r="K502" s="12"/>
    </row>
    <row r="503" spans="1:11">
      <c r="A503" s="7"/>
      <c r="C503" s="35"/>
      <c r="D503" s="8"/>
      <c r="E503" s="8"/>
      <c r="F503" s="60"/>
      <c r="G503" s="8"/>
      <c r="H503" s="8"/>
      <c r="I503" s="8"/>
      <c r="J503" s="12"/>
      <c r="K503" s="12"/>
    </row>
    <row r="504" spans="1:11">
      <c r="A504" s="7"/>
      <c r="C504" s="35"/>
      <c r="D504" s="8"/>
      <c r="E504" s="8"/>
      <c r="F504" s="60"/>
      <c r="G504" s="8"/>
      <c r="H504" s="8"/>
      <c r="I504" s="8"/>
      <c r="J504" s="12"/>
      <c r="K504" s="12"/>
    </row>
    <row r="505" spans="1:11">
      <c r="A505" s="7"/>
      <c r="C505" s="35"/>
      <c r="D505" s="8"/>
      <c r="E505" s="8"/>
      <c r="F505" s="60"/>
      <c r="G505" s="8"/>
      <c r="H505" s="8"/>
      <c r="I505" s="8"/>
      <c r="J505" s="12"/>
      <c r="K505" s="12"/>
    </row>
    <row r="506" spans="1:11">
      <c r="A506" s="7"/>
      <c r="C506" s="35"/>
      <c r="D506" s="8"/>
      <c r="E506" s="8"/>
      <c r="F506" s="60"/>
      <c r="G506" s="8"/>
      <c r="H506" s="8"/>
      <c r="I506" s="8"/>
      <c r="J506" s="12"/>
      <c r="K506" s="12"/>
    </row>
    <row r="507" spans="1:11">
      <c r="A507" s="7"/>
      <c r="C507" s="35"/>
      <c r="D507" s="8"/>
      <c r="E507" s="8"/>
      <c r="F507" s="60"/>
      <c r="G507" s="8"/>
      <c r="H507" s="8"/>
      <c r="I507" s="8"/>
      <c r="J507" s="12"/>
      <c r="K507" s="12"/>
    </row>
    <row r="508" spans="1:11">
      <c r="A508" s="7"/>
      <c r="C508" s="35"/>
      <c r="D508" s="8"/>
      <c r="E508" s="8"/>
      <c r="F508" s="60"/>
      <c r="G508" s="8"/>
      <c r="H508" s="8"/>
      <c r="I508" s="8"/>
      <c r="J508" s="12"/>
      <c r="K508" s="12"/>
    </row>
    <row r="509" spans="1:11">
      <c r="A509" s="7"/>
      <c r="C509" s="35"/>
      <c r="D509" s="8"/>
      <c r="E509" s="8"/>
      <c r="F509" s="60"/>
      <c r="G509" s="8"/>
      <c r="H509" s="8"/>
      <c r="I509" s="8"/>
      <c r="J509" s="12"/>
      <c r="K509" s="12"/>
    </row>
    <row r="510" spans="1:11">
      <c r="A510" s="7"/>
      <c r="C510" s="35"/>
      <c r="D510" s="8"/>
      <c r="E510" s="8"/>
      <c r="F510" s="60"/>
      <c r="G510" s="8"/>
      <c r="H510" s="8"/>
      <c r="I510" s="8"/>
      <c r="J510" s="12"/>
      <c r="K510" s="12"/>
    </row>
    <row r="511" spans="1:11">
      <c r="A511" s="7"/>
      <c r="C511" s="35"/>
      <c r="D511" s="8"/>
      <c r="E511" s="8"/>
      <c r="F511" s="60"/>
      <c r="G511" s="8"/>
      <c r="H511" s="8"/>
      <c r="I511" s="8"/>
      <c r="J511" s="12"/>
      <c r="K511" s="12"/>
    </row>
    <row r="512" spans="1:11">
      <c r="A512" s="7"/>
      <c r="C512" s="35"/>
      <c r="D512" s="8"/>
      <c r="E512" s="8"/>
      <c r="F512" s="60"/>
      <c r="G512" s="8"/>
      <c r="H512" s="8"/>
      <c r="I512" s="8"/>
      <c r="J512" s="12"/>
      <c r="K512" s="12"/>
    </row>
    <row r="513" spans="1:11">
      <c r="A513" s="7"/>
      <c r="C513" s="35"/>
      <c r="D513" s="8"/>
      <c r="E513" s="8"/>
      <c r="F513" s="60"/>
      <c r="G513" s="8"/>
      <c r="H513" s="8"/>
      <c r="I513" s="8"/>
      <c r="J513" s="12"/>
      <c r="K513" s="12"/>
    </row>
    <row r="514" spans="1:11">
      <c r="A514" s="7"/>
      <c r="C514" s="35"/>
      <c r="D514" s="8"/>
      <c r="E514" s="8"/>
      <c r="F514" s="60"/>
      <c r="G514" s="8"/>
      <c r="H514" s="8"/>
      <c r="I514" s="8"/>
      <c r="J514" s="12"/>
      <c r="K514" s="12"/>
    </row>
    <row r="515" spans="1:11">
      <c r="A515" s="7"/>
      <c r="C515" s="35"/>
      <c r="D515" s="8"/>
      <c r="E515" s="8"/>
      <c r="F515" s="60"/>
      <c r="G515" s="8"/>
      <c r="H515" s="8"/>
      <c r="I515" s="8"/>
      <c r="J515" s="12"/>
      <c r="K515" s="12"/>
    </row>
    <row r="516" spans="1:11">
      <c r="A516" s="7"/>
      <c r="C516" s="35"/>
      <c r="D516" s="8"/>
      <c r="E516" s="8"/>
      <c r="F516" s="60"/>
      <c r="G516" s="8"/>
      <c r="H516" s="8"/>
      <c r="I516" s="8"/>
      <c r="J516" s="12"/>
      <c r="K516" s="12"/>
    </row>
    <row r="517" spans="1:11">
      <c r="A517" s="7"/>
      <c r="C517" s="35"/>
      <c r="D517" s="8"/>
      <c r="E517" s="8"/>
      <c r="F517" s="60"/>
      <c r="G517" s="8"/>
      <c r="H517" s="8"/>
      <c r="I517" s="8"/>
      <c r="J517" s="12"/>
      <c r="K517" s="12"/>
    </row>
    <row r="518" spans="1:11">
      <c r="A518" s="7"/>
      <c r="C518" s="35"/>
      <c r="D518" s="8"/>
      <c r="E518" s="8"/>
      <c r="F518" s="60"/>
      <c r="G518" s="8"/>
      <c r="H518" s="8"/>
      <c r="I518" s="8"/>
      <c r="J518" s="12"/>
      <c r="K518" s="12"/>
    </row>
    <row r="519" spans="1:11">
      <c r="A519" s="7"/>
      <c r="C519" s="35"/>
      <c r="D519" s="8"/>
      <c r="E519" s="8"/>
      <c r="F519" s="60"/>
      <c r="G519" s="8"/>
      <c r="H519" s="8"/>
      <c r="I519" s="8"/>
      <c r="J519" s="12"/>
      <c r="K519" s="12"/>
    </row>
    <row r="520" spans="1:11">
      <c r="A520" s="7"/>
      <c r="C520" s="35"/>
      <c r="D520" s="8"/>
      <c r="E520" s="8"/>
      <c r="F520" s="60"/>
      <c r="G520" s="8"/>
      <c r="H520" s="8"/>
      <c r="I520" s="8"/>
      <c r="J520" s="12"/>
      <c r="K520" s="12"/>
    </row>
    <row r="521" spans="1:11">
      <c r="A521" s="7"/>
      <c r="C521" s="35"/>
      <c r="D521" s="8"/>
      <c r="E521" s="8"/>
      <c r="F521" s="60"/>
      <c r="G521" s="8"/>
      <c r="H521" s="8"/>
      <c r="I521" s="8"/>
      <c r="J521" s="12"/>
      <c r="K521" s="12"/>
    </row>
    <row r="522" spans="1:11">
      <c r="A522" s="7"/>
      <c r="C522" s="35"/>
      <c r="D522" s="8"/>
      <c r="E522" s="8"/>
      <c r="F522" s="60"/>
      <c r="G522" s="8"/>
      <c r="H522" s="8"/>
      <c r="I522" s="8"/>
      <c r="J522" s="12"/>
      <c r="K522" s="12"/>
    </row>
    <row r="523" spans="1:11">
      <c r="A523" s="7"/>
      <c r="C523" s="35"/>
      <c r="D523" s="8"/>
      <c r="E523" s="8"/>
      <c r="F523" s="60"/>
      <c r="G523" s="8"/>
      <c r="H523" s="8"/>
      <c r="I523" s="8"/>
      <c r="J523" s="12"/>
      <c r="K523" s="12"/>
    </row>
    <row r="524" spans="1:11">
      <c r="A524" s="7"/>
      <c r="C524" s="35"/>
      <c r="D524" s="8"/>
      <c r="E524" s="8"/>
      <c r="F524" s="60"/>
      <c r="G524" s="8"/>
      <c r="H524" s="8"/>
      <c r="I524" s="8"/>
      <c r="J524" s="12"/>
      <c r="K524" s="12"/>
    </row>
    <row r="525" spans="1:11">
      <c r="A525" s="7"/>
      <c r="C525" s="35"/>
      <c r="D525" s="8"/>
      <c r="E525" s="8"/>
      <c r="F525" s="60"/>
      <c r="G525" s="8"/>
      <c r="H525" s="8"/>
      <c r="I525" s="8"/>
      <c r="J525" s="12"/>
      <c r="K525" s="12"/>
    </row>
    <row r="526" spans="1:11">
      <c r="A526" s="7"/>
      <c r="C526" s="35"/>
      <c r="D526" s="8"/>
      <c r="E526" s="8"/>
      <c r="F526" s="60"/>
      <c r="G526" s="8"/>
      <c r="H526" s="8"/>
      <c r="I526" s="8"/>
      <c r="J526" s="12"/>
      <c r="K526" s="12"/>
    </row>
    <row r="527" spans="1:11">
      <c r="A527" s="7"/>
      <c r="C527" s="35"/>
      <c r="D527" s="8"/>
      <c r="E527" s="8"/>
      <c r="F527" s="60"/>
      <c r="G527" s="8"/>
      <c r="H527" s="8"/>
      <c r="I527" s="8"/>
      <c r="J527" s="12"/>
      <c r="K527" s="12"/>
    </row>
    <row r="528" spans="1:11">
      <c r="A528" s="7"/>
      <c r="C528" s="35"/>
      <c r="D528" s="8"/>
      <c r="E528" s="8"/>
      <c r="F528" s="60"/>
      <c r="G528" s="8"/>
      <c r="H528" s="8"/>
      <c r="I528" s="8"/>
      <c r="J528" s="12"/>
      <c r="K528" s="12"/>
    </row>
    <row r="529" spans="1:11">
      <c r="A529" s="7"/>
      <c r="C529" s="35"/>
      <c r="D529" s="8"/>
      <c r="E529" s="8"/>
      <c r="F529" s="60"/>
      <c r="G529" s="8"/>
      <c r="H529" s="8"/>
      <c r="I529" s="8"/>
      <c r="J529" s="12"/>
      <c r="K529" s="12"/>
    </row>
    <row r="530" spans="1:11">
      <c r="A530" s="7"/>
      <c r="C530" s="35"/>
      <c r="D530" s="8"/>
      <c r="E530" s="8"/>
      <c r="F530" s="60"/>
      <c r="G530" s="8"/>
      <c r="H530" s="8"/>
      <c r="I530" s="8"/>
      <c r="J530" s="12"/>
      <c r="K530" s="12"/>
    </row>
    <row r="531" spans="1:11">
      <c r="A531" s="7"/>
      <c r="C531" s="35"/>
      <c r="D531" s="8"/>
      <c r="E531" s="8"/>
      <c r="F531" s="60"/>
      <c r="G531" s="8"/>
      <c r="H531" s="8"/>
      <c r="I531" s="8"/>
      <c r="J531" s="12"/>
      <c r="K531" s="12"/>
    </row>
    <row r="532" spans="1:11">
      <c r="A532" s="7"/>
      <c r="C532" s="35"/>
      <c r="D532" s="8"/>
      <c r="E532" s="8"/>
      <c r="F532" s="60"/>
      <c r="G532" s="8"/>
      <c r="H532" s="8"/>
      <c r="I532" s="8"/>
      <c r="J532" s="12"/>
      <c r="K532" s="12"/>
    </row>
    <row r="533" spans="1:11">
      <c r="A533" s="7"/>
      <c r="C533" s="35"/>
      <c r="D533" s="8"/>
      <c r="E533" s="8"/>
      <c r="F533" s="60"/>
      <c r="G533" s="8"/>
      <c r="H533" s="8"/>
      <c r="I533" s="8"/>
      <c r="J533" s="12"/>
      <c r="K533" s="12"/>
    </row>
    <row r="534" spans="1:11">
      <c r="A534" s="7"/>
      <c r="C534" s="35"/>
      <c r="D534" s="8"/>
      <c r="E534" s="8"/>
      <c r="F534" s="60"/>
      <c r="G534" s="8"/>
      <c r="H534" s="8"/>
      <c r="I534" s="8"/>
      <c r="J534" s="12"/>
      <c r="K534" s="12"/>
    </row>
    <row r="535" spans="1:11">
      <c r="A535" s="7"/>
      <c r="C535" s="35"/>
      <c r="D535" s="8"/>
      <c r="E535" s="8"/>
      <c r="F535" s="60"/>
      <c r="G535" s="8"/>
      <c r="H535" s="8"/>
      <c r="I535" s="8"/>
      <c r="J535" s="12"/>
      <c r="K535" s="12"/>
    </row>
    <row r="536" spans="1:11">
      <c r="A536" s="7"/>
      <c r="C536" s="35"/>
      <c r="D536" s="8"/>
      <c r="E536" s="8"/>
      <c r="F536" s="60"/>
      <c r="G536" s="8"/>
      <c r="H536" s="8"/>
      <c r="I536" s="8"/>
      <c r="J536" s="12"/>
      <c r="K536" s="12"/>
    </row>
    <row r="537" spans="1:11">
      <c r="A537" s="7"/>
      <c r="C537" s="35"/>
      <c r="D537" s="8"/>
      <c r="E537" s="8"/>
      <c r="F537" s="60"/>
      <c r="G537" s="8"/>
      <c r="H537" s="8"/>
      <c r="I537" s="8"/>
      <c r="J537" s="12"/>
      <c r="K537" s="12"/>
    </row>
    <row r="538" spans="1:11">
      <c r="A538" s="7"/>
      <c r="C538" s="35"/>
      <c r="D538" s="8"/>
      <c r="E538" s="8"/>
      <c r="F538" s="60"/>
      <c r="G538" s="8"/>
      <c r="H538" s="8"/>
      <c r="I538" s="8"/>
      <c r="J538" s="12"/>
      <c r="K538" s="12"/>
    </row>
    <row r="539" spans="1:11">
      <c r="A539" s="7"/>
      <c r="C539" s="35"/>
      <c r="D539" s="8"/>
      <c r="E539" s="8"/>
      <c r="F539" s="60"/>
      <c r="G539" s="8"/>
      <c r="H539" s="8"/>
      <c r="I539" s="8"/>
      <c r="J539" s="12"/>
      <c r="K539" s="12"/>
    </row>
    <row r="540" spans="1:11">
      <c r="A540" s="7"/>
      <c r="C540" s="35"/>
      <c r="D540" s="8"/>
      <c r="E540" s="8"/>
      <c r="F540" s="60"/>
      <c r="G540" s="8"/>
      <c r="H540" s="8"/>
      <c r="I540" s="8"/>
      <c r="J540" s="12"/>
      <c r="K540" s="12"/>
    </row>
    <row r="541" spans="1:11">
      <c r="A541" s="7"/>
      <c r="C541" s="35"/>
      <c r="D541" s="8"/>
      <c r="E541" s="8"/>
      <c r="F541" s="60"/>
      <c r="G541" s="8"/>
      <c r="H541" s="8"/>
      <c r="I541" s="8"/>
      <c r="J541" s="12"/>
      <c r="K541" s="12"/>
    </row>
    <row r="542" spans="1:11">
      <c r="A542" s="7"/>
      <c r="C542" s="35"/>
      <c r="D542" s="8"/>
      <c r="E542" s="8"/>
      <c r="F542" s="60"/>
      <c r="G542" s="8"/>
      <c r="H542" s="8"/>
      <c r="I542" s="8"/>
      <c r="J542" s="12"/>
      <c r="K542" s="12"/>
    </row>
    <row r="543" spans="1:11">
      <c r="A543" s="7"/>
      <c r="C543" s="35"/>
      <c r="D543" s="8"/>
      <c r="E543" s="8"/>
      <c r="F543" s="60"/>
      <c r="G543" s="8"/>
      <c r="H543" s="8"/>
      <c r="I543" s="8"/>
      <c r="J543" s="12"/>
      <c r="K543" s="12"/>
    </row>
    <row r="544" spans="1:11">
      <c r="A544" s="7"/>
      <c r="C544" s="35"/>
      <c r="D544" s="8"/>
      <c r="E544" s="8"/>
      <c r="F544" s="60"/>
      <c r="G544" s="8"/>
      <c r="H544" s="8"/>
      <c r="I544" s="8"/>
      <c r="J544" s="12"/>
      <c r="K544" s="12"/>
    </row>
    <row r="545" spans="1:11">
      <c r="A545" s="7"/>
      <c r="C545" s="35"/>
      <c r="D545" s="8"/>
      <c r="E545" s="8"/>
      <c r="F545" s="60"/>
      <c r="G545" s="8"/>
      <c r="H545" s="8"/>
      <c r="I545" s="8"/>
      <c r="J545" s="12"/>
      <c r="K545" s="12"/>
    </row>
    <row r="546" spans="1:11">
      <c r="A546" s="7"/>
      <c r="C546" s="35"/>
      <c r="D546" s="8"/>
      <c r="E546" s="8"/>
      <c r="F546" s="60"/>
      <c r="G546" s="8"/>
      <c r="H546" s="8"/>
      <c r="I546" s="8"/>
      <c r="J546" s="12"/>
      <c r="K546" s="12"/>
    </row>
    <row r="547" spans="1:11">
      <c r="A547" s="7"/>
      <c r="C547" s="35"/>
      <c r="D547" s="8"/>
      <c r="E547" s="8"/>
      <c r="F547" s="60"/>
      <c r="G547" s="8"/>
      <c r="H547" s="8"/>
      <c r="I547" s="8"/>
      <c r="J547" s="12"/>
      <c r="K547" s="12"/>
    </row>
    <row r="548" spans="1:11">
      <c r="A548" s="7"/>
      <c r="C548" s="35"/>
      <c r="D548" s="8"/>
      <c r="E548" s="8"/>
      <c r="F548" s="60"/>
      <c r="G548" s="8"/>
      <c r="H548" s="8"/>
      <c r="I548" s="8"/>
      <c r="J548" s="12"/>
      <c r="K548" s="12"/>
    </row>
    <row r="549" spans="1:11">
      <c r="A549" s="7"/>
      <c r="C549" s="35"/>
      <c r="D549" s="8"/>
      <c r="E549" s="8"/>
      <c r="F549" s="60"/>
      <c r="G549" s="8"/>
      <c r="H549" s="8"/>
      <c r="I549" s="8"/>
      <c r="J549" s="12"/>
      <c r="K549" s="12"/>
    </row>
    <row r="550" spans="1:11">
      <c r="A550" s="7"/>
      <c r="C550" s="35"/>
      <c r="D550" s="8"/>
      <c r="E550" s="8"/>
      <c r="F550" s="60"/>
      <c r="G550" s="8"/>
      <c r="H550" s="8"/>
      <c r="I550" s="8"/>
      <c r="J550" s="12"/>
      <c r="K550" s="12"/>
    </row>
    <row r="551" spans="1:11">
      <c r="A551" s="7"/>
      <c r="C551" s="35"/>
      <c r="D551" s="8"/>
      <c r="E551" s="8"/>
      <c r="F551" s="60"/>
      <c r="G551" s="8"/>
      <c r="H551" s="8"/>
      <c r="I551" s="8"/>
      <c r="J551" s="12"/>
      <c r="K551" s="12"/>
    </row>
    <row r="552" spans="1:11">
      <c r="A552" s="7"/>
      <c r="C552" s="35"/>
      <c r="D552" s="8"/>
      <c r="E552" s="8"/>
      <c r="F552" s="60"/>
      <c r="G552" s="8"/>
      <c r="H552" s="8"/>
      <c r="I552" s="8"/>
      <c r="J552" s="12"/>
      <c r="K552" s="12"/>
    </row>
    <row r="553" spans="1:11">
      <c r="A553" s="7"/>
      <c r="C553" s="35"/>
      <c r="D553" s="8"/>
      <c r="E553" s="8"/>
      <c r="F553" s="60"/>
      <c r="G553" s="8"/>
      <c r="H553" s="8"/>
      <c r="I553" s="8"/>
      <c r="J553" s="12"/>
      <c r="K553" s="12"/>
    </row>
    <row r="554" spans="1:11">
      <c r="A554" s="7"/>
      <c r="C554" s="35"/>
      <c r="D554" s="8"/>
      <c r="E554" s="8"/>
      <c r="F554" s="60"/>
      <c r="G554" s="8"/>
      <c r="H554" s="8"/>
      <c r="I554" s="8"/>
      <c r="J554" s="12"/>
      <c r="K554" s="12"/>
    </row>
    <row r="555" spans="1:11">
      <c r="A555" s="7"/>
      <c r="C555" s="35"/>
      <c r="D555" s="8"/>
      <c r="E555" s="8"/>
      <c r="F555" s="60"/>
      <c r="G555" s="8"/>
      <c r="H555" s="8"/>
      <c r="I555" s="8"/>
      <c r="J555" s="12"/>
      <c r="K555" s="12"/>
    </row>
    <row r="556" spans="1:11">
      <c r="A556" s="7"/>
      <c r="C556" s="35"/>
      <c r="D556" s="8"/>
      <c r="E556" s="8"/>
      <c r="F556" s="60"/>
      <c r="G556" s="8"/>
      <c r="H556" s="8"/>
      <c r="I556" s="8"/>
      <c r="J556" s="12"/>
      <c r="K556" s="12"/>
    </row>
    <row r="557" spans="1:11">
      <c r="A557" s="7"/>
      <c r="C557" s="35"/>
      <c r="D557" s="8"/>
      <c r="E557" s="8"/>
      <c r="F557" s="60"/>
      <c r="G557" s="8"/>
      <c r="H557" s="8"/>
      <c r="I557" s="8"/>
      <c r="J557" s="12"/>
      <c r="K557" s="12"/>
    </row>
    <row r="558" spans="1:11">
      <c r="A558" s="7"/>
      <c r="C558" s="35"/>
      <c r="D558" s="8"/>
      <c r="E558" s="8"/>
      <c r="F558" s="60"/>
      <c r="G558" s="8"/>
      <c r="H558" s="8"/>
      <c r="I558" s="8"/>
      <c r="J558" s="12"/>
      <c r="K558" s="12"/>
    </row>
    <row r="559" spans="1:11">
      <c r="A559" s="7"/>
      <c r="C559" s="35"/>
      <c r="D559" s="8"/>
      <c r="E559" s="8"/>
      <c r="F559" s="60"/>
      <c r="G559" s="8"/>
      <c r="H559" s="8"/>
      <c r="I559" s="8"/>
      <c r="J559" s="12"/>
      <c r="K559" s="12"/>
    </row>
    <row r="560" spans="1:11">
      <c r="A560" s="7"/>
      <c r="C560" s="35"/>
      <c r="D560" s="8"/>
      <c r="E560" s="8"/>
      <c r="F560" s="60"/>
      <c r="G560" s="8"/>
      <c r="H560" s="8"/>
      <c r="I560" s="8"/>
      <c r="J560" s="12"/>
      <c r="K560" s="12"/>
    </row>
    <row r="561" spans="1:11">
      <c r="A561" s="7"/>
      <c r="C561" s="35"/>
      <c r="D561" s="8"/>
      <c r="E561" s="8"/>
      <c r="F561" s="60"/>
      <c r="G561" s="8"/>
      <c r="H561" s="8"/>
      <c r="I561" s="8"/>
      <c r="J561" s="12"/>
      <c r="K561" s="12"/>
    </row>
    <row r="562" spans="1:11">
      <c r="A562" s="7"/>
      <c r="C562" s="35"/>
      <c r="D562" s="8"/>
      <c r="E562" s="8"/>
      <c r="F562" s="60"/>
      <c r="G562" s="8"/>
      <c r="H562" s="8"/>
      <c r="I562" s="8"/>
      <c r="J562" s="12"/>
      <c r="K562" s="12"/>
    </row>
    <row r="563" spans="1:11">
      <c r="A563" s="7"/>
      <c r="C563" s="35"/>
      <c r="D563" s="8"/>
      <c r="E563" s="8"/>
      <c r="F563" s="60"/>
      <c r="G563" s="8"/>
      <c r="H563" s="8"/>
      <c r="I563" s="8"/>
      <c r="J563" s="12"/>
      <c r="K563" s="12"/>
    </row>
    <row r="564" spans="1:11">
      <c r="A564" s="7"/>
      <c r="C564" s="35"/>
      <c r="D564" s="8"/>
      <c r="E564" s="8"/>
      <c r="F564" s="60"/>
      <c r="G564" s="8"/>
      <c r="H564" s="8"/>
      <c r="I564" s="8"/>
      <c r="J564" s="12"/>
      <c r="K564" s="12"/>
    </row>
    <row r="565" spans="1:11">
      <c r="A565" s="7"/>
      <c r="C565" s="35"/>
      <c r="D565" s="8"/>
      <c r="E565" s="8"/>
      <c r="F565" s="60"/>
      <c r="G565" s="8"/>
      <c r="H565" s="8"/>
      <c r="I565" s="8"/>
      <c r="J565" s="12"/>
      <c r="K565" s="12"/>
    </row>
    <row r="566" spans="1:11">
      <c r="A566" s="7"/>
      <c r="C566" s="35"/>
      <c r="D566" s="8"/>
      <c r="E566" s="8"/>
      <c r="F566" s="60"/>
      <c r="G566" s="8"/>
      <c r="H566" s="8"/>
      <c r="I566" s="8"/>
      <c r="J566" s="12"/>
      <c r="K566" s="12"/>
    </row>
    <row r="567" spans="1:11">
      <c r="A567" s="7"/>
      <c r="C567" s="35"/>
      <c r="D567" s="8"/>
      <c r="E567" s="8"/>
      <c r="F567" s="60"/>
      <c r="G567" s="8"/>
      <c r="H567" s="8"/>
      <c r="I567" s="8"/>
      <c r="J567" s="12"/>
      <c r="K567" s="12"/>
    </row>
    <row r="568" spans="1:11">
      <c r="A568" s="7"/>
      <c r="C568" s="35"/>
      <c r="D568" s="8"/>
      <c r="E568" s="8"/>
      <c r="F568" s="60"/>
      <c r="G568" s="8"/>
      <c r="H568" s="8"/>
      <c r="I568" s="8"/>
      <c r="J568" s="12"/>
      <c r="K568" s="12"/>
    </row>
    <row r="569" spans="1:11">
      <c r="A569" s="7"/>
      <c r="C569" s="35"/>
      <c r="D569" s="8"/>
      <c r="E569" s="8"/>
      <c r="F569" s="60"/>
      <c r="G569" s="8"/>
      <c r="H569" s="8"/>
      <c r="I569" s="8"/>
      <c r="J569" s="12"/>
      <c r="K569" s="12"/>
    </row>
    <row r="570" spans="1:11">
      <c r="A570" s="7"/>
      <c r="C570" s="35"/>
      <c r="D570" s="8"/>
      <c r="E570" s="8"/>
      <c r="F570" s="60"/>
      <c r="G570" s="8"/>
      <c r="H570" s="8"/>
      <c r="I570" s="8"/>
      <c r="J570" s="12"/>
      <c r="K570" s="12"/>
    </row>
    <row r="571" spans="1:11">
      <c r="A571" s="7"/>
      <c r="C571" s="35"/>
      <c r="D571" s="8"/>
      <c r="E571" s="8"/>
      <c r="F571" s="60"/>
      <c r="G571" s="8"/>
      <c r="H571" s="8"/>
      <c r="I571" s="8"/>
      <c r="J571" s="12"/>
      <c r="K571" s="12"/>
    </row>
    <row r="572" spans="1:11">
      <c r="A572" s="7"/>
      <c r="C572" s="35"/>
      <c r="D572" s="8"/>
      <c r="E572" s="8"/>
      <c r="F572" s="60"/>
      <c r="G572" s="8"/>
      <c r="H572" s="8"/>
      <c r="I572" s="8"/>
      <c r="J572" s="12"/>
      <c r="K572" s="12"/>
    </row>
    <row r="573" spans="1:11">
      <c r="A573" s="7"/>
      <c r="C573" s="35"/>
      <c r="D573" s="8"/>
      <c r="E573" s="8"/>
      <c r="F573" s="60"/>
      <c r="G573" s="8"/>
      <c r="H573" s="8"/>
      <c r="I573" s="8"/>
      <c r="J573" s="12"/>
      <c r="K573" s="12"/>
    </row>
    <row r="574" spans="1:11">
      <c r="A574" s="7"/>
      <c r="C574" s="35"/>
      <c r="D574" s="8"/>
      <c r="E574" s="8"/>
      <c r="F574" s="60"/>
      <c r="G574" s="8"/>
      <c r="H574" s="8"/>
      <c r="I574" s="8"/>
      <c r="J574" s="12"/>
      <c r="K574" s="12"/>
    </row>
    <row r="575" spans="1:11">
      <c r="A575" s="7"/>
      <c r="C575" s="35"/>
      <c r="D575" s="8"/>
      <c r="E575" s="8"/>
      <c r="F575" s="60"/>
      <c r="G575" s="8"/>
      <c r="H575" s="8"/>
      <c r="I575" s="8"/>
      <c r="J575" s="12"/>
      <c r="K575" s="12"/>
    </row>
    <row r="576" spans="1:11">
      <c r="A576" s="7"/>
      <c r="C576" s="35"/>
      <c r="D576" s="8"/>
      <c r="E576" s="8"/>
      <c r="F576" s="60"/>
      <c r="G576" s="8"/>
      <c r="H576" s="8"/>
      <c r="I576" s="8"/>
      <c r="J576" s="12"/>
      <c r="K576" s="12"/>
    </row>
    <row r="577" spans="1:11">
      <c r="A577" s="7"/>
      <c r="C577" s="35"/>
      <c r="D577" s="8"/>
      <c r="E577" s="8"/>
      <c r="F577" s="60"/>
      <c r="G577" s="8"/>
      <c r="H577" s="8"/>
      <c r="I577" s="8"/>
      <c r="J577" s="12"/>
      <c r="K577" s="12"/>
    </row>
    <row r="578" spans="1:11">
      <c r="A578" s="7"/>
      <c r="C578" s="35"/>
      <c r="D578" s="8"/>
      <c r="E578" s="8"/>
      <c r="F578" s="60"/>
      <c r="G578" s="8"/>
      <c r="H578" s="8"/>
      <c r="I578" s="8"/>
      <c r="J578" s="12"/>
      <c r="K578" s="12"/>
    </row>
    <row r="579" spans="1:11">
      <c r="A579" s="7"/>
      <c r="C579" s="35"/>
      <c r="D579" s="8"/>
      <c r="E579" s="8"/>
      <c r="F579" s="60"/>
      <c r="G579" s="8"/>
      <c r="H579" s="8"/>
      <c r="I579" s="8"/>
      <c r="J579" s="12"/>
      <c r="K579" s="12"/>
    </row>
    <row r="580" spans="1:11">
      <c r="A580" s="7"/>
      <c r="C580" s="35"/>
      <c r="D580" s="8"/>
      <c r="E580" s="8"/>
      <c r="F580" s="60"/>
      <c r="G580" s="8"/>
      <c r="H580" s="8"/>
      <c r="I580" s="8"/>
      <c r="J580" s="12"/>
      <c r="K580" s="12"/>
    </row>
    <row r="581" spans="1:11">
      <c r="A581" s="7"/>
      <c r="C581" s="35"/>
      <c r="D581" s="8"/>
      <c r="E581" s="8"/>
      <c r="F581" s="60"/>
      <c r="G581" s="8"/>
      <c r="H581" s="8"/>
      <c r="I581" s="8"/>
      <c r="J581" s="12"/>
      <c r="K581" s="12"/>
    </row>
    <row r="582" spans="1:11">
      <c r="A582" s="7"/>
      <c r="C582" s="35"/>
      <c r="D582" s="8"/>
      <c r="E582" s="8"/>
      <c r="F582" s="60"/>
      <c r="G582" s="8"/>
      <c r="H582" s="8"/>
      <c r="I582" s="8"/>
      <c r="J582" s="12"/>
      <c r="K582" s="12"/>
    </row>
    <row r="583" spans="1:11">
      <c r="A583" s="7"/>
      <c r="C583" s="35"/>
      <c r="D583" s="8"/>
      <c r="E583" s="8"/>
      <c r="F583" s="60"/>
      <c r="G583" s="8"/>
      <c r="H583" s="8"/>
      <c r="I583" s="8"/>
      <c r="J583" s="12"/>
      <c r="K583" s="12"/>
    </row>
    <row r="584" spans="1:11">
      <c r="A584" s="7"/>
      <c r="C584" s="35"/>
      <c r="D584" s="8"/>
      <c r="E584" s="8"/>
      <c r="F584" s="60"/>
      <c r="G584" s="8"/>
      <c r="H584" s="8"/>
      <c r="I584" s="8"/>
      <c r="J584" s="12"/>
      <c r="K584" s="12"/>
    </row>
    <row r="585" spans="1:11">
      <c r="A585" s="7"/>
      <c r="C585" s="35"/>
      <c r="D585" s="8"/>
      <c r="E585" s="8"/>
      <c r="F585" s="60"/>
      <c r="G585" s="8"/>
      <c r="H585" s="8"/>
      <c r="I585" s="8"/>
      <c r="J585" s="12"/>
      <c r="K585" s="12"/>
    </row>
    <row r="586" spans="1:11">
      <c r="A586" s="7"/>
      <c r="C586" s="35"/>
      <c r="D586" s="8"/>
      <c r="E586" s="8"/>
      <c r="F586" s="60"/>
      <c r="G586" s="8"/>
      <c r="H586" s="8"/>
      <c r="I586" s="8"/>
      <c r="J586" s="12"/>
      <c r="K586" s="12"/>
    </row>
    <row r="587" spans="1:11">
      <c r="A587" s="7"/>
      <c r="C587" s="35"/>
      <c r="D587" s="8"/>
      <c r="E587" s="8"/>
      <c r="F587" s="60"/>
      <c r="G587" s="8"/>
      <c r="H587" s="8"/>
      <c r="I587" s="8"/>
      <c r="J587" s="12"/>
      <c r="K587" s="12"/>
    </row>
    <row r="588" spans="1:11">
      <c r="A588" s="7"/>
      <c r="C588" s="35"/>
      <c r="D588" s="8"/>
      <c r="E588" s="8"/>
      <c r="F588" s="60"/>
      <c r="G588" s="8"/>
      <c r="H588" s="8"/>
      <c r="I588" s="8"/>
      <c r="J588" s="12"/>
      <c r="K588" s="12"/>
    </row>
    <row r="589" spans="1:11">
      <c r="A589" s="7"/>
      <c r="C589" s="35"/>
      <c r="D589" s="8"/>
      <c r="E589" s="8"/>
      <c r="F589" s="60"/>
      <c r="G589" s="8"/>
      <c r="H589" s="8"/>
      <c r="I589" s="8"/>
      <c r="J589" s="12"/>
      <c r="K589" s="12"/>
    </row>
    <row r="590" spans="1:11">
      <c r="A590" s="7"/>
      <c r="C590" s="35"/>
      <c r="D590" s="8"/>
      <c r="E590" s="8"/>
      <c r="F590" s="60"/>
      <c r="G590" s="8"/>
      <c r="H590" s="8"/>
      <c r="I590" s="8"/>
      <c r="J590" s="12"/>
      <c r="K590" s="12"/>
    </row>
    <row r="591" spans="1:11">
      <c r="A591" s="7"/>
      <c r="C591" s="35"/>
      <c r="D591" s="8"/>
      <c r="E591" s="8"/>
      <c r="F591" s="60"/>
      <c r="G591" s="8"/>
      <c r="H591" s="8"/>
      <c r="I591" s="8"/>
      <c r="J591" s="12"/>
      <c r="K591" s="12"/>
    </row>
    <row r="592" spans="1:11">
      <c r="A592" s="7"/>
      <c r="C592" s="35"/>
      <c r="D592" s="8"/>
      <c r="E592" s="8"/>
      <c r="F592" s="60"/>
      <c r="G592" s="8"/>
      <c r="H592" s="8"/>
      <c r="I592" s="8"/>
      <c r="J592" s="12"/>
      <c r="K592" s="12"/>
    </row>
    <row r="593" spans="1:11">
      <c r="A593" s="7"/>
      <c r="C593" s="35"/>
      <c r="D593" s="8"/>
      <c r="E593" s="8"/>
      <c r="F593" s="60"/>
      <c r="G593" s="8"/>
      <c r="H593" s="8"/>
      <c r="I593" s="8"/>
      <c r="J593" s="12"/>
      <c r="K593" s="12"/>
    </row>
    <row r="594" spans="1:11">
      <c r="A594" s="7"/>
      <c r="C594" s="35"/>
      <c r="D594" s="8"/>
      <c r="E594" s="8"/>
      <c r="F594" s="60"/>
      <c r="G594" s="8"/>
      <c r="H594" s="8"/>
      <c r="I594" s="8"/>
      <c r="J594" s="12"/>
      <c r="K594" s="12"/>
    </row>
    <row r="595" spans="1:11">
      <c r="A595" s="7"/>
      <c r="C595" s="35"/>
      <c r="D595" s="8"/>
      <c r="E595" s="8"/>
      <c r="F595" s="60"/>
      <c r="G595" s="8"/>
      <c r="H595" s="8"/>
      <c r="I595" s="8"/>
      <c r="J595" s="12"/>
      <c r="K595" s="12"/>
    </row>
    <row r="596" spans="1:11">
      <c r="A596" s="7"/>
      <c r="C596" s="35"/>
      <c r="D596" s="8"/>
      <c r="E596" s="8"/>
      <c r="F596" s="60"/>
      <c r="G596" s="8"/>
      <c r="H596" s="8"/>
      <c r="I596" s="8"/>
      <c r="J596" s="12"/>
      <c r="K596" s="12"/>
    </row>
    <row r="597" spans="1:11">
      <c r="A597" s="7"/>
      <c r="C597" s="35"/>
      <c r="D597" s="8"/>
      <c r="E597" s="8"/>
      <c r="F597" s="60"/>
      <c r="G597" s="8"/>
      <c r="H597" s="8"/>
      <c r="I597" s="8"/>
      <c r="J597" s="12"/>
      <c r="K597" s="12"/>
    </row>
    <row r="598" spans="1:11">
      <c r="A598" s="7"/>
      <c r="C598" s="35"/>
      <c r="D598" s="8"/>
      <c r="E598" s="8"/>
      <c r="F598" s="60"/>
      <c r="G598" s="8"/>
      <c r="H598" s="8"/>
      <c r="I598" s="8"/>
      <c r="J598" s="12"/>
      <c r="K598" s="12"/>
    </row>
    <row r="599" spans="1:11">
      <c r="A599" s="7"/>
      <c r="C599" s="35"/>
      <c r="D599" s="8"/>
      <c r="E599" s="8"/>
      <c r="F599" s="60"/>
      <c r="G599" s="8"/>
      <c r="H599" s="8"/>
      <c r="I599" s="8"/>
      <c r="J599" s="12"/>
      <c r="K599" s="12"/>
    </row>
    <row r="600" spans="1:11">
      <c r="A600" s="7"/>
      <c r="C600" s="35"/>
      <c r="D600" s="8"/>
      <c r="E600" s="8"/>
      <c r="F600" s="60"/>
      <c r="G600" s="8"/>
      <c r="H600" s="8"/>
      <c r="I600" s="8"/>
      <c r="J600" s="12"/>
      <c r="K600" s="12"/>
    </row>
    <row r="601" spans="1:11">
      <c r="A601" s="7"/>
      <c r="C601" s="35"/>
      <c r="D601" s="8"/>
      <c r="E601" s="8"/>
      <c r="F601" s="60"/>
      <c r="G601" s="8"/>
      <c r="H601" s="8"/>
      <c r="I601" s="8"/>
      <c r="J601" s="12"/>
      <c r="K601" s="12"/>
    </row>
    <row r="602" spans="1:11">
      <c r="A602" s="7"/>
      <c r="C602" s="35"/>
      <c r="D602" s="8"/>
      <c r="E602" s="8"/>
      <c r="F602" s="60"/>
      <c r="G602" s="8"/>
      <c r="H602" s="8"/>
      <c r="I602" s="8"/>
      <c r="J602" s="12"/>
      <c r="K602" s="12"/>
    </row>
    <row r="603" spans="1:11">
      <c r="A603" s="7"/>
      <c r="C603" s="35"/>
      <c r="D603" s="8"/>
      <c r="E603" s="8"/>
      <c r="F603" s="60"/>
      <c r="G603" s="8"/>
      <c r="H603" s="8"/>
      <c r="I603" s="8"/>
      <c r="J603" s="12"/>
      <c r="K603" s="12"/>
    </row>
    <row r="604" spans="1:11">
      <c r="A604" s="7"/>
      <c r="C604" s="35"/>
      <c r="D604" s="8"/>
      <c r="E604" s="8"/>
      <c r="F604" s="60"/>
      <c r="G604" s="8"/>
      <c r="H604" s="8"/>
      <c r="I604" s="8"/>
      <c r="J604" s="12"/>
      <c r="K604" s="12"/>
    </row>
    <row r="605" spans="1:11">
      <c r="A605" s="7"/>
      <c r="C605" s="35"/>
      <c r="D605" s="8"/>
      <c r="E605" s="8"/>
      <c r="F605" s="60"/>
      <c r="G605" s="8"/>
      <c r="H605" s="8"/>
      <c r="I605" s="8"/>
      <c r="J605" s="12"/>
      <c r="K605" s="12"/>
    </row>
    <row r="606" spans="1:11">
      <c r="A606" s="7"/>
      <c r="C606" s="35"/>
      <c r="D606" s="8"/>
      <c r="E606" s="8"/>
      <c r="F606" s="60"/>
      <c r="G606" s="8"/>
      <c r="H606" s="8"/>
      <c r="I606" s="8"/>
      <c r="J606" s="12"/>
      <c r="K606" s="12"/>
    </row>
    <row r="607" spans="1:11">
      <c r="A607" s="7"/>
      <c r="C607" s="35"/>
      <c r="D607" s="8"/>
      <c r="E607" s="8"/>
      <c r="F607" s="60"/>
      <c r="G607" s="8"/>
      <c r="H607" s="8"/>
      <c r="I607" s="8"/>
      <c r="J607" s="12"/>
      <c r="K607" s="12"/>
    </row>
    <row r="608" spans="1:11">
      <c r="A608" s="7"/>
      <c r="C608" s="35"/>
      <c r="D608" s="8"/>
      <c r="E608" s="8"/>
      <c r="F608" s="60"/>
      <c r="G608" s="8"/>
      <c r="H608" s="8"/>
      <c r="I608" s="8"/>
      <c r="J608" s="12"/>
      <c r="K608" s="12"/>
    </row>
    <row r="609" spans="1:11">
      <c r="A609" s="7"/>
      <c r="C609" s="35"/>
      <c r="D609" s="8"/>
      <c r="E609" s="8"/>
      <c r="F609" s="60"/>
      <c r="G609" s="8"/>
      <c r="H609" s="8"/>
      <c r="I609" s="8"/>
      <c r="J609" s="12"/>
      <c r="K609" s="12"/>
    </row>
    <row r="610" spans="1:11">
      <c r="A610" s="7"/>
      <c r="C610" s="35"/>
      <c r="D610" s="8"/>
      <c r="E610" s="8"/>
      <c r="F610" s="60"/>
      <c r="G610" s="8"/>
      <c r="H610" s="8"/>
      <c r="I610" s="8"/>
      <c r="J610" s="12"/>
      <c r="K610" s="12"/>
    </row>
    <row r="611" spans="1:11">
      <c r="A611" s="7"/>
      <c r="C611" s="35"/>
      <c r="D611" s="8"/>
      <c r="E611" s="8"/>
      <c r="F611" s="60"/>
      <c r="G611" s="8"/>
      <c r="H611" s="8"/>
      <c r="I611" s="8"/>
      <c r="J611" s="12"/>
      <c r="K611" s="12"/>
    </row>
    <row r="612" spans="1:11">
      <c r="A612" s="7"/>
      <c r="C612" s="35"/>
      <c r="D612" s="8"/>
      <c r="E612" s="8"/>
      <c r="F612" s="60"/>
      <c r="G612" s="8"/>
      <c r="H612" s="8"/>
      <c r="I612" s="8"/>
      <c r="J612" s="12"/>
      <c r="K612" s="12"/>
    </row>
    <row r="613" spans="1:11">
      <c r="A613" s="7"/>
      <c r="C613" s="35"/>
      <c r="D613" s="8"/>
      <c r="E613" s="8"/>
      <c r="F613" s="60"/>
      <c r="G613" s="8"/>
      <c r="H613" s="8"/>
      <c r="I613" s="8"/>
      <c r="J613" s="12"/>
      <c r="K613" s="12"/>
    </row>
    <row r="614" spans="1:11">
      <c r="A614" s="7"/>
      <c r="C614" s="35"/>
      <c r="D614" s="8"/>
      <c r="E614" s="8"/>
      <c r="F614" s="60"/>
      <c r="G614" s="8"/>
      <c r="H614" s="8"/>
      <c r="I614" s="8"/>
      <c r="J614" s="12"/>
      <c r="K614" s="12"/>
    </row>
    <row r="615" spans="1:11">
      <c r="A615" s="7"/>
      <c r="C615" s="35"/>
      <c r="D615" s="8"/>
      <c r="E615" s="8"/>
      <c r="F615" s="60"/>
      <c r="G615" s="8"/>
      <c r="H615" s="8"/>
      <c r="I615" s="8"/>
      <c r="J615" s="12"/>
      <c r="K615" s="12"/>
    </row>
    <row r="616" spans="1:11">
      <c r="A616" s="7"/>
      <c r="C616" s="35"/>
      <c r="D616" s="8"/>
      <c r="E616" s="8"/>
      <c r="F616" s="60"/>
      <c r="G616" s="8"/>
      <c r="H616" s="8"/>
      <c r="I616" s="8"/>
      <c r="J616" s="12"/>
      <c r="K616" s="12"/>
    </row>
    <row r="617" spans="1:11">
      <c r="A617" s="7"/>
      <c r="C617" s="35"/>
      <c r="D617" s="8"/>
      <c r="E617" s="8"/>
      <c r="F617" s="60"/>
      <c r="G617" s="8"/>
      <c r="H617" s="8"/>
      <c r="I617" s="8"/>
      <c r="J617" s="12"/>
      <c r="K617" s="12"/>
    </row>
    <row r="618" spans="1:11">
      <c r="A618" s="7"/>
      <c r="C618" s="35"/>
      <c r="D618" s="8"/>
      <c r="E618" s="8"/>
      <c r="F618" s="60"/>
      <c r="G618" s="8"/>
      <c r="H618" s="8"/>
      <c r="I618" s="8"/>
      <c r="J618" s="12"/>
      <c r="K618" s="12"/>
    </row>
    <row r="619" spans="1:11">
      <c r="A619" s="7"/>
      <c r="C619" s="35"/>
      <c r="D619" s="8"/>
      <c r="E619" s="8"/>
      <c r="F619" s="60"/>
      <c r="G619" s="8"/>
      <c r="H619" s="8"/>
      <c r="I619" s="8"/>
      <c r="J619" s="12"/>
      <c r="K619" s="12"/>
    </row>
    <row r="620" spans="1:11">
      <c r="A620" s="7"/>
      <c r="C620" s="35"/>
      <c r="D620" s="8"/>
      <c r="E620" s="8"/>
      <c r="F620" s="60"/>
      <c r="G620" s="8"/>
      <c r="H620" s="8"/>
      <c r="I620" s="8"/>
      <c r="J620" s="12"/>
      <c r="K620" s="12"/>
    </row>
    <row r="621" spans="1:11">
      <c r="A621" s="7"/>
      <c r="C621" s="35"/>
      <c r="D621" s="8"/>
      <c r="E621" s="8"/>
      <c r="F621" s="60"/>
      <c r="G621" s="8"/>
      <c r="H621" s="8"/>
      <c r="I621" s="8"/>
      <c r="J621" s="12"/>
      <c r="K621" s="12"/>
    </row>
    <row r="622" spans="1:11">
      <c r="A622" s="7"/>
      <c r="C622" s="35"/>
      <c r="D622" s="8"/>
      <c r="E622" s="8"/>
      <c r="F622" s="60"/>
      <c r="G622" s="8"/>
      <c r="H622" s="8"/>
      <c r="I622" s="8"/>
      <c r="J622" s="12"/>
      <c r="K622" s="12"/>
    </row>
    <row r="623" spans="1:11">
      <c r="A623" s="7"/>
      <c r="C623" s="35"/>
      <c r="D623" s="8"/>
      <c r="E623" s="8"/>
      <c r="F623" s="60"/>
      <c r="G623" s="8"/>
      <c r="H623" s="8"/>
      <c r="I623" s="8"/>
      <c r="J623" s="12"/>
      <c r="K623" s="12"/>
    </row>
    <row r="624" spans="1:11">
      <c r="A624" s="7"/>
      <c r="C624" s="35"/>
      <c r="D624" s="8"/>
      <c r="E624" s="8"/>
      <c r="F624" s="60"/>
      <c r="G624" s="8"/>
      <c r="H624" s="8"/>
      <c r="I624" s="8"/>
      <c r="J624" s="12"/>
      <c r="K624" s="12"/>
    </row>
    <row r="625" spans="1:11">
      <c r="A625" s="7"/>
      <c r="C625" s="35"/>
      <c r="D625" s="8"/>
      <c r="E625" s="8"/>
      <c r="F625" s="60"/>
      <c r="G625" s="8"/>
      <c r="H625" s="8"/>
      <c r="I625" s="8"/>
      <c r="J625" s="12"/>
      <c r="K625" s="12"/>
    </row>
    <row r="626" spans="1:11">
      <c r="A626" s="7"/>
      <c r="C626" s="35"/>
      <c r="D626" s="8"/>
      <c r="E626" s="8"/>
      <c r="F626" s="60"/>
      <c r="G626" s="8"/>
      <c r="H626" s="8"/>
      <c r="I626" s="8"/>
      <c r="J626" s="12"/>
      <c r="K626" s="12"/>
    </row>
    <row r="627" spans="1:11">
      <c r="A627" s="7"/>
      <c r="C627" s="35"/>
      <c r="D627" s="8"/>
      <c r="E627" s="8"/>
      <c r="F627" s="60"/>
      <c r="G627" s="8"/>
      <c r="H627" s="8"/>
      <c r="I627" s="8"/>
      <c r="J627" s="12"/>
      <c r="K627" s="12"/>
    </row>
    <row r="628" spans="1:11">
      <c r="A628" s="7"/>
      <c r="C628" s="35"/>
      <c r="D628" s="8"/>
      <c r="E628" s="8"/>
      <c r="F628" s="60"/>
      <c r="G628" s="8"/>
      <c r="H628" s="8"/>
      <c r="I628" s="8"/>
      <c r="J628" s="12"/>
      <c r="K628" s="12"/>
    </row>
    <row r="629" spans="1:11">
      <c r="A629" s="7"/>
      <c r="C629" s="35"/>
      <c r="D629" s="8"/>
      <c r="E629" s="8"/>
      <c r="F629" s="60"/>
      <c r="G629" s="8"/>
      <c r="H629" s="8"/>
      <c r="I629" s="8"/>
      <c r="J629" s="12"/>
      <c r="K629" s="12"/>
    </row>
    <row r="630" spans="1:11">
      <c r="A630" s="7"/>
      <c r="C630" s="35"/>
      <c r="D630" s="8"/>
      <c r="E630" s="8"/>
      <c r="F630" s="60"/>
      <c r="G630" s="8"/>
      <c r="H630" s="8"/>
      <c r="I630" s="8"/>
      <c r="J630" s="12"/>
      <c r="K630" s="12"/>
    </row>
    <row r="631" spans="1:11">
      <c r="A631" s="7"/>
      <c r="C631" s="35"/>
      <c r="D631" s="8"/>
      <c r="E631" s="8"/>
      <c r="F631" s="60"/>
      <c r="G631" s="8"/>
      <c r="H631" s="8"/>
      <c r="I631" s="8"/>
      <c r="J631" s="12"/>
      <c r="K631" s="12"/>
    </row>
    <row r="632" spans="1:11">
      <c r="A632" s="7"/>
      <c r="C632" s="35"/>
      <c r="D632" s="8"/>
      <c r="E632" s="8"/>
      <c r="F632" s="60"/>
      <c r="G632" s="8"/>
      <c r="H632" s="8"/>
      <c r="I632" s="8"/>
      <c r="J632" s="12"/>
      <c r="K632" s="12"/>
    </row>
    <row r="633" spans="1:11">
      <c r="A633" s="7"/>
      <c r="C633" s="35"/>
      <c r="D633" s="8"/>
      <c r="E633" s="8"/>
      <c r="F633" s="60"/>
      <c r="G633" s="8"/>
      <c r="H633" s="8"/>
      <c r="I633" s="8"/>
      <c r="J633" s="12"/>
      <c r="K633" s="12"/>
    </row>
    <row r="634" spans="1:11">
      <c r="A634" s="7"/>
      <c r="C634" s="35"/>
      <c r="D634" s="8"/>
      <c r="E634" s="8"/>
      <c r="F634" s="60"/>
      <c r="G634" s="8"/>
      <c r="H634" s="8"/>
      <c r="I634" s="8"/>
      <c r="J634" s="12"/>
      <c r="K634" s="12"/>
    </row>
    <row r="635" spans="1:11">
      <c r="A635" s="7"/>
      <c r="C635" s="35"/>
      <c r="D635" s="8"/>
      <c r="E635" s="8"/>
      <c r="F635" s="60"/>
      <c r="G635" s="8"/>
      <c r="H635" s="8"/>
      <c r="I635" s="8"/>
      <c r="J635" s="12"/>
      <c r="K635" s="12"/>
    </row>
    <row r="636" spans="1:11">
      <c r="A636" s="7"/>
      <c r="C636" s="35"/>
      <c r="D636" s="8"/>
      <c r="E636" s="8"/>
      <c r="F636" s="60"/>
      <c r="G636" s="8"/>
      <c r="H636" s="8"/>
      <c r="I636" s="8"/>
      <c r="J636" s="12"/>
      <c r="K636" s="12"/>
    </row>
    <row r="637" spans="1:11">
      <c r="A637" s="7"/>
      <c r="C637" s="35"/>
      <c r="D637" s="8"/>
      <c r="E637" s="8"/>
      <c r="F637" s="60"/>
      <c r="G637" s="8"/>
      <c r="H637" s="8"/>
      <c r="I637" s="8"/>
      <c r="J637" s="12"/>
      <c r="K637" s="12"/>
    </row>
    <row r="638" spans="1:11">
      <c r="A638" s="7"/>
      <c r="C638" s="35"/>
      <c r="D638" s="8"/>
      <c r="E638" s="8"/>
      <c r="F638" s="60"/>
      <c r="G638" s="8"/>
      <c r="H638" s="8"/>
      <c r="I638" s="8"/>
      <c r="J638" s="12"/>
      <c r="K638" s="12"/>
    </row>
    <row r="639" spans="1:11">
      <c r="A639" s="7"/>
      <c r="C639" s="35"/>
      <c r="D639" s="8"/>
      <c r="E639" s="8"/>
      <c r="F639" s="60"/>
      <c r="G639" s="8"/>
      <c r="H639" s="8"/>
      <c r="I639" s="8"/>
      <c r="J639" s="12"/>
      <c r="K639" s="12"/>
    </row>
    <row r="640" spans="1:11">
      <c r="A640" s="7"/>
      <c r="C640" s="35"/>
      <c r="D640" s="8"/>
      <c r="E640" s="8"/>
      <c r="F640" s="60"/>
      <c r="G640" s="8"/>
      <c r="H640" s="8"/>
      <c r="I640" s="8"/>
      <c r="J640" s="12"/>
      <c r="K640" s="12"/>
    </row>
    <row r="641" spans="1:11">
      <c r="A641" s="7"/>
      <c r="C641" s="35"/>
      <c r="D641" s="8"/>
      <c r="E641" s="8"/>
      <c r="F641" s="60"/>
      <c r="G641" s="8"/>
      <c r="H641" s="8"/>
      <c r="I641" s="8"/>
      <c r="J641" s="12"/>
      <c r="K641" s="12"/>
    </row>
    <row r="642" spans="1:11">
      <c r="A642" s="7"/>
      <c r="C642" s="35"/>
      <c r="D642" s="8"/>
      <c r="E642" s="8"/>
      <c r="F642" s="60"/>
      <c r="G642" s="8"/>
      <c r="H642" s="8"/>
      <c r="I642" s="8"/>
      <c r="J642" s="12"/>
      <c r="K642" s="12"/>
    </row>
    <row r="643" spans="1:11">
      <c r="A643" s="7"/>
      <c r="C643" s="35"/>
      <c r="D643" s="8"/>
      <c r="E643" s="8"/>
      <c r="F643" s="60"/>
      <c r="G643" s="8"/>
      <c r="H643" s="8"/>
      <c r="I643" s="8"/>
      <c r="J643" s="12"/>
      <c r="K643" s="12"/>
    </row>
    <row r="644" spans="1:11">
      <c r="A644" s="7"/>
      <c r="C644" s="35"/>
      <c r="D644" s="8"/>
      <c r="E644" s="8"/>
      <c r="F644" s="60"/>
      <c r="G644" s="8"/>
      <c r="H644" s="8"/>
      <c r="I644" s="8"/>
      <c r="J644" s="12"/>
      <c r="K644" s="12"/>
    </row>
    <row r="645" spans="1:11">
      <c r="A645" s="7"/>
      <c r="C645" s="35"/>
      <c r="D645" s="8"/>
      <c r="E645" s="8"/>
      <c r="F645" s="60"/>
      <c r="G645" s="8"/>
      <c r="H645" s="8"/>
      <c r="I645" s="8"/>
      <c r="J645" s="12"/>
      <c r="K645" s="12"/>
    </row>
    <row r="646" spans="1:11">
      <c r="A646" s="7"/>
      <c r="C646" s="35"/>
      <c r="D646" s="8"/>
      <c r="E646" s="8"/>
      <c r="F646" s="60"/>
      <c r="G646" s="8"/>
      <c r="H646" s="8"/>
      <c r="I646" s="8"/>
      <c r="J646" s="12"/>
      <c r="K646" s="12"/>
    </row>
    <row r="647" spans="1:11">
      <c r="A647" s="7"/>
      <c r="C647" s="35"/>
      <c r="D647" s="8"/>
      <c r="E647" s="8"/>
      <c r="F647" s="60"/>
      <c r="G647" s="8"/>
      <c r="H647" s="8"/>
      <c r="I647" s="8"/>
      <c r="J647" s="12"/>
      <c r="K647" s="12"/>
    </row>
    <row r="648" spans="1:11">
      <c r="A648" s="7"/>
      <c r="C648" s="35"/>
      <c r="D648" s="8"/>
      <c r="E648" s="8"/>
      <c r="F648" s="60"/>
      <c r="G648" s="8"/>
      <c r="H648" s="8"/>
      <c r="I648" s="8"/>
      <c r="J648" s="12"/>
      <c r="K648" s="12"/>
    </row>
    <row r="649" spans="1:11">
      <c r="A649" s="7"/>
      <c r="C649" s="35"/>
      <c r="D649" s="8"/>
      <c r="E649" s="8"/>
      <c r="F649" s="60"/>
      <c r="G649" s="8"/>
      <c r="H649" s="8"/>
      <c r="I649" s="8"/>
      <c r="J649" s="12"/>
      <c r="K649" s="12"/>
    </row>
    <row r="650" spans="1:11">
      <c r="A650" s="7"/>
      <c r="C650" s="35"/>
      <c r="D650" s="8"/>
      <c r="E650" s="8"/>
      <c r="F650" s="60"/>
      <c r="G650" s="8"/>
      <c r="H650" s="8"/>
      <c r="I650" s="8"/>
      <c r="J650" s="12"/>
      <c r="K650" s="12"/>
    </row>
    <row r="651" spans="1:11">
      <c r="A651" s="7"/>
      <c r="C651" s="35"/>
      <c r="D651" s="8"/>
      <c r="E651" s="8"/>
      <c r="F651" s="60"/>
      <c r="G651" s="8"/>
      <c r="H651" s="8"/>
      <c r="I651" s="8"/>
      <c r="J651" s="12"/>
      <c r="K651" s="12"/>
    </row>
    <row r="652" spans="1:11">
      <c r="A652" s="7"/>
      <c r="C652" s="35"/>
      <c r="D652" s="8"/>
      <c r="E652" s="8"/>
      <c r="F652" s="60"/>
      <c r="G652" s="8"/>
      <c r="H652" s="8"/>
      <c r="I652" s="8"/>
      <c r="J652" s="12"/>
      <c r="K652" s="12"/>
    </row>
    <row r="653" spans="1:11">
      <c r="A653" s="7"/>
      <c r="C653" s="35"/>
      <c r="D653" s="8"/>
      <c r="E653" s="8"/>
      <c r="F653" s="60"/>
      <c r="G653" s="8"/>
      <c r="H653" s="8"/>
      <c r="I653" s="8"/>
      <c r="J653" s="12"/>
      <c r="K653" s="12"/>
    </row>
    <row r="654" spans="1:11">
      <c r="A654" s="7"/>
      <c r="C654" s="35"/>
      <c r="D654" s="8"/>
      <c r="E654" s="8"/>
      <c r="F654" s="60"/>
      <c r="G654" s="8"/>
      <c r="H654" s="8"/>
      <c r="I654" s="8"/>
      <c r="J654" s="12"/>
      <c r="K654" s="12"/>
    </row>
    <row r="655" spans="1:11">
      <c r="A655" s="7"/>
      <c r="C655" s="35"/>
      <c r="D655" s="8"/>
      <c r="E655" s="8"/>
      <c r="F655" s="60"/>
      <c r="G655" s="8"/>
      <c r="H655" s="34"/>
      <c r="I655" s="8"/>
      <c r="J655" s="12"/>
      <c r="K655" s="12"/>
    </row>
    <row r="656" spans="1:11">
      <c r="A656" s="7"/>
      <c r="C656" s="35"/>
      <c r="D656" s="8"/>
      <c r="E656" s="8"/>
      <c r="F656" s="60"/>
      <c r="G656" s="8"/>
      <c r="H656" s="34"/>
      <c r="I656" s="8"/>
      <c r="J656" s="12"/>
      <c r="K656" s="12"/>
    </row>
    <row r="657" spans="1:11">
      <c r="A657" s="7"/>
      <c r="C657" s="35"/>
      <c r="D657" s="8"/>
      <c r="E657" s="8"/>
      <c r="F657" s="60"/>
      <c r="G657" s="8"/>
      <c r="H657" s="34"/>
      <c r="I657" s="8"/>
      <c r="J657" s="12"/>
      <c r="K657" s="12"/>
    </row>
    <row r="658" spans="1:11">
      <c r="A658" s="7"/>
      <c r="C658" s="35"/>
      <c r="D658" s="8"/>
      <c r="E658" s="8"/>
      <c r="F658" s="60"/>
      <c r="G658" s="8"/>
      <c r="H658" s="8"/>
      <c r="I658" s="8"/>
      <c r="J658" s="12"/>
      <c r="K658" s="12"/>
    </row>
    <row r="659" spans="1:11">
      <c r="A659" s="7"/>
      <c r="C659" s="35"/>
      <c r="D659" s="8"/>
      <c r="E659" s="8"/>
      <c r="F659" s="60"/>
      <c r="G659" s="8"/>
      <c r="H659" s="8"/>
      <c r="I659" s="8"/>
      <c r="J659" s="12"/>
      <c r="K659" s="12"/>
    </row>
    <row r="660" spans="1:11">
      <c r="A660" s="7"/>
      <c r="C660" s="35"/>
      <c r="D660" s="8"/>
      <c r="E660" s="8"/>
      <c r="F660" s="60"/>
      <c r="G660" s="8"/>
      <c r="H660" s="8"/>
      <c r="I660" s="8"/>
      <c r="J660" s="12"/>
      <c r="K660" s="12"/>
    </row>
    <row r="661" spans="1:11">
      <c r="A661" s="7"/>
      <c r="C661" s="35"/>
      <c r="D661" s="8"/>
      <c r="E661" s="8"/>
      <c r="F661" s="60"/>
      <c r="G661" s="8"/>
      <c r="H661" s="8"/>
      <c r="I661" s="8"/>
      <c r="J661" s="12"/>
      <c r="K661" s="12"/>
    </row>
    <row r="664" spans="1:11" ht="22" customHeight="1">
      <c r="A664" s="7"/>
      <c r="B664" s="7"/>
      <c r="C664" s="8"/>
      <c r="D664" s="8"/>
      <c r="E664" s="8"/>
      <c r="F664" s="60"/>
      <c r="G664" s="8"/>
      <c r="H664" s="8"/>
      <c r="I664" s="8"/>
      <c r="J664" s="35"/>
      <c r="K664" s="8"/>
    </row>
    <row r="665" spans="1:11">
      <c r="A665" s="7"/>
      <c r="B665" s="7"/>
      <c r="C665" s="8"/>
      <c r="D665" s="8"/>
      <c r="E665" s="8"/>
      <c r="F665" s="60"/>
      <c r="G665" s="8"/>
      <c r="H665" s="8"/>
      <c r="I665" s="8"/>
      <c r="J665" s="8"/>
      <c r="K665" s="8"/>
    </row>
    <row r="666" spans="1:11">
      <c r="A666" s="7"/>
      <c r="B666" s="7"/>
      <c r="C666" s="8"/>
      <c r="D666" s="8"/>
      <c r="E666" s="8"/>
      <c r="F666" s="60"/>
      <c r="G666" s="8"/>
      <c r="H666" s="8"/>
      <c r="I666" s="8"/>
      <c r="J666" s="8"/>
      <c r="K666" s="8"/>
    </row>
    <row r="667" spans="1:11">
      <c r="A667" s="7"/>
      <c r="B667" s="7"/>
      <c r="C667" s="8"/>
      <c r="D667" s="8"/>
      <c r="E667" s="8"/>
      <c r="F667" s="60"/>
      <c r="G667" s="8"/>
      <c r="H667" s="8"/>
      <c r="I667" s="8"/>
      <c r="J667" s="8"/>
      <c r="K667" s="8"/>
    </row>
    <row r="668" spans="1:11">
      <c r="A668" s="7"/>
      <c r="B668" s="7"/>
      <c r="C668" s="8"/>
      <c r="D668" s="8"/>
      <c r="E668" s="8"/>
      <c r="F668" s="60"/>
      <c r="G668" s="8"/>
      <c r="H668" s="8"/>
      <c r="I668" s="8"/>
      <c r="J668" s="8"/>
      <c r="K668" s="8"/>
    </row>
    <row r="669" spans="1:11">
      <c r="A669" s="7"/>
      <c r="B669" s="7"/>
      <c r="C669" s="8"/>
      <c r="D669" s="8"/>
      <c r="E669" s="8"/>
      <c r="F669" s="60"/>
      <c r="G669" s="8"/>
      <c r="H669" s="8"/>
      <c r="I669" s="8"/>
      <c r="J669" s="8"/>
      <c r="K669" s="8"/>
    </row>
  </sheetData>
  <autoFilter ref="A1:K664" xr:uid="{6DBEE19F-990A-374B-A882-F13C09B4D11B}"/>
  <sortState xmlns:xlrd2="http://schemas.microsoft.com/office/spreadsheetml/2017/richdata2" ref="A2:K669">
    <sortCondition ref="B2:B669"/>
  </sortState>
  <phoneticPr fontId="3"/>
  <conditionalFormatting sqref="D1:E3 D25:E25 D187:E187 D4:D24 D450:E1048576 D26:D186 D188:D449">
    <cfRule type="containsText" dxfId="4" priority="10" operator="containsText" text="cen">
      <formula>NOT(ISERROR(SEARCH("cen",D1)))</formula>
    </cfRule>
  </conditionalFormatting>
  <conditionalFormatting sqref="C1:C1048576">
    <cfRule type="containsText" dxfId="3" priority="6" operator="containsText" text="5">
      <formula>NOT(ISERROR(SEARCH("5",C1)))</formula>
    </cfRule>
    <cfRule type="containsText" dxfId="2" priority="7" operator="containsText" text="4">
      <formula>NOT(ISERROR(SEARCH("4",C1)))</formula>
    </cfRule>
    <cfRule type="containsText" dxfId="1" priority="8" operator="containsText" text="3">
      <formula>NOT(ISERROR(SEARCH("3",C1)))</formula>
    </cfRule>
    <cfRule type="containsText" dxfId="0" priority="9" operator="containsText" text="2">
      <formula>NOT(ISERROR(SEARCH("2",C1)))</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54251-146F-D247-AB70-36CF970769D2}">
  <sheetPr codeName="Sheet9">
    <pageSetUpPr fitToPage="1"/>
  </sheetPr>
  <dimension ref="A1:M213"/>
  <sheetViews>
    <sheetView topLeftCell="A78" zoomScaleNormal="100" workbookViewId="0">
      <selection activeCell="F100" sqref="F100"/>
    </sheetView>
  </sheetViews>
  <sheetFormatPr baseColWidth="10" defaultColWidth="7.7109375" defaultRowHeight="16" customHeight="1"/>
  <cols>
    <col min="1" max="1" width="7.42578125" style="7" customWidth="1"/>
    <col min="2" max="2" width="8.85546875" style="7" hidden="1" customWidth="1"/>
    <col min="3" max="3" width="4.140625" style="7" hidden="1" customWidth="1"/>
    <col min="4" max="4" width="2" style="7" customWidth="1"/>
    <col min="5" max="5" width="3.140625" style="7" hidden="1" customWidth="1"/>
    <col min="6" max="6" width="31.85546875" style="46" customWidth="1"/>
    <col min="7" max="7" width="24.7109375" style="8" customWidth="1"/>
    <col min="8" max="9" width="31.85546875" style="8" customWidth="1"/>
    <col min="10" max="10" width="15.42578125" style="7" bestFit="1" customWidth="1"/>
    <col min="11" max="11" width="4.7109375" style="7" customWidth="1"/>
    <col min="12" max="16384" width="7.7109375" style="7"/>
  </cols>
  <sheetData>
    <row r="1" spans="1:12" ht="16" customHeight="1">
      <c r="A1" s="7" t="s">
        <v>3281</v>
      </c>
      <c r="B1" s="7" t="s">
        <v>3685</v>
      </c>
      <c r="C1" s="7" t="s">
        <v>2674</v>
      </c>
      <c r="D1" s="7" t="s">
        <v>3515</v>
      </c>
      <c r="E1" s="7" t="s">
        <v>1977</v>
      </c>
      <c r="F1" s="46" t="s">
        <v>3280</v>
      </c>
      <c r="G1" s="8" t="s">
        <v>1976</v>
      </c>
      <c r="H1" s="8" t="s">
        <v>1972</v>
      </c>
      <c r="I1" s="8" t="s">
        <v>3686</v>
      </c>
      <c r="J1" s="7" t="s">
        <v>3283</v>
      </c>
      <c r="K1" s="7" t="s">
        <v>3282</v>
      </c>
      <c r="L1" s="7" t="s">
        <v>3981</v>
      </c>
    </row>
    <row r="2" spans="1:12" ht="16" customHeight="1">
      <c r="A2" s="10" t="s">
        <v>1572</v>
      </c>
      <c r="B2" s="10" t="str">
        <f>IF("BT"=MID(A2,1,2),"cen-"&amp;MID(A2,4,LEN(A2)-3),"cenG-"&amp;MID(A2,4,LEN(A2)-3))</f>
        <v>cen-1</v>
      </c>
      <c r="C2" s="10"/>
      <c r="D2" s="6">
        <v>1</v>
      </c>
      <c r="E2" s="6" t="s">
        <v>3145</v>
      </c>
      <c r="F2" s="6" t="str">
        <f t="shared" ref="F2:F65" si="0">LOWER(LEFT(H2,1))&amp;MID(SUBSTITUTE(PROPER(H2)," ",""),2,LEN(H2))</f>
        <v>invoiceNumber</v>
      </c>
      <c r="G2" s="6" t="str">
        <f>IF(ISTEXT(J2),LOWER(LEFT(J2,1))&amp;MID(SUBSTITUTE(PROPER(J2)," ",""),2,LEN(J2))&amp;"ItemType","")</f>
        <v>identifierItemType</v>
      </c>
      <c r="H2" s="6" t="s">
        <v>3284</v>
      </c>
      <c r="I2" s="6" t="s">
        <v>3687</v>
      </c>
      <c r="J2" s="6" t="s">
        <v>1574</v>
      </c>
      <c r="K2" s="6" t="s">
        <v>1573</v>
      </c>
    </row>
    <row r="3" spans="1:12" ht="16" customHeight="1">
      <c r="A3" s="10" t="s">
        <v>1576</v>
      </c>
      <c r="B3" s="10" t="str">
        <f t="shared" ref="B3:B66" si="1">IF("BT"=MID(A3,1,2),"cen-"&amp;MID(A3,4,LEN(A3)-3),"cenG-"&amp;MID(A3,4,LEN(A3)-3))</f>
        <v>cen-2</v>
      </c>
      <c r="C3" s="10"/>
      <c r="D3" s="6">
        <v>1</v>
      </c>
      <c r="E3" s="6" t="s">
        <v>3145</v>
      </c>
      <c r="F3" s="6" t="str">
        <f t="shared" si="0"/>
        <v>invoiceIssueDate</v>
      </c>
      <c r="G3" s="6" t="str">
        <f t="shared" ref="G3:G66" si="2">IF(ISTEXT(J3),LOWER(LEFT(J3,1))&amp;MID(SUBSTITUTE(PROPER(J3)," ",""),2,LEN(J3))&amp;"ItemType","")</f>
        <v>dateItemType</v>
      </c>
      <c r="H3" s="6" t="s">
        <v>1578</v>
      </c>
      <c r="I3" s="6" t="s">
        <v>3285</v>
      </c>
      <c r="J3" s="6" t="s">
        <v>1577</v>
      </c>
      <c r="K3" s="6" t="s">
        <v>1573</v>
      </c>
    </row>
    <row r="4" spans="1:12" ht="16" customHeight="1">
      <c r="A4" s="10" t="s">
        <v>1579</v>
      </c>
      <c r="B4" s="10" t="str">
        <f t="shared" si="1"/>
        <v>cen-3</v>
      </c>
      <c r="C4" s="10"/>
      <c r="D4" s="6">
        <v>1</v>
      </c>
      <c r="E4" s="6" t="s">
        <v>3145</v>
      </c>
      <c r="F4" s="6" t="str">
        <f t="shared" si="0"/>
        <v>invoiceTypeCode</v>
      </c>
      <c r="G4" s="6" t="str">
        <f t="shared" si="2"/>
        <v>codeItemType</v>
      </c>
      <c r="H4" s="6" t="s">
        <v>3286</v>
      </c>
      <c r="I4" s="6" t="s">
        <v>3688</v>
      </c>
      <c r="J4" s="6" t="s">
        <v>1580</v>
      </c>
      <c r="K4" s="6" t="s">
        <v>1573</v>
      </c>
    </row>
    <row r="5" spans="1:12" ht="16" customHeight="1">
      <c r="A5" s="10" t="s">
        <v>1582</v>
      </c>
      <c r="B5" s="10" t="str">
        <f t="shared" si="1"/>
        <v>cen-5</v>
      </c>
      <c r="C5" s="10"/>
      <c r="D5" s="6">
        <v>1</v>
      </c>
      <c r="E5" s="6" t="s">
        <v>3145</v>
      </c>
      <c r="F5" s="6" t="str">
        <f t="shared" si="0"/>
        <v>invoiceCurrencyCode</v>
      </c>
      <c r="G5" s="6" t="str">
        <f t="shared" si="2"/>
        <v>codeItemType</v>
      </c>
      <c r="H5" s="6" t="s">
        <v>3287</v>
      </c>
      <c r="I5" s="6" t="s">
        <v>3689</v>
      </c>
      <c r="J5" s="6" t="s">
        <v>1580</v>
      </c>
      <c r="K5" s="6" t="s">
        <v>1573</v>
      </c>
    </row>
    <row r="6" spans="1:12" ht="16" customHeight="1">
      <c r="A6" s="10" t="s">
        <v>1584</v>
      </c>
      <c r="B6" s="10" t="str">
        <f t="shared" si="1"/>
        <v>cen-6</v>
      </c>
      <c r="C6" s="10"/>
      <c r="D6" s="6">
        <v>1</v>
      </c>
      <c r="E6" s="6" t="s">
        <v>3145</v>
      </c>
      <c r="F6" s="6" t="str">
        <f t="shared" si="0"/>
        <v>vatAccountingCurrencyCode</v>
      </c>
      <c r="G6" s="6" t="str">
        <f t="shared" si="2"/>
        <v>codeItemType</v>
      </c>
      <c r="H6" s="6" t="s">
        <v>3288</v>
      </c>
      <c r="I6" s="6" t="s">
        <v>3690</v>
      </c>
      <c r="J6" s="6" t="s">
        <v>1580</v>
      </c>
      <c r="K6" s="6" t="s">
        <v>1585</v>
      </c>
    </row>
    <row r="7" spans="1:12" ht="16" customHeight="1">
      <c r="A7" s="10" t="s">
        <v>1587</v>
      </c>
      <c r="B7" s="10" t="str">
        <f t="shared" si="1"/>
        <v>cen-7</v>
      </c>
      <c r="C7" s="10"/>
      <c r="D7" s="6">
        <v>1</v>
      </c>
      <c r="E7" s="6" t="s">
        <v>3145</v>
      </c>
      <c r="F7" s="6" t="str">
        <f t="shared" si="0"/>
        <v>valueAddedTaxPointDate</v>
      </c>
      <c r="G7" s="6" t="str">
        <f t="shared" si="2"/>
        <v>dateItemType</v>
      </c>
      <c r="H7" s="6" t="s">
        <v>3289</v>
      </c>
      <c r="I7" s="6" t="s">
        <v>3691</v>
      </c>
      <c r="J7" s="6" t="s">
        <v>1577</v>
      </c>
      <c r="K7" s="6" t="s">
        <v>1585</v>
      </c>
    </row>
    <row r="8" spans="1:12" ht="16" customHeight="1">
      <c r="A8" s="10" t="s">
        <v>1589</v>
      </c>
      <c r="B8" s="10" t="str">
        <f t="shared" si="1"/>
        <v>cen-8</v>
      </c>
      <c r="C8" s="10"/>
      <c r="D8" s="6">
        <v>1</v>
      </c>
      <c r="E8" s="6" t="s">
        <v>3145</v>
      </c>
      <c r="F8" s="6" t="str">
        <f t="shared" si="0"/>
        <v>valueAddedTaxPointDateCode</v>
      </c>
      <c r="G8" s="6" t="str">
        <f t="shared" si="2"/>
        <v>codeItemType</v>
      </c>
      <c r="H8" s="6" t="s">
        <v>3290</v>
      </c>
      <c r="I8" s="6" t="s">
        <v>3692</v>
      </c>
      <c r="J8" s="6" t="s">
        <v>1580</v>
      </c>
      <c r="K8" s="6" t="s">
        <v>1585</v>
      </c>
      <c r="L8" s="7" t="s">
        <v>39</v>
      </c>
    </row>
    <row r="9" spans="1:12" ht="16" customHeight="1">
      <c r="A9" s="10" t="s">
        <v>1591</v>
      </c>
      <c r="B9" s="10" t="str">
        <f t="shared" si="1"/>
        <v>cen-9</v>
      </c>
      <c r="C9" s="10"/>
      <c r="D9" s="6">
        <v>1</v>
      </c>
      <c r="E9" s="6" t="s">
        <v>3145</v>
      </c>
      <c r="F9" s="6" t="str">
        <f t="shared" si="0"/>
        <v>paymentDueDate</v>
      </c>
      <c r="G9" s="6" t="str">
        <f t="shared" si="2"/>
        <v>dateItemType</v>
      </c>
      <c r="H9" s="6" t="s">
        <v>3291</v>
      </c>
      <c r="I9" s="6" t="s">
        <v>3693</v>
      </c>
      <c r="J9" s="6" t="s">
        <v>1577</v>
      </c>
      <c r="K9" s="6" t="s">
        <v>1585</v>
      </c>
    </row>
    <row r="10" spans="1:12" ht="16" customHeight="1">
      <c r="A10" s="10" t="s">
        <v>1593</v>
      </c>
      <c r="B10" s="10" t="str">
        <f t="shared" si="1"/>
        <v>cen-10</v>
      </c>
      <c r="C10" s="10"/>
      <c r="D10" s="6">
        <v>1</v>
      </c>
      <c r="E10" s="6" t="s">
        <v>3145</v>
      </c>
      <c r="F10" s="6" t="str">
        <f t="shared" si="0"/>
        <v>buyerReference</v>
      </c>
      <c r="G10" s="6" t="str">
        <f t="shared" si="2"/>
        <v>textItemType</v>
      </c>
      <c r="H10" s="6" t="s">
        <v>3292</v>
      </c>
      <c r="I10" s="6" t="s">
        <v>3694</v>
      </c>
      <c r="J10" s="6" t="s">
        <v>1594</v>
      </c>
      <c r="K10" s="6" t="s">
        <v>1585</v>
      </c>
    </row>
    <row r="11" spans="1:12" ht="16" customHeight="1">
      <c r="A11" s="10" t="s">
        <v>1596</v>
      </c>
      <c r="B11" s="10" t="str">
        <f t="shared" si="1"/>
        <v>cen-11</v>
      </c>
      <c r="C11" s="10"/>
      <c r="D11" s="6">
        <v>1</v>
      </c>
      <c r="E11" s="6" t="s">
        <v>3145</v>
      </c>
      <c r="F11" s="6" t="str">
        <f t="shared" si="0"/>
        <v>projectReference</v>
      </c>
      <c r="G11" s="6" t="str">
        <f t="shared" si="2"/>
        <v>documentReferenceItemType</v>
      </c>
      <c r="H11" s="6" t="s">
        <v>1598</v>
      </c>
      <c r="I11" s="6" t="s">
        <v>3695</v>
      </c>
      <c r="J11" s="6" t="s">
        <v>3293</v>
      </c>
      <c r="K11" s="6" t="s">
        <v>1585</v>
      </c>
    </row>
    <row r="12" spans="1:12" ht="16" customHeight="1">
      <c r="A12" s="10" t="s">
        <v>3294</v>
      </c>
      <c r="B12" s="10" t="str">
        <f t="shared" si="1"/>
        <v>cen-12</v>
      </c>
      <c r="C12" s="10"/>
      <c r="D12" s="6">
        <v>1</v>
      </c>
      <c r="E12" s="6" t="s">
        <v>3145</v>
      </c>
      <c r="F12" s="6" t="str">
        <f t="shared" si="0"/>
        <v>contractReference</v>
      </c>
      <c r="G12" s="6" t="str">
        <f t="shared" si="2"/>
        <v>documentReferenceItemType</v>
      </c>
      <c r="H12" s="6" t="s">
        <v>3295</v>
      </c>
      <c r="I12" s="6" t="s">
        <v>3696</v>
      </c>
      <c r="J12" s="6" t="s">
        <v>3293</v>
      </c>
      <c r="K12" s="6" t="s">
        <v>1585</v>
      </c>
    </row>
    <row r="13" spans="1:12" ht="16" customHeight="1">
      <c r="A13" s="10" t="s">
        <v>1599</v>
      </c>
      <c r="B13" s="10" t="str">
        <f t="shared" si="1"/>
        <v>cen-13</v>
      </c>
      <c r="C13" s="10"/>
      <c r="D13" s="6">
        <v>1</v>
      </c>
      <c r="E13" s="6" t="s">
        <v>3145</v>
      </c>
      <c r="F13" s="6" t="str">
        <f t="shared" si="0"/>
        <v>purchaseOrderReference</v>
      </c>
      <c r="G13" s="6" t="str">
        <f t="shared" si="2"/>
        <v>documentReferenceItemType</v>
      </c>
      <c r="H13" s="6" t="s">
        <v>1600</v>
      </c>
      <c r="I13" s="6" t="s">
        <v>3296</v>
      </c>
      <c r="J13" s="6" t="s">
        <v>3293</v>
      </c>
      <c r="K13" s="6" t="s">
        <v>1585</v>
      </c>
    </row>
    <row r="14" spans="1:12" ht="16" customHeight="1">
      <c r="A14" s="10" t="s">
        <v>3297</v>
      </c>
      <c r="B14" s="10" t="str">
        <f t="shared" si="1"/>
        <v>cen-14</v>
      </c>
      <c r="C14" s="10"/>
      <c r="D14" s="6">
        <v>1</v>
      </c>
      <c r="E14" s="6" t="s">
        <v>3145</v>
      </c>
      <c r="F14" s="6" t="str">
        <f t="shared" si="0"/>
        <v>salesOrderReference</v>
      </c>
      <c r="G14" s="6" t="str">
        <f t="shared" si="2"/>
        <v>documentReferenceItemType</v>
      </c>
      <c r="H14" s="6" t="s">
        <v>3298</v>
      </c>
      <c r="I14" s="6" t="s">
        <v>3299</v>
      </c>
      <c r="J14" s="6" t="s">
        <v>3293</v>
      </c>
      <c r="K14" s="6" t="s">
        <v>1585</v>
      </c>
    </row>
    <row r="15" spans="1:12" ht="16" customHeight="1">
      <c r="A15" s="10" t="s">
        <v>1601</v>
      </c>
      <c r="B15" s="10" t="str">
        <f t="shared" si="1"/>
        <v>cen-15</v>
      </c>
      <c r="C15" s="10"/>
      <c r="D15" s="6">
        <v>1</v>
      </c>
      <c r="E15" s="6" t="s">
        <v>3145</v>
      </c>
      <c r="F15" s="6" t="str">
        <f t="shared" si="0"/>
        <v>receivingAdviceReference</v>
      </c>
      <c r="G15" s="6" t="str">
        <f t="shared" si="2"/>
        <v>documentReferenceItemType</v>
      </c>
      <c r="H15" s="6" t="s">
        <v>1602</v>
      </c>
      <c r="I15" s="6" t="s">
        <v>3300</v>
      </c>
      <c r="J15" s="6" t="s">
        <v>3293</v>
      </c>
      <c r="K15" s="6" t="s">
        <v>1585</v>
      </c>
    </row>
    <row r="16" spans="1:12" ht="16" customHeight="1">
      <c r="A16" s="10" t="s">
        <v>3301</v>
      </c>
      <c r="B16" s="10" t="str">
        <f t="shared" si="1"/>
        <v>cen-16</v>
      </c>
      <c r="C16" s="10"/>
      <c r="D16" s="6">
        <v>1</v>
      </c>
      <c r="E16" s="6" t="s">
        <v>3145</v>
      </c>
      <c r="F16" s="6" t="str">
        <f t="shared" si="0"/>
        <v>despatchAdviceReference</v>
      </c>
      <c r="G16" s="6" t="str">
        <f t="shared" si="2"/>
        <v>documentReferenceItemType</v>
      </c>
      <c r="H16" s="6" t="s">
        <v>3302</v>
      </c>
      <c r="I16" s="6" t="s">
        <v>3303</v>
      </c>
      <c r="J16" s="6" t="s">
        <v>3293</v>
      </c>
      <c r="K16" s="6" t="s">
        <v>1585</v>
      </c>
    </row>
    <row r="17" spans="1:13" ht="16" customHeight="1">
      <c r="A17" s="10" t="s">
        <v>1603</v>
      </c>
      <c r="B17" s="10" t="str">
        <f t="shared" si="1"/>
        <v>cen-17</v>
      </c>
      <c r="C17" s="10"/>
      <c r="D17" s="6">
        <v>1</v>
      </c>
      <c r="E17" s="6" t="s">
        <v>3145</v>
      </c>
      <c r="F17" s="6" t="str">
        <f t="shared" si="0"/>
        <v>tenderOrLotReference</v>
      </c>
      <c r="G17" s="6" t="str">
        <f t="shared" si="2"/>
        <v>documentReferenceItemType</v>
      </c>
      <c r="H17" s="6" t="s">
        <v>1604</v>
      </c>
      <c r="I17" s="6" t="s">
        <v>3697</v>
      </c>
      <c r="J17" s="6" t="s">
        <v>3293</v>
      </c>
      <c r="K17" s="6" t="s">
        <v>1585</v>
      </c>
    </row>
    <row r="18" spans="1:13" ht="16" customHeight="1">
      <c r="A18" s="10" t="s">
        <v>1605</v>
      </c>
      <c r="B18" s="10" t="str">
        <f t="shared" si="1"/>
        <v>cen-18</v>
      </c>
      <c r="C18" s="10"/>
      <c r="D18" s="6">
        <v>1</v>
      </c>
      <c r="E18" s="6" t="s">
        <v>3145</v>
      </c>
      <c r="F18" s="6" t="str">
        <f t="shared" si="0"/>
        <v>invoicedObjectIdentifier</v>
      </c>
      <c r="G18" s="6" t="str">
        <f t="shared" si="2"/>
        <v>identifierItemType</v>
      </c>
      <c r="H18" s="6" t="s">
        <v>3305</v>
      </c>
      <c r="I18" s="6" t="s">
        <v>3698</v>
      </c>
      <c r="J18" s="6" t="s">
        <v>1574</v>
      </c>
      <c r="K18" s="6" t="s">
        <v>3304</v>
      </c>
      <c r="L18" s="7" t="s">
        <v>39</v>
      </c>
    </row>
    <row r="19" spans="1:13" ht="16" customHeight="1">
      <c r="A19" s="10" t="s">
        <v>3306</v>
      </c>
      <c r="B19" s="10" t="str">
        <f t="shared" si="1"/>
        <v>cen-18A</v>
      </c>
      <c r="C19" s="10"/>
      <c r="D19" s="6">
        <v>1</v>
      </c>
      <c r="E19" s="6" t="s">
        <v>3145</v>
      </c>
      <c r="F19" s="6" t="str">
        <f t="shared" si="0"/>
        <v>schemeIdentifier</v>
      </c>
      <c r="G19" s="6" t="str">
        <f t="shared" si="2"/>
        <v/>
      </c>
      <c r="H19" s="6" t="s">
        <v>3307</v>
      </c>
      <c r="I19" s="6" t="s">
        <v>3699</v>
      </c>
      <c r="J19" s="6"/>
      <c r="K19" s="6" t="s">
        <v>3304</v>
      </c>
    </row>
    <row r="20" spans="1:13" ht="16" customHeight="1">
      <c r="A20" s="10" t="s">
        <v>1607</v>
      </c>
      <c r="B20" s="10" t="str">
        <f t="shared" si="1"/>
        <v>cen-19</v>
      </c>
      <c r="C20" s="10"/>
      <c r="D20" s="6">
        <v>1</v>
      </c>
      <c r="E20" s="6" t="s">
        <v>3145</v>
      </c>
      <c r="F20" s="6" t="str">
        <f t="shared" si="0"/>
        <v>buyerAccountingReference</v>
      </c>
      <c r="G20" s="6" t="str">
        <f t="shared" si="2"/>
        <v>textItemType</v>
      </c>
      <c r="H20" s="6" t="s">
        <v>3308</v>
      </c>
      <c r="I20" s="6" t="s">
        <v>3309</v>
      </c>
      <c r="J20" s="6" t="s">
        <v>1594</v>
      </c>
      <c r="K20" s="6" t="s">
        <v>1585</v>
      </c>
    </row>
    <row r="21" spans="1:13" ht="16" customHeight="1">
      <c r="A21" s="10" t="s">
        <v>1609</v>
      </c>
      <c r="B21" s="10" t="str">
        <f t="shared" si="1"/>
        <v>cen-20</v>
      </c>
      <c r="C21" s="10"/>
      <c r="D21" s="6">
        <v>1</v>
      </c>
      <c r="E21" s="6" t="s">
        <v>3145</v>
      </c>
      <c r="F21" s="6" t="str">
        <f t="shared" si="0"/>
        <v>paymentTerms</v>
      </c>
      <c r="G21" s="6" t="str">
        <f t="shared" si="2"/>
        <v>textItemType</v>
      </c>
      <c r="H21" s="6" t="s">
        <v>3310</v>
      </c>
      <c r="I21" s="6" t="s">
        <v>3700</v>
      </c>
      <c r="J21" s="6" t="s">
        <v>1594</v>
      </c>
      <c r="K21" s="6" t="s">
        <v>1585</v>
      </c>
    </row>
    <row r="22" spans="1:13" ht="16" customHeight="1">
      <c r="A22" s="10" t="s">
        <v>1611</v>
      </c>
      <c r="B22" s="10" t="str">
        <f t="shared" si="1"/>
        <v>cenG-1</v>
      </c>
      <c r="C22" s="10"/>
      <c r="D22" s="6">
        <v>1</v>
      </c>
      <c r="E22" s="6" t="s">
        <v>3145</v>
      </c>
      <c r="F22" s="6" t="str">
        <f t="shared" si="0"/>
        <v>invoiceNote</v>
      </c>
      <c r="G22" s="6" t="str">
        <f t="shared" si="2"/>
        <v/>
      </c>
      <c r="H22" s="6" t="s">
        <v>3311</v>
      </c>
      <c r="I22" s="6" t="s">
        <v>3312</v>
      </c>
      <c r="J22" s="9"/>
      <c r="K22" s="6" t="s">
        <v>1612</v>
      </c>
      <c r="L22" s="7" t="s">
        <v>39</v>
      </c>
    </row>
    <row r="23" spans="1:13" ht="16" customHeight="1">
      <c r="A23" s="10" t="s">
        <v>1614</v>
      </c>
      <c r="B23" s="10" t="str">
        <f t="shared" si="1"/>
        <v>cen-21</v>
      </c>
      <c r="C23" s="10"/>
      <c r="D23" s="6">
        <v>2</v>
      </c>
      <c r="E23" s="6" t="s">
        <v>3145</v>
      </c>
      <c r="F23" s="44" t="str">
        <f t="shared" si="0"/>
        <v>invoiceNoteSubjectCode</v>
      </c>
      <c r="G23" s="6" t="str">
        <f t="shared" si="2"/>
        <v>codeItemType</v>
      </c>
      <c r="H23" s="6" t="s">
        <v>1615</v>
      </c>
      <c r="I23" s="6" t="s">
        <v>3701</v>
      </c>
      <c r="J23" s="6" t="s">
        <v>1971</v>
      </c>
      <c r="K23" s="6" t="s">
        <v>1585</v>
      </c>
      <c r="L23" s="7" t="s">
        <v>39</v>
      </c>
    </row>
    <row r="24" spans="1:13" ht="16" customHeight="1">
      <c r="A24" s="10" t="s">
        <v>1616</v>
      </c>
      <c r="B24" s="10" t="str">
        <f t="shared" si="1"/>
        <v>cen-22</v>
      </c>
      <c r="C24" s="10"/>
      <c r="D24" s="6">
        <v>2</v>
      </c>
      <c r="E24" s="6" t="s">
        <v>3145</v>
      </c>
      <c r="F24" s="44" t="str">
        <f t="shared" si="0"/>
        <v>invoiceNote</v>
      </c>
      <c r="G24" s="6" t="str">
        <f t="shared" si="2"/>
        <v>textItemType</v>
      </c>
      <c r="H24" s="6" t="s">
        <v>3313</v>
      </c>
      <c r="I24" s="6" t="s">
        <v>3702</v>
      </c>
      <c r="J24" s="6" t="s">
        <v>1594</v>
      </c>
      <c r="K24" s="6" t="s">
        <v>1573</v>
      </c>
      <c r="L24" s="7" t="s">
        <v>39</v>
      </c>
    </row>
    <row r="25" spans="1:13" ht="16" customHeight="1">
      <c r="A25" s="10" t="s">
        <v>1618</v>
      </c>
      <c r="B25" s="10" t="str">
        <f t="shared" si="1"/>
        <v>cenG-2</v>
      </c>
      <c r="C25" s="10"/>
      <c r="D25" s="6">
        <v>1</v>
      </c>
      <c r="E25" s="6" t="s">
        <v>3145</v>
      </c>
      <c r="F25" s="6" t="str">
        <f t="shared" si="0"/>
        <v>processControl</v>
      </c>
      <c r="G25" s="6" t="str">
        <f t="shared" si="2"/>
        <v/>
      </c>
      <c r="H25" s="6" t="s">
        <v>3314</v>
      </c>
      <c r="I25" s="6" t="s">
        <v>3315</v>
      </c>
      <c r="J25" s="9"/>
      <c r="K25" s="6" t="s">
        <v>1573</v>
      </c>
      <c r="L25" s="7" t="s">
        <v>39</v>
      </c>
    </row>
    <row r="26" spans="1:13" ht="16" customHeight="1">
      <c r="A26" s="10" t="s">
        <v>1620</v>
      </c>
      <c r="B26" s="10" t="str">
        <f t="shared" si="1"/>
        <v>cen-23</v>
      </c>
      <c r="C26" s="10"/>
      <c r="D26" s="6">
        <v>2</v>
      </c>
      <c r="E26" s="6" t="s">
        <v>3145</v>
      </c>
      <c r="F26" s="44" t="str">
        <f t="shared" si="0"/>
        <v>businessProcessType</v>
      </c>
      <c r="G26" s="6" t="str">
        <f t="shared" si="2"/>
        <v>textItemType</v>
      </c>
      <c r="H26" s="6" t="s">
        <v>3316</v>
      </c>
      <c r="I26" s="6" t="s">
        <v>3703</v>
      </c>
      <c r="J26" s="6" t="s">
        <v>1594</v>
      </c>
      <c r="K26" s="6" t="s">
        <v>1585</v>
      </c>
      <c r="L26" s="7" t="s">
        <v>39</v>
      </c>
    </row>
    <row r="27" spans="1:13" ht="16" customHeight="1">
      <c r="A27" s="10" t="s">
        <v>1622</v>
      </c>
      <c r="B27" s="10" t="str">
        <f t="shared" si="1"/>
        <v>cen-24</v>
      </c>
      <c r="C27" s="10"/>
      <c r="D27" s="6">
        <v>2</v>
      </c>
      <c r="E27" s="6" t="s">
        <v>3145</v>
      </c>
      <c r="F27" s="44" t="str">
        <f t="shared" si="0"/>
        <v>specificationIdentifier</v>
      </c>
      <c r="G27" s="6" t="str">
        <f t="shared" si="2"/>
        <v>identifierItemType</v>
      </c>
      <c r="H27" s="6" t="s">
        <v>3317</v>
      </c>
      <c r="I27" s="6" t="s">
        <v>3704</v>
      </c>
      <c r="J27" s="6" t="s">
        <v>1574</v>
      </c>
      <c r="K27" s="6" t="s">
        <v>1573</v>
      </c>
      <c r="L27" s="7" t="s">
        <v>39</v>
      </c>
    </row>
    <row r="28" spans="1:13" ht="16" customHeight="1">
      <c r="A28" s="10" t="s">
        <v>1624</v>
      </c>
      <c r="B28" s="10" t="str">
        <f t="shared" si="1"/>
        <v>cenG-3</v>
      </c>
      <c r="C28" s="10"/>
      <c r="D28" s="6">
        <v>1</v>
      </c>
      <c r="E28" s="6" t="s">
        <v>3145</v>
      </c>
      <c r="F28" s="6" t="str">
        <f t="shared" si="0"/>
        <v>precedingInvoiceReference</v>
      </c>
      <c r="G28" s="6" t="str">
        <f t="shared" si="2"/>
        <v/>
      </c>
      <c r="H28" s="6" t="s">
        <v>3318</v>
      </c>
      <c r="I28" s="6" t="s">
        <v>3705</v>
      </c>
      <c r="J28" s="9"/>
      <c r="K28" s="6" t="s">
        <v>1612</v>
      </c>
      <c r="L28" s="7" t="s">
        <v>39</v>
      </c>
    </row>
    <row r="29" spans="1:13" ht="16" customHeight="1">
      <c r="A29" s="10" t="s">
        <v>1626</v>
      </c>
      <c r="B29" s="10" t="str">
        <f t="shared" si="1"/>
        <v>cen-25</v>
      </c>
      <c r="C29" s="10"/>
      <c r="D29" s="6">
        <v>2</v>
      </c>
      <c r="E29" s="6" t="s">
        <v>3145</v>
      </c>
      <c r="F29" s="44" t="str">
        <f t="shared" si="0"/>
        <v>precedingInvoiceReference</v>
      </c>
      <c r="G29" s="6" t="str">
        <f t="shared" si="2"/>
        <v>documentReferenceItemType</v>
      </c>
      <c r="H29" s="6" t="s">
        <v>1627</v>
      </c>
      <c r="I29" s="6" t="s">
        <v>3319</v>
      </c>
      <c r="J29" s="6" t="s">
        <v>3293</v>
      </c>
      <c r="K29" s="6" t="s">
        <v>1573</v>
      </c>
    </row>
    <row r="30" spans="1:13" ht="16" customHeight="1">
      <c r="A30" s="10" t="s">
        <v>1628</v>
      </c>
      <c r="B30" s="10" t="str">
        <f t="shared" si="1"/>
        <v>cen-26</v>
      </c>
      <c r="C30" s="10"/>
      <c r="D30" s="6">
        <v>2</v>
      </c>
      <c r="E30" s="6" t="s">
        <v>3145</v>
      </c>
      <c r="F30" s="44" t="str">
        <f t="shared" si="0"/>
        <v>precedingInvoiceIssueDate</v>
      </c>
      <c r="G30" s="6" t="str">
        <f t="shared" si="2"/>
        <v>dateItemType</v>
      </c>
      <c r="H30" s="6" t="s">
        <v>3320</v>
      </c>
      <c r="I30" s="6" t="s">
        <v>3706</v>
      </c>
      <c r="J30" s="6" t="s">
        <v>1577</v>
      </c>
      <c r="K30" s="6" t="s">
        <v>1585</v>
      </c>
      <c r="L30" s="7" t="s">
        <v>1385</v>
      </c>
      <c r="M30" s="7" t="str">
        <f>IF(ISTEXT(L30),VLOOKUP(L30,'xbrl-gl'!A:H,7,FALSE),"")</f>
        <v>originatingDocumentDateItemType</v>
      </c>
    </row>
    <row r="31" spans="1:13" ht="16" customHeight="1">
      <c r="A31" s="10" t="s">
        <v>1630</v>
      </c>
      <c r="B31" s="10" t="str">
        <f t="shared" si="1"/>
        <v>cenG-4</v>
      </c>
      <c r="C31" s="10"/>
      <c r="D31" s="6">
        <v>1</v>
      </c>
      <c r="E31" s="6" t="s">
        <v>3145</v>
      </c>
      <c r="F31" s="6" t="str">
        <f t="shared" si="0"/>
        <v>seller</v>
      </c>
      <c r="G31" s="6" t="str">
        <f t="shared" si="2"/>
        <v/>
      </c>
      <c r="H31" s="6" t="s">
        <v>1631</v>
      </c>
      <c r="I31" s="6" t="s">
        <v>3321</v>
      </c>
      <c r="J31" s="9"/>
      <c r="K31" s="6" t="s">
        <v>1573</v>
      </c>
      <c r="L31" s="7" t="s">
        <v>788</v>
      </c>
      <c r="M31" s="7" t="str">
        <f>IF(ISTEXT(L31),VLOOKUP(L31,'xbrl-gl'!A:H,7,FALSE),"")</f>
        <v>_</v>
      </c>
    </row>
    <row r="32" spans="1:13" ht="16" customHeight="1">
      <c r="A32" s="10" t="s">
        <v>1632</v>
      </c>
      <c r="B32" s="10" t="str">
        <f t="shared" si="1"/>
        <v>cen-27</v>
      </c>
      <c r="C32" s="10"/>
      <c r="D32" s="6">
        <v>2</v>
      </c>
      <c r="E32" s="6" t="s">
        <v>3145</v>
      </c>
      <c r="F32" s="44" t="str">
        <f t="shared" si="0"/>
        <v>sellerName</v>
      </c>
      <c r="G32" s="6" t="str">
        <f t="shared" si="2"/>
        <v>textItemType</v>
      </c>
      <c r="H32" s="6" t="s">
        <v>3322</v>
      </c>
      <c r="I32" s="6" t="s">
        <v>3323</v>
      </c>
      <c r="J32" s="6" t="s">
        <v>1594</v>
      </c>
      <c r="K32" s="6" t="s">
        <v>1573</v>
      </c>
      <c r="L32" s="7" t="s">
        <v>1235</v>
      </c>
      <c r="M32" s="7" t="str">
        <f>IF(ISTEXT(L32),VLOOKUP(L32,'xbrl-gl'!A:H,7,FALSE),"")</f>
        <v>identifierDescriptionItemType</v>
      </c>
    </row>
    <row r="33" spans="1:13" ht="16" customHeight="1">
      <c r="A33" s="10" t="s">
        <v>1634</v>
      </c>
      <c r="B33" s="10" t="str">
        <f t="shared" si="1"/>
        <v>cen-28</v>
      </c>
      <c r="C33" s="10"/>
      <c r="D33" s="6">
        <v>2</v>
      </c>
      <c r="E33" s="6" t="s">
        <v>3145</v>
      </c>
      <c r="F33" s="44" t="str">
        <f t="shared" si="0"/>
        <v>sellerTradingName</v>
      </c>
      <c r="G33" s="6" t="str">
        <f t="shared" si="2"/>
        <v>textItemType</v>
      </c>
      <c r="H33" s="6" t="s">
        <v>3324</v>
      </c>
      <c r="I33" s="6" t="s">
        <v>3707</v>
      </c>
      <c r="J33" s="6" t="s">
        <v>1594</v>
      </c>
      <c r="K33" s="6" t="s">
        <v>1585</v>
      </c>
      <c r="M33" s="7" t="str">
        <f>IF(ISTEXT(L33),VLOOKUP(L33,'xbrl-gl'!A:H,7,FALSE),"")</f>
        <v/>
      </c>
    </row>
    <row r="34" spans="1:13" ht="16" customHeight="1">
      <c r="A34" s="10" t="s">
        <v>1636</v>
      </c>
      <c r="B34" s="10" t="str">
        <f t="shared" si="1"/>
        <v>cen-29</v>
      </c>
      <c r="C34" s="10"/>
      <c r="D34" s="6">
        <v>2</v>
      </c>
      <c r="E34" s="6" t="s">
        <v>3145</v>
      </c>
      <c r="F34" s="44" t="str">
        <f t="shared" si="0"/>
        <v>sellerIdentifier</v>
      </c>
      <c r="G34" s="6" t="str">
        <f t="shared" si="2"/>
        <v>identifierItemType</v>
      </c>
      <c r="H34" s="6" t="s">
        <v>3326</v>
      </c>
      <c r="I34" s="6" t="s">
        <v>3708</v>
      </c>
      <c r="J34" s="6" t="s">
        <v>1574</v>
      </c>
      <c r="K34" s="6" t="s">
        <v>3325</v>
      </c>
      <c r="L34" s="7" t="s">
        <v>1229</v>
      </c>
      <c r="M34" s="7" t="str">
        <f>IF(ISTEXT(L34),VLOOKUP(L34,'xbrl-gl'!A:H,7,FALSE),"")</f>
        <v>identifierCodeItemType</v>
      </c>
    </row>
    <row r="35" spans="1:13" ht="16" customHeight="1">
      <c r="A35" s="10" t="s">
        <v>3327</v>
      </c>
      <c r="B35" s="10" t="str">
        <f t="shared" si="1"/>
        <v>cen-29A</v>
      </c>
      <c r="C35" s="10"/>
      <c r="D35" s="6">
        <v>2</v>
      </c>
      <c r="E35" s="6" t="s">
        <v>3145</v>
      </c>
      <c r="F35" s="44" t="str">
        <f t="shared" si="0"/>
        <v>schemeIdentifier</v>
      </c>
      <c r="G35" s="6" t="str">
        <f t="shared" si="2"/>
        <v/>
      </c>
      <c r="H35" s="6" t="s">
        <v>3307</v>
      </c>
      <c r="I35" s="6" t="s">
        <v>3709</v>
      </c>
      <c r="J35" s="6"/>
      <c r="K35" s="6" t="s">
        <v>3304</v>
      </c>
      <c r="M35" s="7" t="str">
        <f>IF(ISTEXT(L35),VLOOKUP(L35,'xbrl-gl'!A:H,7,FALSE),"")</f>
        <v/>
      </c>
    </row>
    <row r="36" spans="1:13" ht="16" customHeight="1">
      <c r="A36" s="10" t="s">
        <v>1638</v>
      </c>
      <c r="B36" s="10" t="str">
        <f t="shared" si="1"/>
        <v>cen-30</v>
      </c>
      <c r="C36" s="10"/>
      <c r="D36" s="6">
        <v>2</v>
      </c>
      <c r="E36" s="6" t="s">
        <v>3145</v>
      </c>
      <c r="F36" s="44" t="str">
        <f t="shared" si="0"/>
        <v>sellerLegalRegistrationIdentifier</v>
      </c>
      <c r="G36" s="6" t="str">
        <f t="shared" si="2"/>
        <v>identifierItemType</v>
      </c>
      <c r="H36" s="6" t="s">
        <v>3328</v>
      </c>
      <c r="I36" s="6" t="s">
        <v>3710</v>
      </c>
      <c r="J36" s="6" t="s">
        <v>1574</v>
      </c>
      <c r="K36" s="6" t="s">
        <v>3304</v>
      </c>
      <c r="L36" s="7" t="s">
        <v>1230</v>
      </c>
      <c r="M36" s="7" t="str">
        <f>IF(ISTEXT(L36),VLOOKUP(L36,'xbrl-gl'!A:H,7,FALSE),"")</f>
        <v>identifierAuthorityCodeItemType</v>
      </c>
    </row>
    <row r="37" spans="1:13" ht="16" customHeight="1">
      <c r="A37" s="10" t="s">
        <v>3329</v>
      </c>
      <c r="B37" s="10" t="str">
        <f t="shared" si="1"/>
        <v>cen-30A</v>
      </c>
      <c r="C37" s="10"/>
      <c r="D37" s="6">
        <v>2</v>
      </c>
      <c r="E37" s="6" t="s">
        <v>3145</v>
      </c>
      <c r="F37" s="44" t="str">
        <f t="shared" si="0"/>
        <v>schemeIdentifier</v>
      </c>
      <c r="G37" s="6" t="str">
        <f t="shared" si="2"/>
        <v/>
      </c>
      <c r="H37" s="6" t="s">
        <v>3307</v>
      </c>
      <c r="I37" s="6" t="s">
        <v>3711</v>
      </c>
      <c r="J37" s="6"/>
      <c r="K37" s="6" t="s">
        <v>1585</v>
      </c>
      <c r="M37" s="7" t="str">
        <f>IF(ISTEXT(L37),VLOOKUP(L37,'xbrl-gl'!A:H,7,FALSE),"")</f>
        <v/>
      </c>
    </row>
    <row r="38" spans="1:13" ht="16" customHeight="1">
      <c r="A38" s="10" t="s">
        <v>1640</v>
      </c>
      <c r="B38" s="10" t="str">
        <f t="shared" si="1"/>
        <v>cen-31</v>
      </c>
      <c r="C38" s="10"/>
      <c r="D38" s="6">
        <v>2</v>
      </c>
      <c r="E38" s="6" t="s">
        <v>3145</v>
      </c>
      <c r="F38" s="44" t="str">
        <f t="shared" si="0"/>
        <v>sellerVatIdentifier</v>
      </c>
      <c r="G38" s="6" t="str">
        <f t="shared" si="2"/>
        <v>identifierItemType</v>
      </c>
      <c r="H38" s="6" t="s">
        <v>3330</v>
      </c>
      <c r="I38" s="6" t="s">
        <v>3712</v>
      </c>
      <c r="J38" s="6" t="s">
        <v>1574</v>
      </c>
      <c r="K38" s="6" t="s">
        <v>1585</v>
      </c>
      <c r="L38" s="7" t="s">
        <v>1230</v>
      </c>
      <c r="M38" s="7" t="str">
        <f>IF(ISTEXT(L38),VLOOKUP(L38,'xbrl-gl'!A:H,7,FALSE),"")</f>
        <v>identifierAuthorityCodeItemType</v>
      </c>
    </row>
    <row r="39" spans="1:13" ht="16" customHeight="1">
      <c r="A39" s="10" t="s">
        <v>1642</v>
      </c>
      <c r="B39" s="10" t="str">
        <f t="shared" si="1"/>
        <v>cen-32</v>
      </c>
      <c r="C39" s="10"/>
      <c r="D39" s="6">
        <v>2</v>
      </c>
      <c r="E39" s="6" t="s">
        <v>3145</v>
      </c>
      <c r="F39" s="44" t="str">
        <f t="shared" si="0"/>
        <v>sellerTaxRegistrationIdentifier</v>
      </c>
      <c r="G39" s="6" t="str">
        <f t="shared" si="2"/>
        <v>identifierItemType</v>
      </c>
      <c r="H39" s="6" t="s">
        <v>3331</v>
      </c>
      <c r="I39" s="6" t="s">
        <v>3713</v>
      </c>
      <c r="J39" s="6" t="s">
        <v>1574</v>
      </c>
      <c r="K39" s="6" t="s">
        <v>1585</v>
      </c>
      <c r="L39" s="7" t="s">
        <v>1230</v>
      </c>
      <c r="M39" s="7" t="str">
        <f>IF(ISTEXT(L39),VLOOKUP(L39,'xbrl-gl'!A:H,7,FALSE),"")</f>
        <v>identifierAuthorityCodeItemType</v>
      </c>
    </row>
    <row r="40" spans="1:13" ht="16" customHeight="1">
      <c r="A40" s="10" t="s">
        <v>1644</v>
      </c>
      <c r="B40" s="10" t="str">
        <f t="shared" si="1"/>
        <v>cen-33</v>
      </c>
      <c r="C40" s="10"/>
      <c r="D40" s="6">
        <v>2</v>
      </c>
      <c r="E40" s="6" t="s">
        <v>3145</v>
      </c>
      <c r="F40" s="44" t="str">
        <f t="shared" si="0"/>
        <v>sellerAdditionalLegalInformation</v>
      </c>
      <c r="G40" s="6" t="str">
        <f t="shared" si="2"/>
        <v>textItemType</v>
      </c>
      <c r="H40" s="6" t="s">
        <v>1645</v>
      </c>
      <c r="I40" s="6" t="s">
        <v>3714</v>
      </c>
      <c r="J40" s="6" t="s">
        <v>1594</v>
      </c>
      <c r="K40" s="6" t="s">
        <v>1585</v>
      </c>
      <c r="M40" s="7" t="str">
        <f>IF(ISTEXT(L40),VLOOKUP(L40,'xbrl-gl'!A:H,7,FALSE),"")</f>
        <v/>
      </c>
    </row>
    <row r="41" spans="1:13" ht="16" customHeight="1">
      <c r="A41" s="10" t="s">
        <v>1646</v>
      </c>
      <c r="B41" s="10" t="str">
        <f t="shared" si="1"/>
        <v>cen-34</v>
      </c>
      <c r="C41" s="10"/>
      <c r="D41" s="6">
        <v>2</v>
      </c>
      <c r="E41" s="6" t="s">
        <v>3145</v>
      </c>
      <c r="F41" s="44" t="str">
        <f t="shared" si="0"/>
        <v>sellerElectronicAddress</v>
      </c>
      <c r="G41" s="6" t="str">
        <f t="shared" si="2"/>
        <v>identifierItemType</v>
      </c>
      <c r="H41" s="6" t="s">
        <v>3332</v>
      </c>
      <c r="I41" s="6" t="s">
        <v>3715</v>
      </c>
      <c r="J41" s="6" t="s">
        <v>1574</v>
      </c>
      <c r="K41" s="6" t="s">
        <v>3304</v>
      </c>
      <c r="M41" s="7" t="str">
        <f>IF(ISTEXT(L41),VLOOKUP(L41,'xbrl-gl'!A:H,7,FALSE),"")</f>
        <v/>
      </c>
    </row>
    <row r="42" spans="1:13" ht="16" customHeight="1">
      <c r="A42" s="10" t="s">
        <v>3333</v>
      </c>
      <c r="B42" s="10" t="str">
        <f t="shared" si="1"/>
        <v>cen-34A</v>
      </c>
      <c r="C42" s="10"/>
      <c r="D42" s="6">
        <v>2</v>
      </c>
      <c r="E42" s="6" t="s">
        <v>3145</v>
      </c>
      <c r="F42" s="44" t="str">
        <f t="shared" si="0"/>
        <v>schemeIdentifier</v>
      </c>
      <c r="G42" s="6" t="str">
        <f t="shared" si="2"/>
        <v/>
      </c>
      <c r="H42" s="6" t="s">
        <v>3307</v>
      </c>
      <c r="I42" s="6" t="s">
        <v>3716</v>
      </c>
      <c r="J42" s="6"/>
      <c r="K42" s="6" t="s">
        <v>3334</v>
      </c>
      <c r="M42" s="7" t="str">
        <f>IF(ISTEXT(L42),VLOOKUP(L42,'xbrl-gl'!A:H,7,FALSE),"")</f>
        <v/>
      </c>
    </row>
    <row r="43" spans="1:13" ht="16" customHeight="1">
      <c r="A43" s="10" t="s">
        <v>1647</v>
      </c>
      <c r="B43" s="10" t="str">
        <f t="shared" si="1"/>
        <v>cenG-5</v>
      </c>
      <c r="C43" s="10"/>
      <c r="D43" s="6">
        <v>2</v>
      </c>
      <c r="E43" s="6" t="s">
        <v>3145</v>
      </c>
      <c r="F43" s="44" t="str">
        <f t="shared" si="0"/>
        <v>sellerPostalAddress</v>
      </c>
      <c r="G43" s="6" t="str">
        <f t="shared" si="2"/>
        <v/>
      </c>
      <c r="H43" s="6" t="s">
        <v>3335</v>
      </c>
      <c r="I43" s="6" t="s">
        <v>3717</v>
      </c>
      <c r="J43" s="9"/>
      <c r="K43" s="6" t="s">
        <v>1573</v>
      </c>
      <c r="L43" s="7" t="s">
        <v>792</v>
      </c>
      <c r="M43" s="7" t="str">
        <f>IF(ISTEXT(L43),VLOOKUP(L43,'xbrl-gl'!A:H,7,FALSE),"")</f>
        <v>_</v>
      </c>
    </row>
    <row r="44" spans="1:13" ht="16" customHeight="1">
      <c r="A44" s="10" t="s">
        <v>1649</v>
      </c>
      <c r="B44" s="10" t="str">
        <f t="shared" si="1"/>
        <v>cen-35</v>
      </c>
      <c r="C44" s="10"/>
      <c r="D44" s="6">
        <v>3</v>
      </c>
      <c r="E44" s="6" t="s">
        <v>3145</v>
      </c>
      <c r="F44" s="45" t="str">
        <f t="shared" si="0"/>
        <v>sellerAddressLine1</v>
      </c>
      <c r="G44" s="6" t="str">
        <f t="shared" si="2"/>
        <v>textItemType</v>
      </c>
      <c r="H44" s="6" t="s">
        <v>1650</v>
      </c>
      <c r="I44" s="6" t="s">
        <v>3718</v>
      </c>
      <c r="J44" s="6" t="s">
        <v>1594</v>
      </c>
      <c r="K44" s="6" t="s">
        <v>1585</v>
      </c>
      <c r="L44" s="7" t="s">
        <v>1248</v>
      </c>
      <c r="M44" s="7" t="str">
        <f>IF(ISTEXT(L44),VLOOKUP(L44,'xbrl-gl'!A:H,7,FALSE),"")</f>
        <v>gl-gen:streetItemType</v>
      </c>
    </row>
    <row r="45" spans="1:13" ht="16" customHeight="1">
      <c r="A45" s="10" t="s">
        <v>1651</v>
      </c>
      <c r="B45" s="10" t="str">
        <f t="shared" si="1"/>
        <v>cen-36</v>
      </c>
      <c r="C45" s="10"/>
      <c r="D45" s="6">
        <v>3</v>
      </c>
      <c r="E45" s="6" t="s">
        <v>3145</v>
      </c>
      <c r="F45" s="45" t="str">
        <f t="shared" si="0"/>
        <v>sellerAddressLine2</v>
      </c>
      <c r="G45" s="6" t="str">
        <f t="shared" si="2"/>
        <v>textItemType</v>
      </c>
      <c r="H45" s="6" t="s">
        <v>3336</v>
      </c>
      <c r="I45" s="6" t="s">
        <v>3337</v>
      </c>
      <c r="J45" s="6" t="s">
        <v>1594</v>
      </c>
      <c r="K45" s="6" t="s">
        <v>1585</v>
      </c>
      <c r="L45" s="7" t="s">
        <v>1249</v>
      </c>
      <c r="M45" s="7" t="str">
        <f>IF(ISTEXT(L45),VLOOKUP(L45,'xbrl-gl'!A:H,7,FALSE),"")</f>
        <v>gl-gen:street2ItemType</v>
      </c>
    </row>
    <row r="46" spans="1:13" ht="16" customHeight="1">
      <c r="A46" s="10" t="s">
        <v>3338</v>
      </c>
      <c r="B46" s="10" t="str">
        <f t="shared" si="1"/>
        <v>cen-162</v>
      </c>
      <c r="C46" s="10"/>
      <c r="D46" s="6">
        <v>3</v>
      </c>
      <c r="E46" s="6" t="s">
        <v>3145</v>
      </c>
      <c r="F46" s="45" t="str">
        <f t="shared" si="0"/>
        <v>sellerAddressLine3</v>
      </c>
      <c r="G46" s="6" t="str">
        <f t="shared" si="2"/>
        <v>textItemType</v>
      </c>
      <c r="H46" s="6" t="s">
        <v>3339</v>
      </c>
      <c r="I46" s="6" t="s">
        <v>3337</v>
      </c>
      <c r="J46" s="6" t="s">
        <v>1594</v>
      </c>
      <c r="K46" s="6" t="s">
        <v>1585</v>
      </c>
      <c r="L46" s="7" t="s">
        <v>3163</v>
      </c>
      <c r="M46" s="7" t="e">
        <f>IF(ISTEXT(L46),VLOOKUP(L46,'xbrl-gl'!A:H,7,FALSE),"")</f>
        <v>#N/A</v>
      </c>
    </row>
    <row r="47" spans="1:13" ht="16" customHeight="1">
      <c r="A47" s="10" t="s">
        <v>1654</v>
      </c>
      <c r="B47" s="10" t="str">
        <f t="shared" si="1"/>
        <v>cen-37</v>
      </c>
      <c r="C47" s="10"/>
      <c r="D47" s="6">
        <v>3</v>
      </c>
      <c r="E47" s="6" t="s">
        <v>3145</v>
      </c>
      <c r="F47" s="45" t="str">
        <f t="shared" si="0"/>
        <v>sellerCity</v>
      </c>
      <c r="G47" s="6" t="str">
        <f t="shared" si="2"/>
        <v>textItemType</v>
      </c>
      <c r="H47" s="6" t="s">
        <v>3340</v>
      </c>
      <c r="I47" s="6" t="s">
        <v>3341</v>
      </c>
      <c r="J47" s="6" t="s">
        <v>1594</v>
      </c>
      <c r="K47" s="6" t="s">
        <v>1585</v>
      </c>
      <c r="L47" s="7" t="s">
        <v>1250</v>
      </c>
      <c r="M47" s="7" t="str">
        <f>IF(ISTEXT(L47),VLOOKUP(L47,'xbrl-gl'!A:H,7,FALSE),"")</f>
        <v>gl-gen:cityItemType</v>
      </c>
    </row>
    <row r="48" spans="1:13" ht="16" customHeight="1">
      <c r="A48" s="10" t="s">
        <v>1656</v>
      </c>
      <c r="B48" s="10" t="str">
        <f t="shared" si="1"/>
        <v>cen-38</v>
      </c>
      <c r="C48" s="10"/>
      <c r="D48" s="6">
        <v>3</v>
      </c>
      <c r="E48" s="6" t="s">
        <v>3145</v>
      </c>
      <c r="F48" s="45" t="str">
        <f t="shared" si="0"/>
        <v>sellerPostCode</v>
      </c>
      <c r="G48" s="6" t="str">
        <f t="shared" si="2"/>
        <v>textItemType</v>
      </c>
      <c r="H48" s="6" t="s">
        <v>3342</v>
      </c>
      <c r="I48" s="6" t="s">
        <v>3719</v>
      </c>
      <c r="J48" s="6" t="s">
        <v>1594</v>
      </c>
      <c r="K48" s="6" t="s">
        <v>1585</v>
      </c>
      <c r="L48" s="7" t="s">
        <v>1253</v>
      </c>
      <c r="M48" s="7" t="str">
        <f>IF(ISTEXT(L48),VLOOKUP(L48,'xbrl-gl'!A:H,7,FALSE),"")</f>
        <v>gl-gen:zipOrPostalCodeItemType</v>
      </c>
    </row>
    <row r="49" spans="1:13" ht="16" customHeight="1">
      <c r="A49" s="10" t="s">
        <v>1658</v>
      </c>
      <c r="B49" s="10" t="str">
        <f t="shared" si="1"/>
        <v>cen-39</v>
      </c>
      <c r="C49" s="10"/>
      <c r="D49" s="6">
        <v>3</v>
      </c>
      <c r="E49" s="6" t="s">
        <v>3145</v>
      </c>
      <c r="F49" s="45" t="str">
        <f t="shared" si="0"/>
        <v>sellerCountrySubdivision</v>
      </c>
      <c r="G49" s="6" t="str">
        <f t="shared" si="2"/>
        <v>textItemType</v>
      </c>
      <c r="H49" s="6" t="s">
        <v>3343</v>
      </c>
      <c r="I49" s="6" t="s">
        <v>3720</v>
      </c>
      <c r="J49" s="6" t="s">
        <v>1594</v>
      </c>
      <c r="K49" s="6" t="s">
        <v>1585</v>
      </c>
      <c r="L49" s="7" t="s">
        <v>1251</v>
      </c>
      <c r="M49" s="7" t="str">
        <f>IF(ISTEXT(L49),VLOOKUP(L49,'xbrl-gl'!A:H,7,FALSE),"")</f>
        <v>gl-gen:stateOrProvinceItemType</v>
      </c>
    </row>
    <row r="50" spans="1:13" ht="16" customHeight="1">
      <c r="A50" s="10" t="s">
        <v>1660</v>
      </c>
      <c r="B50" s="10" t="str">
        <f t="shared" si="1"/>
        <v>cen-40</v>
      </c>
      <c r="C50" s="10"/>
      <c r="D50" s="6">
        <v>3</v>
      </c>
      <c r="E50" s="6" t="s">
        <v>3145</v>
      </c>
      <c r="F50" s="45" t="str">
        <f t="shared" si="0"/>
        <v>sellerCountryCode</v>
      </c>
      <c r="G50" s="6" t="str">
        <f t="shared" si="2"/>
        <v>codeItemType</v>
      </c>
      <c r="H50" s="6" t="s">
        <v>3344</v>
      </c>
      <c r="I50" s="6" t="s">
        <v>3721</v>
      </c>
      <c r="J50" s="6" t="s">
        <v>1580</v>
      </c>
      <c r="K50" s="6" t="s">
        <v>1573</v>
      </c>
      <c r="L50" s="7" t="s">
        <v>1252</v>
      </c>
      <c r="M50" s="7" t="str">
        <f>IF(ISTEXT(L50),VLOOKUP(L50,'xbrl-gl'!A:H,7,FALSE),"")</f>
        <v>gl-gen:countryItemType</v>
      </c>
    </row>
    <row r="51" spans="1:13" ht="16" customHeight="1">
      <c r="A51" s="10" t="s">
        <v>1662</v>
      </c>
      <c r="B51" s="10" t="str">
        <f t="shared" si="1"/>
        <v>cenG-6</v>
      </c>
      <c r="C51" s="10"/>
      <c r="D51" s="6">
        <v>2</v>
      </c>
      <c r="E51" s="6" t="s">
        <v>3145</v>
      </c>
      <c r="F51" s="44" t="str">
        <f t="shared" si="0"/>
        <v>sellerContact</v>
      </c>
      <c r="G51" s="6" t="str">
        <f t="shared" si="2"/>
        <v/>
      </c>
      <c r="H51" s="6" t="s">
        <v>1663</v>
      </c>
      <c r="I51" s="6" t="s">
        <v>3345</v>
      </c>
      <c r="J51" s="9"/>
      <c r="K51" s="6" t="s">
        <v>1585</v>
      </c>
      <c r="L51" s="7" t="s">
        <v>793</v>
      </c>
      <c r="M51" s="7" t="str">
        <f>IF(ISTEXT(L51),VLOOKUP(L51,'xbrl-gl'!A:H,7,FALSE),"")</f>
        <v>_</v>
      </c>
    </row>
    <row r="52" spans="1:13" ht="16" customHeight="1">
      <c r="A52" s="10" t="s">
        <v>1664</v>
      </c>
      <c r="B52" s="10" t="str">
        <f t="shared" si="1"/>
        <v>cen-41</v>
      </c>
      <c r="C52" s="10"/>
      <c r="D52" s="6">
        <v>3</v>
      </c>
      <c r="E52" s="6" t="s">
        <v>3145</v>
      </c>
      <c r="F52" s="45" t="str">
        <f t="shared" si="0"/>
        <v>sellerContactPoint</v>
      </c>
      <c r="G52" s="6" t="str">
        <f t="shared" si="2"/>
        <v>textItemType</v>
      </c>
      <c r="H52" s="6" t="s">
        <v>1665</v>
      </c>
      <c r="I52" s="6" t="s">
        <v>3722</v>
      </c>
      <c r="J52" s="6" t="s">
        <v>1594</v>
      </c>
      <c r="K52" s="6" t="s">
        <v>1585</v>
      </c>
      <c r="L52" s="7" t="s">
        <v>1259</v>
      </c>
      <c r="M52" s="7" t="str">
        <f>IF(ISTEXT(L52),VLOOKUP(L52,'xbrl-gl'!A:H,7,FALSE),"")</f>
        <v>gl-gen:contactAttentionLineItemType</v>
      </c>
    </row>
    <row r="53" spans="1:13" ht="16" customHeight="1">
      <c r="A53" s="10" t="s">
        <v>1666</v>
      </c>
      <c r="B53" s="10" t="str">
        <f t="shared" si="1"/>
        <v>cen-42</v>
      </c>
      <c r="C53" s="10"/>
      <c r="D53" s="6">
        <v>3</v>
      </c>
      <c r="E53" s="6" t="s">
        <v>3145</v>
      </c>
      <c r="F53" s="45" t="str">
        <f t="shared" si="0"/>
        <v>sellerContactTelephoneNumber</v>
      </c>
      <c r="G53" s="6" t="str">
        <f t="shared" si="2"/>
        <v>textItemType</v>
      </c>
      <c r="H53" s="6" t="s">
        <v>1667</v>
      </c>
      <c r="I53" s="6" t="s">
        <v>3346</v>
      </c>
      <c r="J53" s="6" t="s">
        <v>1594</v>
      </c>
      <c r="K53" s="6" t="s">
        <v>1585</v>
      </c>
      <c r="L53" s="7" t="s">
        <v>1262</v>
      </c>
      <c r="M53" s="7" t="str">
        <f>IF(ISTEXT(L53),VLOOKUP(L53,'xbrl-gl'!A:H,7,FALSE),"")</f>
        <v>gl-gen:phoneNumberItemType</v>
      </c>
    </row>
    <row r="54" spans="1:13" ht="16" customHeight="1">
      <c r="A54" s="10" t="s">
        <v>1668</v>
      </c>
      <c r="B54" s="10" t="str">
        <f t="shared" si="1"/>
        <v>cen-43</v>
      </c>
      <c r="C54" s="10"/>
      <c r="D54" s="6">
        <v>3</v>
      </c>
      <c r="E54" s="6" t="s">
        <v>3145</v>
      </c>
      <c r="F54" s="45" t="str">
        <f t="shared" si="0"/>
        <v>sellerContactEmailAddress</v>
      </c>
      <c r="G54" s="6" t="str">
        <f t="shared" si="2"/>
        <v>textItemType</v>
      </c>
      <c r="H54" s="6" t="s">
        <v>1669</v>
      </c>
      <c r="I54" s="6" t="s">
        <v>3347</v>
      </c>
      <c r="J54" s="6" t="s">
        <v>1594</v>
      </c>
      <c r="K54" s="6" t="s">
        <v>1585</v>
      </c>
      <c r="L54" s="7" t="s">
        <v>1266</v>
      </c>
      <c r="M54" s="7" t="str">
        <f>IF(ISTEXT(L54),VLOOKUP(L54,'xbrl-gl'!A:H,7,FALSE),"")</f>
        <v>gl-gen:emailAddressItemType</v>
      </c>
    </row>
    <row r="55" spans="1:13" ht="16" customHeight="1">
      <c r="A55" s="10" t="s">
        <v>1670</v>
      </c>
      <c r="B55" s="10" t="str">
        <f t="shared" si="1"/>
        <v>cenG-7</v>
      </c>
      <c r="C55" s="10"/>
      <c r="D55" s="6">
        <v>1</v>
      </c>
      <c r="E55" s="6" t="s">
        <v>3145</v>
      </c>
      <c r="F55" s="6" t="str">
        <f t="shared" si="0"/>
        <v>buyer</v>
      </c>
      <c r="G55" s="6" t="str">
        <f t="shared" si="2"/>
        <v/>
      </c>
      <c r="H55" s="6" t="s">
        <v>1671</v>
      </c>
      <c r="I55" s="6" t="s">
        <v>3348</v>
      </c>
      <c r="J55" s="9"/>
      <c r="K55" s="6" t="s">
        <v>1573</v>
      </c>
      <c r="L55" s="7" t="s">
        <v>1236</v>
      </c>
      <c r="M55" s="7" t="str">
        <f>IF(ISTEXT(L55),VLOOKUP(L55,'xbrl-gl'!A:H,7,FALSE),"")</f>
        <v>gl-gen:identifierTypeItemType</v>
      </c>
    </row>
    <row r="56" spans="1:13" ht="16" customHeight="1">
      <c r="A56" s="10" t="s">
        <v>1672</v>
      </c>
      <c r="B56" s="10" t="str">
        <f t="shared" si="1"/>
        <v>cen-44</v>
      </c>
      <c r="C56" s="10"/>
      <c r="D56" s="6">
        <v>2</v>
      </c>
      <c r="E56" s="6" t="s">
        <v>3145</v>
      </c>
      <c r="F56" s="44" t="str">
        <f t="shared" si="0"/>
        <v>buyerName</v>
      </c>
      <c r="G56" s="6" t="str">
        <f t="shared" si="2"/>
        <v>textItemType</v>
      </c>
      <c r="H56" s="6" t="s">
        <v>1673</v>
      </c>
      <c r="I56" s="6" t="s">
        <v>3349</v>
      </c>
      <c r="J56" s="6" t="s">
        <v>1594</v>
      </c>
      <c r="K56" s="6" t="s">
        <v>1573</v>
      </c>
      <c r="L56" s="7" t="s">
        <v>1235</v>
      </c>
      <c r="M56" s="7" t="str">
        <f>IF(ISTEXT(L56),VLOOKUP(L56,'xbrl-gl'!A:H,7,FALSE),"")</f>
        <v>identifierDescriptionItemType</v>
      </c>
    </row>
    <row r="57" spans="1:13" ht="16" customHeight="1">
      <c r="A57" s="10" t="s">
        <v>3350</v>
      </c>
      <c r="B57" s="10" t="str">
        <f t="shared" si="1"/>
        <v>cen-45</v>
      </c>
      <c r="C57" s="10"/>
      <c r="D57" s="6">
        <v>2</v>
      </c>
      <c r="E57" s="6" t="s">
        <v>3145</v>
      </c>
      <c r="F57" s="44" t="str">
        <f t="shared" si="0"/>
        <v>buyerTradingName</v>
      </c>
      <c r="G57" s="6" t="str">
        <f t="shared" si="2"/>
        <v>textItemType</v>
      </c>
      <c r="H57" s="6" t="s">
        <v>3351</v>
      </c>
      <c r="I57" s="6" t="s">
        <v>3723</v>
      </c>
      <c r="J57" s="6" t="s">
        <v>1594</v>
      </c>
      <c r="K57" s="6" t="s">
        <v>1585</v>
      </c>
      <c r="L57" s="7" t="s">
        <v>3168</v>
      </c>
      <c r="M57" s="7" t="e">
        <f>IF(ISTEXT(L57),VLOOKUP(L57,'xbrl-gl'!A:H,7,FALSE),"")</f>
        <v>#N/A</v>
      </c>
    </row>
    <row r="58" spans="1:13" ht="16" customHeight="1">
      <c r="A58" s="10" t="s">
        <v>1675</v>
      </c>
      <c r="B58" s="10" t="str">
        <f t="shared" si="1"/>
        <v>cen-46</v>
      </c>
      <c r="C58" s="10"/>
      <c r="D58" s="6">
        <v>2</v>
      </c>
      <c r="E58" s="6" t="s">
        <v>3145</v>
      </c>
      <c r="F58" s="44" t="str">
        <f t="shared" si="0"/>
        <v>buyerIdentifier</v>
      </c>
      <c r="G58" s="6" t="str">
        <f t="shared" si="2"/>
        <v>identifierItemType</v>
      </c>
      <c r="H58" s="6" t="s">
        <v>3352</v>
      </c>
      <c r="I58" s="6" t="s">
        <v>3724</v>
      </c>
      <c r="J58" s="6" t="s">
        <v>1574</v>
      </c>
      <c r="K58" s="6" t="s">
        <v>3304</v>
      </c>
      <c r="L58" s="7" t="s">
        <v>1229</v>
      </c>
      <c r="M58" s="7" t="str">
        <f>IF(ISTEXT(L58),VLOOKUP(L58,'xbrl-gl'!A:H,7,FALSE),"")</f>
        <v>identifierCodeItemType</v>
      </c>
    </row>
    <row r="59" spans="1:13" ht="16" customHeight="1">
      <c r="A59" s="10" t="s">
        <v>3353</v>
      </c>
      <c r="B59" s="10" t="str">
        <f t="shared" si="1"/>
        <v>cen-46A</v>
      </c>
      <c r="C59" s="10"/>
      <c r="D59" s="6">
        <v>2</v>
      </c>
      <c r="E59" s="6" t="s">
        <v>3145</v>
      </c>
      <c r="F59" s="44" t="str">
        <f t="shared" si="0"/>
        <v>schemeIdentifier</v>
      </c>
      <c r="G59" s="6" t="str">
        <f t="shared" si="2"/>
        <v/>
      </c>
      <c r="H59" s="6" t="s">
        <v>3307</v>
      </c>
      <c r="I59" s="6" t="s">
        <v>3725</v>
      </c>
      <c r="J59" s="6"/>
      <c r="K59" s="6" t="s">
        <v>3304</v>
      </c>
      <c r="M59" s="7" t="str">
        <f>IF(ISTEXT(L59),VLOOKUP(L59,'xbrl-gl'!A:H,7,FALSE),"")</f>
        <v/>
      </c>
    </row>
    <row r="60" spans="1:13" ht="16" customHeight="1">
      <c r="A60" s="10" t="s">
        <v>1677</v>
      </c>
      <c r="B60" s="10" t="str">
        <f t="shared" si="1"/>
        <v>cen-47</v>
      </c>
      <c r="C60" s="10"/>
      <c r="D60" s="6">
        <v>2</v>
      </c>
      <c r="E60" s="6" t="s">
        <v>3145</v>
      </c>
      <c r="F60" s="44" t="str">
        <f t="shared" si="0"/>
        <v>buyerLegalRegistrationIdentifier</v>
      </c>
      <c r="G60" s="6" t="str">
        <f t="shared" si="2"/>
        <v>identifierItemType</v>
      </c>
      <c r="H60" s="6" t="s">
        <v>3354</v>
      </c>
      <c r="I60" s="6" t="s">
        <v>3726</v>
      </c>
      <c r="J60" s="6" t="s">
        <v>1574</v>
      </c>
      <c r="K60" s="6" t="s">
        <v>3304</v>
      </c>
      <c r="L60" s="7" t="s">
        <v>1230</v>
      </c>
      <c r="M60" s="7" t="str">
        <f>IF(ISTEXT(L60),VLOOKUP(L60,'xbrl-gl'!A:H,7,FALSE),"")</f>
        <v>identifierAuthorityCodeItemType</v>
      </c>
    </row>
    <row r="61" spans="1:13" ht="16" customHeight="1">
      <c r="A61" s="10" t="s">
        <v>3355</v>
      </c>
      <c r="B61" s="10" t="str">
        <f t="shared" si="1"/>
        <v>cen-47A</v>
      </c>
      <c r="C61" s="10"/>
      <c r="D61" s="6">
        <v>2</v>
      </c>
      <c r="E61" s="6" t="s">
        <v>3145</v>
      </c>
      <c r="F61" s="44" t="str">
        <f t="shared" si="0"/>
        <v>schemeIdentifier</v>
      </c>
      <c r="G61" s="6" t="str">
        <f t="shared" si="2"/>
        <v/>
      </c>
      <c r="H61" s="6" t="s">
        <v>3307</v>
      </c>
      <c r="I61" s="6" t="s">
        <v>3727</v>
      </c>
      <c r="J61" s="6"/>
      <c r="K61" s="6" t="s">
        <v>3304</v>
      </c>
      <c r="L61" s="7" t="s">
        <v>1231</v>
      </c>
      <c r="M61" s="7" t="str">
        <f>IF(ISTEXT(L61),VLOOKUP(L61,'xbrl-gl'!A:H,7,FALSE),"")</f>
        <v>identifierAuthorityItemType</v>
      </c>
    </row>
    <row r="62" spans="1:13" ht="16" customHeight="1">
      <c r="A62" s="10" t="s">
        <v>1680</v>
      </c>
      <c r="B62" s="10" t="str">
        <f t="shared" si="1"/>
        <v>cen-48</v>
      </c>
      <c r="C62" s="10"/>
      <c r="D62" s="6">
        <v>2</v>
      </c>
      <c r="E62" s="6" t="s">
        <v>3145</v>
      </c>
      <c r="F62" s="44" t="str">
        <f t="shared" si="0"/>
        <v>buyerVatIdentifier</v>
      </c>
      <c r="G62" s="6" t="str">
        <f t="shared" si="2"/>
        <v>identifierItemType</v>
      </c>
      <c r="H62" s="6" t="s">
        <v>3356</v>
      </c>
      <c r="I62" s="6" t="s">
        <v>3728</v>
      </c>
      <c r="J62" s="6" t="s">
        <v>1574</v>
      </c>
      <c r="K62" s="6" t="s">
        <v>1585</v>
      </c>
      <c r="L62" s="7" t="s">
        <v>1230</v>
      </c>
      <c r="M62" s="7" t="str">
        <f>IF(ISTEXT(L62),VLOOKUP(L62,'xbrl-gl'!A:H,7,FALSE),"")</f>
        <v>identifierAuthorityCodeItemType</v>
      </c>
    </row>
    <row r="63" spans="1:13" ht="16" customHeight="1">
      <c r="A63" s="10" t="s">
        <v>1682</v>
      </c>
      <c r="B63" s="10" t="str">
        <f t="shared" si="1"/>
        <v>cen-49</v>
      </c>
      <c r="C63" s="10"/>
      <c r="D63" s="6">
        <v>2</v>
      </c>
      <c r="E63" s="6" t="s">
        <v>3145</v>
      </c>
      <c r="F63" s="44" t="str">
        <f t="shared" si="0"/>
        <v>buyerElectronicAddress</v>
      </c>
      <c r="G63" s="6" t="str">
        <f t="shared" si="2"/>
        <v>identifierItemType</v>
      </c>
      <c r="H63" s="6" t="s">
        <v>3357</v>
      </c>
      <c r="I63" s="6" t="s">
        <v>3729</v>
      </c>
      <c r="J63" s="6" t="s">
        <v>1574</v>
      </c>
      <c r="K63" s="6" t="s">
        <v>3304</v>
      </c>
      <c r="M63" s="7" t="str">
        <f>IF(ISTEXT(L63),VLOOKUP(L63,'xbrl-gl'!A:H,7,FALSE),"")</f>
        <v/>
      </c>
    </row>
    <row r="64" spans="1:13" ht="16" customHeight="1">
      <c r="A64" s="10" t="s">
        <v>3358</v>
      </c>
      <c r="B64" s="10" t="str">
        <f t="shared" si="1"/>
        <v>cen-49A</v>
      </c>
      <c r="C64" s="10"/>
      <c r="D64" s="6">
        <v>2</v>
      </c>
      <c r="E64" s="6" t="s">
        <v>3145</v>
      </c>
      <c r="F64" s="44" t="str">
        <f t="shared" si="0"/>
        <v>schemeIdentifier</v>
      </c>
      <c r="G64" s="6" t="str">
        <f t="shared" si="2"/>
        <v/>
      </c>
      <c r="H64" s="6" t="s">
        <v>3307</v>
      </c>
      <c r="I64" s="6" t="s">
        <v>3730</v>
      </c>
      <c r="J64" s="6"/>
      <c r="K64" s="6" t="s">
        <v>3334</v>
      </c>
      <c r="M64" s="7" t="str">
        <f>IF(ISTEXT(L64),VLOOKUP(L64,'xbrl-gl'!A:H,7,FALSE),"")</f>
        <v/>
      </c>
    </row>
    <row r="65" spans="1:13" ht="16" customHeight="1">
      <c r="A65" s="10" t="s">
        <v>1684</v>
      </c>
      <c r="B65" s="10" t="str">
        <f t="shared" si="1"/>
        <v>cenG-8</v>
      </c>
      <c r="C65" s="10"/>
      <c r="D65" s="6">
        <v>2</v>
      </c>
      <c r="E65" s="6" t="s">
        <v>3145</v>
      </c>
      <c r="F65" s="44" t="str">
        <f t="shared" si="0"/>
        <v>buyerPostalAddress</v>
      </c>
      <c r="G65" s="6" t="str">
        <f t="shared" si="2"/>
        <v/>
      </c>
      <c r="H65" s="6" t="s">
        <v>3359</v>
      </c>
      <c r="I65" s="6" t="s">
        <v>3731</v>
      </c>
      <c r="J65" s="9"/>
      <c r="K65" s="6" t="s">
        <v>1573</v>
      </c>
      <c r="L65" s="7" t="s">
        <v>792</v>
      </c>
      <c r="M65" s="7" t="str">
        <f>IF(ISTEXT(L65),VLOOKUP(L65,'xbrl-gl'!A:H,7,FALSE),"")</f>
        <v>_</v>
      </c>
    </row>
    <row r="66" spans="1:13" ht="16" customHeight="1">
      <c r="A66" s="10" t="s">
        <v>1686</v>
      </c>
      <c r="B66" s="10" t="str">
        <f t="shared" si="1"/>
        <v>cen-50</v>
      </c>
      <c r="C66" s="10"/>
      <c r="D66" s="6">
        <v>3</v>
      </c>
      <c r="E66" s="6" t="s">
        <v>3145</v>
      </c>
      <c r="F66" s="45" t="str">
        <f t="shared" ref="F66:F129" si="3">LOWER(LEFT(H66,1))&amp;MID(SUBSTITUTE(PROPER(H66)," ",""),2,LEN(H66))</f>
        <v>buyerAddressLine1</v>
      </c>
      <c r="G66" s="6" t="str">
        <f t="shared" si="2"/>
        <v>textItemType</v>
      </c>
      <c r="H66" s="6" t="s">
        <v>1687</v>
      </c>
      <c r="I66" s="6" t="s">
        <v>3718</v>
      </c>
      <c r="J66" s="6" t="s">
        <v>1594</v>
      </c>
      <c r="K66" s="6" t="s">
        <v>1585</v>
      </c>
      <c r="L66" s="7" t="s">
        <v>1248</v>
      </c>
      <c r="M66" s="7" t="str">
        <f>IF(ISTEXT(L66),VLOOKUP(L66,'xbrl-gl'!A:H,7,FALSE),"")</f>
        <v>gl-gen:streetItemType</v>
      </c>
    </row>
    <row r="67" spans="1:13" ht="16" customHeight="1">
      <c r="A67" s="10" t="s">
        <v>1688</v>
      </c>
      <c r="B67" s="10" t="str">
        <f t="shared" ref="B67:B130" si="4">IF("BT"=MID(A67,1,2),"cen-"&amp;MID(A67,4,LEN(A67)-3),"cenG-"&amp;MID(A67,4,LEN(A67)-3))</f>
        <v>cen-51</v>
      </c>
      <c r="C67" s="10"/>
      <c r="D67" s="6">
        <v>3</v>
      </c>
      <c r="E67" s="6" t="s">
        <v>3145</v>
      </c>
      <c r="F67" s="45" t="str">
        <f t="shared" si="3"/>
        <v>buyerAddressLine2</v>
      </c>
      <c r="G67" s="6" t="str">
        <f t="shared" ref="G67:G130" si="5">IF(ISTEXT(J67),LOWER(LEFT(J67,1))&amp;MID(SUBSTITUTE(PROPER(J67)," ",""),2,LEN(J67))&amp;"ItemType","")</f>
        <v>textItemType</v>
      </c>
      <c r="H67" s="6" t="s">
        <v>3360</v>
      </c>
      <c r="I67" s="6" t="s">
        <v>3337</v>
      </c>
      <c r="J67" s="6" t="s">
        <v>1594</v>
      </c>
      <c r="K67" s="6" t="s">
        <v>1585</v>
      </c>
      <c r="L67" s="7" t="s">
        <v>1249</v>
      </c>
      <c r="M67" s="7" t="str">
        <f>IF(ISTEXT(L67),VLOOKUP(L67,'xbrl-gl'!A:H,7,FALSE),"")</f>
        <v>gl-gen:street2ItemType</v>
      </c>
    </row>
    <row r="68" spans="1:13" ht="16" customHeight="1">
      <c r="A68" s="10" t="s">
        <v>1690</v>
      </c>
      <c r="B68" s="10" t="str">
        <f t="shared" si="4"/>
        <v>cen-163</v>
      </c>
      <c r="C68" s="10"/>
      <c r="D68" s="6">
        <v>3</v>
      </c>
      <c r="E68" s="6" t="s">
        <v>3145</v>
      </c>
      <c r="F68" s="45" t="str">
        <f t="shared" si="3"/>
        <v>buyerAddressLine3</v>
      </c>
      <c r="G68" s="6" t="str">
        <f t="shared" si="5"/>
        <v>textItemType</v>
      </c>
      <c r="H68" s="6" t="s">
        <v>3361</v>
      </c>
      <c r="I68" s="6" t="s">
        <v>3337</v>
      </c>
      <c r="J68" s="6" t="s">
        <v>1594</v>
      </c>
      <c r="K68" s="6" t="s">
        <v>1585</v>
      </c>
      <c r="L68" s="7" t="s">
        <v>3163</v>
      </c>
      <c r="M68" s="7" t="e">
        <f>IF(ISTEXT(L68),VLOOKUP(L68,'xbrl-gl'!A:H,7,FALSE),"")</f>
        <v>#N/A</v>
      </c>
    </row>
    <row r="69" spans="1:13" ht="16" customHeight="1">
      <c r="A69" s="10" t="s">
        <v>1692</v>
      </c>
      <c r="B69" s="10" t="str">
        <f t="shared" si="4"/>
        <v>cen-52</v>
      </c>
      <c r="C69" s="10"/>
      <c r="D69" s="6">
        <v>3</v>
      </c>
      <c r="E69" s="6" t="s">
        <v>3145</v>
      </c>
      <c r="F69" s="45" t="str">
        <f t="shared" si="3"/>
        <v>buyerCity</v>
      </c>
      <c r="G69" s="6" t="str">
        <f t="shared" si="5"/>
        <v>textItemType</v>
      </c>
      <c r="H69" s="6" t="s">
        <v>3362</v>
      </c>
      <c r="I69" s="6" t="s">
        <v>3363</v>
      </c>
      <c r="J69" s="6" t="s">
        <v>1594</v>
      </c>
      <c r="K69" s="6" t="s">
        <v>1585</v>
      </c>
      <c r="L69" s="7" t="s">
        <v>1250</v>
      </c>
      <c r="M69" s="7" t="str">
        <f>IF(ISTEXT(L69),VLOOKUP(L69,'xbrl-gl'!A:H,7,FALSE),"")</f>
        <v>gl-gen:cityItemType</v>
      </c>
    </row>
    <row r="70" spans="1:13" ht="16" customHeight="1">
      <c r="A70" s="10" t="s">
        <v>1694</v>
      </c>
      <c r="B70" s="10" t="str">
        <f t="shared" si="4"/>
        <v>cen-53</v>
      </c>
      <c r="C70" s="10"/>
      <c r="D70" s="6">
        <v>3</v>
      </c>
      <c r="E70" s="6" t="s">
        <v>3145</v>
      </c>
      <c r="F70" s="45" t="str">
        <f t="shared" si="3"/>
        <v>buyerPostCode</v>
      </c>
      <c r="G70" s="6" t="str">
        <f t="shared" si="5"/>
        <v>textItemType</v>
      </c>
      <c r="H70" s="6" t="s">
        <v>3364</v>
      </c>
      <c r="I70" s="6" t="s">
        <v>3719</v>
      </c>
      <c r="J70" s="6" t="s">
        <v>1594</v>
      </c>
      <c r="K70" s="6" t="s">
        <v>1585</v>
      </c>
      <c r="L70" s="7" t="s">
        <v>1253</v>
      </c>
      <c r="M70" s="7" t="str">
        <f>IF(ISTEXT(L70),VLOOKUP(L70,'xbrl-gl'!A:H,7,FALSE),"")</f>
        <v>gl-gen:zipOrPostalCodeItemType</v>
      </c>
    </row>
    <row r="71" spans="1:13" ht="16" customHeight="1">
      <c r="A71" s="10" t="s">
        <v>1696</v>
      </c>
      <c r="B71" s="10" t="str">
        <f t="shared" si="4"/>
        <v>cen-54</v>
      </c>
      <c r="C71" s="10"/>
      <c r="D71" s="6">
        <v>3</v>
      </c>
      <c r="E71" s="6" t="s">
        <v>3145</v>
      </c>
      <c r="F71" s="45" t="str">
        <f t="shared" si="3"/>
        <v>buyerCountrySubdivision</v>
      </c>
      <c r="G71" s="6" t="str">
        <f t="shared" si="5"/>
        <v>textItemType</v>
      </c>
      <c r="H71" s="6" t="s">
        <v>1697</v>
      </c>
      <c r="I71" s="6" t="s">
        <v>3720</v>
      </c>
      <c r="J71" s="6" t="s">
        <v>1594</v>
      </c>
      <c r="K71" s="6" t="s">
        <v>1585</v>
      </c>
      <c r="L71" s="7" t="s">
        <v>1251</v>
      </c>
      <c r="M71" s="7" t="str">
        <f>IF(ISTEXT(L71),VLOOKUP(L71,'xbrl-gl'!A:H,7,FALSE),"")</f>
        <v>gl-gen:stateOrProvinceItemType</v>
      </c>
    </row>
    <row r="72" spans="1:13" ht="16" customHeight="1">
      <c r="A72" s="10" t="s">
        <v>1698</v>
      </c>
      <c r="B72" s="10" t="str">
        <f t="shared" si="4"/>
        <v>cen-55</v>
      </c>
      <c r="C72" s="10"/>
      <c r="D72" s="6">
        <v>3</v>
      </c>
      <c r="E72" s="6" t="s">
        <v>3145</v>
      </c>
      <c r="F72" s="45" t="str">
        <f t="shared" si="3"/>
        <v>buyerCountryCode</v>
      </c>
      <c r="G72" s="6" t="str">
        <f t="shared" si="5"/>
        <v>codeItemType</v>
      </c>
      <c r="H72" s="6" t="s">
        <v>3365</v>
      </c>
      <c r="I72" s="6" t="s">
        <v>3732</v>
      </c>
      <c r="J72" s="6" t="s">
        <v>1580</v>
      </c>
      <c r="K72" s="6" t="s">
        <v>1573</v>
      </c>
      <c r="L72" s="7" t="s">
        <v>1252</v>
      </c>
      <c r="M72" s="7" t="str">
        <f>IF(ISTEXT(L72),VLOOKUP(L72,'xbrl-gl'!A:H,7,FALSE),"")</f>
        <v>gl-gen:countryItemType</v>
      </c>
    </row>
    <row r="73" spans="1:13" ht="16" customHeight="1">
      <c r="A73" s="10" t="s">
        <v>1700</v>
      </c>
      <c r="B73" s="10" t="str">
        <f t="shared" si="4"/>
        <v>cenG-9</v>
      </c>
      <c r="C73" s="10"/>
      <c r="D73" s="6">
        <v>2</v>
      </c>
      <c r="E73" s="6" t="s">
        <v>3145</v>
      </c>
      <c r="F73" s="44" t="str">
        <f t="shared" si="3"/>
        <v>buyerContact</v>
      </c>
      <c r="G73" s="6" t="str">
        <f t="shared" si="5"/>
        <v/>
      </c>
      <c r="H73" s="6" t="s">
        <v>3366</v>
      </c>
      <c r="I73" s="6" t="s">
        <v>3733</v>
      </c>
      <c r="J73" s="9"/>
      <c r="K73" s="6" t="s">
        <v>1585</v>
      </c>
      <c r="L73" s="7" t="s">
        <v>793</v>
      </c>
      <c r="M73" s="7" t="str">
        <f>IF(ISTEXT(L73),VLOOKUP(L73,'xbrl-gl'!A:H,7,FALSE),"")</f>
        <v>_</v>
      </c>
    </row>
    <row r="74" spans="1:13" ht="16" customHeight="1">
      <c r="A74" s="10" t="s">
        <v>1702</v>
      </c>
      <c r="B74" s="10" t="str">
        <f t="shared" si="4"/>
        <v>cen-56</v>
      </c>
      <c r="C74" s="10"/>
      <c r="D74" s="6">
        <v>3</v>
      </c>
      <c r="E74" s="6" t="s">
        <v>3145</v>
      </c>
      <c r="F74" s="45" t="str">
        <f t="shared" si="3"/>
        <v>buyerContactPoint</v>
      </c>
      <c r="G74" s="6" t="str">
        <f t="shared" si="5"/>
        <v>textItemType</v>
      </c>
      <c r="H74" s="6" t="s">
        <v>1703</v>
      </c>
      <c r="I74" s="6" t="s">
        <v>3722</v>
      </c>
      <c r="J74" s="6" t="s">
        <v>1594</v>
      </c>
      <c r="K74" s="6" t="s">
        <v>1585</v>
      </c>
      <c r="L74" s="7" t="s">
        <v>1259</v>
      </c>
      <c r="M74" s="7" t="str">
        <f>IF(ISTEXT(L74),VLOOKUP(L74,'xbrl-gl'!A:H,7,FALSE),"")</f>
        <v>gl-gen:contactAttentionLineItemType</v>
      </c>
    </row>
    <row r="75" spans="1:13" ht="16" customHeight="1">
      <c r="A75" s="10" t="s">
        <v>1704</v>
      </c>
      <c r="B75" s="10" t="str">
        <f t="shared" si="4"/>
        <v>cen-57</v>
      </c>
      <c r="C75" s="10"/>
      <c r="D75" s="6">
        <v>3</v>
      </c>
      <c r="E75" s="6" t="s">
        <v>3145</v>
      </c>
      <c r="F75" s="45" t="str">
        <f t="shared" si="3"/>
        <v>buyerContactTelephoneNumber</v>
      </c>
      <c r="G75" s="6" t="str">
        <f t="shared" si="5"/>
        <v>textItemType</v>
      </c>
      <c r="H75" s="6" t="s">
        <v>1705</v>
      </c>
      <c r="I75" s="6" t="s">
        <v>3346</v>
      </c>
      <c r="J75" s="6" t="s">
        <v>1594</v>
      </c>
      <c r="K75" s="6" t="s">
        <v>1585</v>
      </c>
      <c r="L75" s="7" t="s">
        <v>1262</v>
      </c>
      <c r="M75" s="7" t="str">
        <f>IF(ISTEXT(L75),VLOOKUP(L75,'xbrl-gl'!A:H,7,FALSE),"")</f>
        <v>gl-gen:phoneNumberItemType</v>
      </c>
    </row>
    <row r="76" spans="1:13" ht="16" customHeight="1">
      <c r="A76" s="10" t="s">
        <v>1706</v>
      </c>
      <c r="B76" s="10" t="str">
        <f t="shared" si="4"/>
        <v>cen-58</v>
      </c>
      <c r="C76" s="10"/>
      <c r="D76" s="6">
        <v>3</v>
      </c>
      <c r="E76" s="6" t="s">
        <v>3145</v>
      </c>
      <c r="F76" s="45" t="str">
        <f t="shared" si="3"/>
        <v>buyerContactEmailAddress</v>
      </c>
      <c r="G76" s="6" t="str">
        <f t="shared" si="5"/>
        <v>textItemType</v>
      </c>
      <c r="H76" s="6" t="s">
        <v>1707</v>
      </c>
      <c r="I76" s="6" t="s">
        <v>3347</v>
      </c>
      <c r="J76" s="6" t="s">
        <v>1594</v>
      </c>
      <c r="K76" s="6" t="s">
        <v>1585</v>
      </c>
      <c r="L76" s="7" t="s">
        <v>1266</v>
      </c>
      <c r="M76" s="7" t="str">
        <f>IF(ISTEXT(L76),VLOOKUP(L76,'xbrl-gl'!A:H,7,FALSE),"")</f>
        <v>gl-gen:emailAddressItemType</v>
      </c>
    </row>
    <row r="77" spans="1:13" ht="16" customHeight="1">
      <c r="A77" s="10" t="s">
        <v>1708</v>
      </c>
      <c r="B77" s="10" t="str">
        <f t="shared" si="4"/>
        <v>cenG-10</v>
      </c>
      <c r="C77" s="10"/>
      <c r="D77" s="6">
        <v>1</v>
      </c>
      <c r="E77" s="6" t="s">
        <v>3145</v>
      </c>
      <c r="F77" s="6" t="str">
        <f t="shared" si="3"/>
        <v>payee</v>
      </c>
      <c r="G77" s="6" t="str">
        <f t="shared" si="5"/>
        <v/>
      </c>
      <c r="H77" s="6" t="s">
        <v>3367</v>
      </c>
      <c r="I77" s="6" t="s">
        <v>3734</v>
      </c>
      <c r="J77" s="9"/>
      <c r="K77" s="6" t="s">
        <v>1585</v>
      </c>
      <c r="M77" s="7" t="str">
        <f>IF(ISTEXT(L77),VLOOKUP(L77,'xbrl-gl'!A:H,7,FALSE),"")</f>
        <v/>
      </c>
    </row>
    <row r="78" spans="1:13" ht="16" customHeight="1">
      <c r="A78" s="10" t="s">
        <v>1709</v>
      </c>
      <c r="B78" s="10" t="str">
        <f t="shared" si="4"/>
        <v>cen-59</v>
      </c>
      <c r="C78" s="10"/>
      <c r="D78" s="6">
        <v>2</v>
      </c>
      <c r="E78" s="6" t="s">
        <v>3145</v>
      </c>
      <c r="F78" s="44" t="str">
        <f t="shared" si="3"/>
        <v>payeeName</v>
      </c>
      <c r="G78" s="6" t="str">
        <f t="shared" si="5"/>
        <v>textItemType</v>
      </c>
      <c r="H78" s="6" t="s">
        <v>3368</v>
      </c>
      <c r="I78" s="6" t="s">
        <v>3735</v>
      </c>
      <c r="J78" s="6" t="s">
        <v>1594</v>
      </c>
      <c r="K78" s="6" t="s">
        <v>1573</v>
      </c>
      <c r="L78" s="7" t="s">
        <v>1235</v>
      </c>
      <c r="M78" s="7" t="str">
        <f>IF(ISTEXT(L78),VLOOKUP(L78,'xbrl-gl'!A:H,7,FALSE),"")</f>
        <v>identifierDescriptionItemType</v>
      </c>
    </row>
    <row r="79" spans="1:13" ht="16" customHeight="1">
      <c r="A79" s="10" t="s">
        <v>1711</v>
      </c>
      <c r="B79" s="10" t="str">
        <f t="shared" si="4"/>
        <v>cen-60</v>
      </c>
      <c r="C79" s="10"/>
      <c r="D79" s="6">
        <v>2</v>
      </c>
      <c r="E79" s="6" t="s">
        <v>3145</v>
      </c>
      <c r="F79" s="44" t="str">
        <f t="shared" si="3"/>
        <v>payeeIdentifier</v>
      </c>
      <c r="G79" s="6" t="str">
        <f t="shared" si="5"/>
        <v>identifierItemType</v>
      </c>
      <c r="H79" s="6" t="s">
        <v>3369</v>
      </c>
      <c r="I79" s="6" t="s">
        <v>3736</v>
      </c>
      <c r="J79" s="6" t="s">
        <v>1574</v>
      </c>
      <c r="K79" s="6" t="s">
        <v>3304</v>
      </c>
      <c r="L79" s="7" t="s">
        <v>1229</v>
      </c>
      <c r="M79" s="7" t="str">
        <f>IF(ISTEXT(L79),VLOOKUP(L79,'xbrl-gl'!A:H,7,FALSE),"")</f>
        <v>identifierCodeItemType</v>
      </c>
    </row>
    <row r="80" spans="1:13" ht="16" customHeight="1">
      <c r="A80" s="10" t="s">
        <v>3370</v>
      </c>
      <c r="B80" s="10" t="str">
        <f t="shared" si="4"/>
        <v>cen-60A</v>
      </c>
      <c r="C80" s="10"/>
      <c r="D80" s="6">
        <v>2</v>
      </c>
      <c r="E80" s="6" t="s">
        <v>3145</v>
      </c>
      <c r="F80" s="44" t="str">
        <f t="shared" si="3"/>
        <v>schemeIdentifier</v>
      </c>
      <c r="G80" s="6" t="str">
        <f t="shared" si="5"/>
        <v/>
      </c>
      <c r="H80" s="6" t="s">
        <v>3307</v>
      </c>
      <c r="I80" s="6" t="s">
        <v>3737</v>
      </c>
      <c r="J80" s="6"/>
      <c r="K80" s="6" t="s">
        <v>3304</v>
      </c>
      <c r="M80" s="7" t="str">
        <f>IF(ISTEXT(L80),VLOOKUP(L80,'xbrl-gl'!A:H,7,FALSE),"")</f>
        <v/>
      </c>
    </row>
    <row r="81" spans="1:13" ht="16" customHeight="1">
      <c r="A81" s="10" t="s">
        <v>1713</v>
      </c>
      <c r="B81" s="10" t="str">
        <f t="shared" si="4"/>
        <v>cen-61</v>
      </c>
      <c r="C81" s="10"/>
      <c r="D81" s="6">
        <v>2</v>
      </c>
      <c r="E81" s="6" t="s">
        <v>3145</v>
      </c>
      <c r="F81" s="44" t="str">
        <f t="shared" si="3"/>
        <v>payeeLegalRegistrationIdentifier</v>
      </c>
      <c r="G81" s="6" t="str">
        <f t="shared" si="5"/>
        <v>identifierItemType</v>
      </c>
      <c r="H81" s="6" t="s">
        <v>3371</v>
      </c>
      <c r="I81" s="6" t="s">
        <v>3738</v>
      </c>
      <c r="J81" s="6" t="s">
        <v>1574</v>
      </c>
      <c r="K81" s="6" t="s">
        <v>3304</v>
      </c>
      <c r="L81" s="7" t="s">
        <v>1230</v>
      </c>
      <c r="M81" s="7" t="str">
        <f>IF(ISTEXT(L81),VLOOKUP(L81,'xbrl-gl'!A:H,7,FALSE),"")</f>
        <v>identifierAuthorityCodeItemType</v>
      </c>
    </row>
    <row r="82" spans="1:13" ht="16" customHeight="1">
      <c r="A82" s="10" t="s">
        <v>3372</v>
      </c>
      <c r="B82" s="10" t="str">
        <f t="shared" si="4"/>
        <v>cen-61A</v>
      </c>
      <c r="C82" s="10"/>
      <c r="D82" s="6">
        <v>2</v>
      </c>
      <c r="E82" s="6" t="s">
        <v>3145</v>
      </c>
      <c r="F82" s="44" t="str">
        <f t="shared" si="3"/>
        <v>schemeIdentifier</v>
      </c>
      <c r="G82" s="6" t="str">
        <f t="shared" si="5"/>
        <v/>
      </c>
      <c r="H82" s="6" t="s">
        <v>3307</v>
      </c>
      <c r="I82" s="6" t="s">
        <v>3739</v>
      </c>
      <c r="J82" s="6"/>
      <c r="K82" s="6" t="s">
        <v>3304</v>
      </c>
      <c r="L82" s="7" t="s">
        <v>1231</v>
      </c>
      <c r="M82" s="7" t="str">
        <f>IF(ISTEXT(L82),VLOOKUP(L82,'xbrl-gl'!A:H,7,FALSE),"")</f>
        <v>identifierAuthorityItemType</v>
      </c>
    </row>
    <row r="83" spans="1:13" ht="16" customHeight="1">
      <c r="A83" s="10" t="s">
        <v>1716</v>
      </c>
      <c r="B83" s="10" t="str">
        <f t="shared" si="4"/>
        <v>cenG-11</v>
      </c>
      <c r="C83" s="10"/>
      <c r="D83" s="6">
        <v>1</v>
      </c>
      <c r="E83" s="6" t="s">
        <v>3145</v>
      </c>
      <c r="F83" s="6" t="str">
        <f t="shared" si="3"/>
        <v>sellerTaxRepresentativeParty</v>
      </c>
      <c r="G83" s="6" t="str">
        <f t="shared" si="5"/>
        <v/>
      </c>
      <c r="H83" s="6" t="s">
        <v>1717</v>
      </c>
      <c r="I83" s="6" t="s">
        <v>3373</v>
      </c>
      <c r="J83" s="9"/>
      <c r="K83" s="6" t="s">
        <v>1585</v>
      </c>
      <c r="L83" s="7" t="s">
        <v>1236</v>
      </c>
      <c r="M83" s="7" t="str">
        <f>IF(ISTEXT(L83),VLOOKUP(L83,'xbrl-gl'!A:H,7,FALSE),"")</f>
        <v>gl-gen:identifierTypeItemType</v>
      </c>
    </row>
    <row r="84" spans="1:13" ht="16" customHeight="1">
      <c r="A84" s="10" t="s">
        <v>1718</v>
      </c>
      <c r="B84" s="10" t="str">
        <f t="shared" si="4"/>
        <v>cen-62</v>
      </c>
      <c r="C84" s="10"/>
      <c r="D84" s="6">
        <v>2</v>
      </c>
      <c r="E84" s="6" t="s">
        <v>3145</v>
      </c>
      <c r="F84" s="44" t="str">
        <f t="shared" si="3"/>
        <v>sellerTaxRepresentativeName</v>
      </c>
      <c r="G84" s="6" t="str">
        <f t="shared" si="5"/>
        <v>textItemType</v>
      </c>
      <c r="H84" s="6" t="s">
        <v>1719</v>
      </c>
      <c r="I84" s="6" t="s">
        <v>3374</v>
      </c>
      <c r="J84" s="6" t="s">
        <v>1594</v>
      </c>
      <c r="K84" s="6" t="s">
        <v>1573</v>
      </c>
      <c r="L84" s="7" t="s">
        <v>1235</v>
      </c>
      <c r="M84" s="7" t="str">
        <f>IF(ISTEXT(L84),VLOOKUP(L84,'xbrl-gl'!A:H,7,FALSE),"")</f>
        <v>identifierDescriptionItemType</v>
      </c>
    </row>
    <row r="85" spans="1:13" ht="16" customHeight="1">
      <c r="A85" s="10" t="s">
        <v>1720</v>
      </c>
      <c r="B85" s="10" t="str">
        <f t="shared" si="4"/>
        <v>cen-63</v>
      </c>
      <c r="C85" s="10"/>
      <c r="D85" s="6">
        <v>2</v>
      </c>
      <c r="E85" s="6" t="s">
        <v>3145</v>
      </c>
      <c r="F85" s="44" t="str">
        <f t="shared" si="3"/>
        <v>sellerTaxRepresentativeVatIdentifier</v>
      </c>
      <c r="G85" s="6" t="str">
        <f t="shared" si="5"/>
        <v>identifierItemType</v>
      </c>
      <c r="H85" s="6" t="s">
        <v>3375</v>
      </c>
      <c r="I85" s="6" t="s">
        <v>3740</v>
      </c>
      <c r="J85" s="6" t="s">
        <v>1574</v>
      </c>
      <c r="K85" s="6" t="s">
        <v>1573</v>
      </c>
      <c r="L85" s="7" t="s">
        <v>1230</v>
      </c>
      <c r="M85" s="7" t="str">
        <f>IF(ISTEXT(L85),VLOOKUP(L85,'xbrl-gl'!A:H,7,FALSE),"")</f>
        <v>identifierAuthorityCodeItemType</v>
      </c>
    </row>
    <row r="86" spans="1:13" ht="16" customHeight="1">
      <c r="A86" s="10" t="s">
        <v>1722</v>
      </c>
      <c r="B86" s="10" t="str">
        <f t="shared" si="4"/>
        <v>cenG-12</v>
      </c>
      <c r="C86" s="10"/>
      <c r="D86" s="6">
        <v>2</v>
      </c>
      <c r="E86" s="6" t="s">
        <v>3145</v>
      </c>
      <c r="F86" s="44" t="str">
        <f t="shared" si="3"/>
        <v>sellerTaxRepresentativePostalAddress</v>
      </c>
      <c r="G86" s="6" t="str">
        <f t="shared" si="5"/>
        <v/>
      </c>
      <c r="H86" s="6" t="s">
        <v>3376</v>
      </c>
      <c r="I86" s="6" t="s">
        <v>3741</v>
      </c>
      <c r="J86" s="9"/>
      <c r="K86" s="6" t="s">
        <v>1573</v>
      </c>
      <c r="L86" s="7" t="s">
        <v>792</v>
      </c>
      <c r="M86" s="7" t="str">
        <f>IF(ISTEXT(L86),VLOOKUP(L86,'xbrl-gl'!A:H,7,FALSE),"")</f>
        <v>_</v>
      </c>
    </row>
    <row r="87" spans="1:13" ht="16" customHeight="1">
      <c r="A87" s="10" t="s">
        <v>1724</v>
      </c>
      <c r="B87" s="10" t="str">
        <f t="shared" si="4"/>
        <v>cen-64</v>
      </c>
      <c r="C87" s="10"/>
      <c r="D87" s="6">
        <v>3</v>
      </c>
      <c r="E87" s="6" t="s">
        <v>3145</v>
      </c>
      <c r="F87" s="45" t="str">
        <f t="shared" si="3"/>
        <v>taxRepresentativeAddressLine1</v>
      </c>
      <c r="G87" s="6" t="str">
        <f t="shared" si="5"/>
        <v>textItemType</v>
      </c>
      <c r="H87" s="6" t="s">
        <v>1725</v>
      </c>
      <c r="I87" s="6" t="s">
        <v>3742</v>
      </c>
      <c r="J87" s="6" t="s">
        <v>1594</v>
      </c>
      <c r="K87" s="6" t="s">
        <v>1585</v>
      </c>
      <c r="L87" s="7" t="s">
        <v>1248</v>
      </c>
      <c r="M87" s="7" t="str">
        <f>IF(ISTEXT(L87),VLOOKUP(L87,'xbrl-gl'!A:H,7,FALSE),"")</f>
        <v>gl-gen:streetItemType</v>
      </c>
    </row>
    <row r="88" spans="1:13" ht="16" customHeight="1">
      <c r="A88" s="10" t="s">
        <v>1726</v>
      </c>
      <c r="B88" s="10" t="str">
        <f t="shared" si="4"/>
        <v>cen-65</v>
      </c>
      <c r="C88" s="10"/>
      <c r="D88" s="6">
        <v>3</v>
      </c>
      <c r="E88" s="6" t="s">
        <v>3145</v>
      </c>
      <c r="F88" s="45" t="str">
        <f t="shared" si="3"/>
        <v>taxRepresentativeAddressLine2</v>
      </c>
      <c r="G88" s="6" t="str">
        <f t="shared" si="5"/>
        <v>textItemType</v>
      </c>
      <c r="H88" s="6" t="s">
        <v>3377</v>
      </c>
      <c r="I88" s="6" t="s">
        <v>3337</v>
      </c>
      <c r="J88" s="6" t="s">
        <v>1594</v>
      </c>
      <c r="K88" s="6" t="s">
        <v>1585</v>
      </c>
      <c r="L88" s="7" t="s">
        <v>1249</v>
      </c>
      <c r="M88" s="7" t="str">
        <f>IF(ISTEXT(L88),VLOOKUP(L88,'xbrl-gl'!A:H,7,FALSE),"")</f>
        <v>gl-gen:street2ItemType</v>
      </c>
    </row>
    <row r="89" spans="1:13" ht="16" customHeight="1">
      <c r="A89" s="10" t="s">
        <v>1728</v>
      </c>
      <c r="B89" s="10" t="str">
        <f t="shared" si="4"/>
        <v>cen-164</v>
      </c>
      <c r="C89" s="10"/>
      <c r="D89" s="6">
        <v>3</v>
      </c>
      <c r="E89" s="6" t="s">
        <v>3145</v>
      </c>
      <c r="F89" s="45" t="str">
        <f t="shared" si="3"/>
        <v>taxRepresentativeAddressLine3</v>
      </c>
      <c r="G89" s="6" t="str">
        <f t="shared" si="5"/>
        <v>textItemType</v>
      </c>
      <c r="H89" s="6" t="s">
        <v>3378</v>
      </c>
      <c r="I89" s="6" t="s">
        <v>3337</v>
      </c>
      <c r="J89" s="6" t="s">
        <v>1594</v>
      </c>
      <c r="K89" s="6" t="s">
        <v>1585</v>
      </c>
      <c r="L89" s="7" t="s">
        <v>3163</v>
      </c>
      <c r="M89" s="7" t="e">
        <f>IF(ISTEXT(L89),VLOOKUP(L89,'xbrl-gl'!A:H,7,FALSE),"")</f>
        <v>#N/A</v>
      </c>
    </row>
    <row r="90" spans="1:13" ht="16" customHeight="1">
      <c r="A90" s="10" t="s">
        <v>1730</v>
      </c>
      <c r="B90" s="10" t="str">
        <f t="shared" si="4"/>
        <v>cen-66</v>
      </c>
      <c r="C90" s="10"/>
      <c r="D90" s="6">
        <v>3</v>
      </c>
      <c r="E90" s="6" t="s">
        <v>3145</v>
      </c>
      <c r="F90" s="45" t="str">
        <f t="shared" si="3"/>
        <v>taxRepresentativeCity</v>
      </c>
      <c r="G90" s="6" t="str">
        <f t="shared" si="5"/>
        <v>textItemType</v>
      </c>
      <c r="H90" s="6" t="s">
        <v>3379</v>
      </c>
      <c r="I90" s="6" t="s">
        <v>3380</v>
      </c>
      <c r="J90" s="6" t="s">
        <v>1594</v>
      </c>
      <c r="K90" s="6" t="s">
        <v>1585</v>
      </c>
      <c r="L90" s="7" t="s">
        <v>1250</v>
      </c>
      <c r="M90" s="7" t="str">
        <f>IF(ISTEXT(L90),VLOOKUP(L90,'xbrl-gl'!A:H,7,FALSE),"")</f>
        <v>gl-gen:cityItemType</v>
      </c>
    </row>
    <row r="91" spans="1:13" ht="16" customHeight="1">
      <c r="A91" s="10" t="s">
        <v>1732</v>
      </c>
      <c r="B91" s="10" t="str">
        <f t="shared" si="4"/>
        <v>cen-67</v>
      </c>
      <c r="C91" s="10"/>
      <c r="D91" s="6">
        <v>3</v>
      </c>
      <c r="E91" s="6" t="s">
        <v>3145</v>
      </c>
      <c r="F91" s="45" t="str">
        <f t="shared" si="3"/>
        <v>taxRepresentativePostCode</v>
      </c>
      <c r="G91" s="6" t="str">
        <f t="shared" si="5"/>
        <v>textItemType</v>
      </c>
      <c r="H91" s="6" t="s">
        <v>3381</v>
      </c>
      <c r="I91" s="6" t="s">
        <v>3719</v>
      </c>
      <c r="J91" s="6" t="s">
        <v>1594</v>
      </c>
      <c r="K91" s="6" t="s">
        <v>1585</v>
      </c>
      <c r="L91" s="7" t="s">
        <v>1253</v>
      </c>
      <c r="M91" s="7" t="str">
        <f>IF(ISTEXT(L91),VLOOKUP(L91,'xbrl-gl'!A:H,7,FALSE),"")</f>
        <v>gl-gen:zipOrPostalCodeItemType</v>
      </c>
    </row>
    <row r="92" spans="1:13" ht="16" customHeight="1">
      <c r="A92" s="10" t="s">
        <v>1734</v>
      </c>
      <c r="B92" s="10" t="str">
        <f t="shared" si="4"/>
        <v>cen-68</v>
      </c>
      <c r="C92" s="10"/>
      <c r="D92" s="6">
        <v>3</v>
      </c>
      <c r="E92" s="6" t="s">
        <v>3145</v>
      </c>
      <c r="F92" s="45" t="str">
        <f t="shared" si="3"/>
        <v>taxRepresentativeCountrySubdivision</v>
      </c>
      <c r="G92" s="6" t="str">
        <f t="shared" si="5"/>
        <v>textItemType</v>
      </c>
      <c r="H92" s="6" t="s">
        <v>1735</v>
      </c>
      <c r="I92" s="6" t="s">
        <v>3743</v>
      </c>
      <c r="J92" s="6" t="s">
        <v>1594</v>
      </c>
      <c r="K92" s="6" t="s">
        <v>1585</v>
      </c>
      <c r="L92" s="7" t="s">
        <v>1251</v>
      </c>
      <c r="M92" s="7" t="str">
        <f>IF(ISTEXT(L92),VLOOKUP(L92,'xbrl-gl'!A:H,7,FALSE),"")</f>
        <v>gl-gen:stateOrProvinceItemType</v>
      </c>
    </row>
    <row r="93" spans="1:13" ht="16" customHeight="1">
      <c r="A93" s="10" t="s">
        <v>1736</v>
      </c>
      <c r="B93" s="10" t="str">
        <f t="shared" si="4"/>
        <v>cen-69</v>
      </c>
      <c r="C93" s="10"/>
      <c r="D93" s="6">
        <v>3</v>
      </c>
      <c r="E93" s="6" t="s">
        <v>3145</v>
      </c>
      <c r="F93" s="45" t="str">
        <f t="shared" si="3"/>
        <v>taxRepresentativeCountryCode</v>
      </c>
      <c r="G93" s="6" t="str">
        <f t="shared" si="5"/>
        <v>codeItemType</v>
      </c>
      <c r="H93" s="6" t="s">
        <v>3382</v>
      </c>
      <c r="I93" s="6" t="s">
        <v>3744</v>
      </c>
      <c r="J93" s="6" t="s">
        <v>1580</v>
      </c>
      <c r="K93" s="6" t="s">
        <v>1573</v>
      </c>
      <c r="L93" s="7" t="s">
        <v>1252</v>
      </c>
      <c r="M93" s="7" t="str">
        <f>IF(ISTEXT(L93),VLOOKUP(L93,'xbrl-gl'!A:H,7,FALSE),"")</f>
        <v>gl-gen:countryItemType</v>
      </c>
    </row>
    <row r="94" spans="1:13" ht="16" customHeight="1">
      <c r="A94" s="10" t="s">
        <v>1738</v>
      </c>
      <c r="B94" s="10" t="str">
        <f t="shared" si="4"/>
        <v>cenG-13</v>
      </c>
      <c r="C94" s="10"/>
      <c r="D94" s="6">
        <v>1</v>
      </c>
      <c r="E94" s="6" t="s">
        <v>3145</v>
      </c>
      <c r="F94" s="6" t="str">
        <f t="shared" si="3"/>
        <v>deliveryInformation</v>
      </c>
      <c r="G94" s="6" t="str">
        <f t="shared" si="5"/>
        <v/>
      </c>
      <c r="H94" s="6" t="s">
        <v>3383</v>
      </c>
      <c r="I94" s="6" t="s">
        <v>3384</v>
      </c>
      <c r="J94" s="9"/>
      <c r="K94" s="6" t="s">
        <v>1585</v>
      </c>
      <c r="M94" s="7" t="str">
        <f>IF(ISTEXT(L94),VLOOKUP(L94,'xbrl-gl'!A:H,7,FALSE),"")</f>
        <v/>
      </c>
    </row>
    <row r="95" spans="1:13" ht="16" customHeight="1">
      <c r="A95" s="10" t="s">
        <v>1739</v>
      </c>
      <c r="B95" s="10" t="str">
        <f t="shared" si="4"/>
        <v>cen-70</v>
      </c>
      <c r="C95" s="10"/>
      <c r="D95" s="6">
        <v>2</v>
      </c>
      <c r="E95" s="6" t="s">
        <v>3145</v>
      </c>
      <c r="F95" s="44" t="str">
        <f t="shared" si="3"/>
        <v>deliverToPartyName</v>
      </c>
      <c r="G95" s="6" t="str">
        <f t="shared" si="5"/>
        <v>textItemType</v>
      </c>
      <c r="H95" s="6" t="s">
        <v>1740</v>
      </c>
      <c r="I95" s="6" t="s">
        <v>3745</v>
      </c>
      <c r="J95" s="6" t="s">
        <v>1594</v>
      </c>
      <c r="K95" s="6" t="s">
        <v>1585</v>
      </c>
      <c r="L95" s="7" t="s">
        <v>1235</v>
      </c>
      <c r="M95" s="7" t="str">
        <f>IF(ISTEXT(L95),VLOOKUP(L95,'xbrl-gl'!A:H,7,FALSE),"")</f>
        <v>identifierDescriptionItemType</v>
      </c>
    </row>
    <row r="96" spans="1:13" ht="16" customHeight="1">
      <c r="A96" s="10" t="s">
        <v>1741</v>
      </c>
      <c r="B96" s="10" t="str">
        <f t="shared" si="4"/>
        <v>cen-71</v>
      </c>
      <c r="C96" s="10"/>
      <c r="D96" s="6">
        <v>2</v>
      </c>
      <c r="E96" s="6" t="s">
        <v>3145</v>
      </c>
      <c r="F96" s="44" t="str">
        <f t="shared" si="3"/>
        <v>deliverToLocationIdentifier</v>
      </c>
      <c r="G96" s="6" t="str">
        <f t="shared" si="5"/>
        <v>identifierItemType</v>
      </c>
      <c r="H96" s="6" t="s">
        <v>3385</v>
      </c>
      <c r="I96" s="6" t="s">
        <v>3746</v>
      </c>
      <c r="J96" s="6" t="s">
        <v>1574</v>
      </c>
      <c r="K96" s="6" t="s">
        <v>3304</v>
      </c>
      <c r="L96" s="7" t="s">
        <v>1254</v>
      </c>
      <c r="M96" s="7" t="str">
        <f>IF(ISTEXT(L96),VLOOKUP(L96,'xbrl-gl'!A:H,7,FALSE),"")</f>
        <v>gl-gen:locationIdentifierItemType</v>
      </c>
    </row>
    <row r="97" spans="1:13" ht="16" customHeight="1">
      <c r="A97" s="10" t="s">
        <v>3386</v>
      </c>
      <c r="B97" s="10" t="str">
        <f t="shared" si="4"/>
        <v>cen-71A</v>
      </c>
      <c r="C97" s="10"/>
      <c r="D97" s="6">
        <v>2</v>
      </c>
      <c r="E97" s="6" t="s">
        <v>3145</v>
      </c>
      <c r="F97" s="44" t="str">
        <f t="shared" si="3"/>
        <v>schemeIdentifier</v>
      </c>
      <c r="G97" s="6" t="str">
        <f t="shared" si="5"/>
        <v/>
      </c>
      <c r="H97" s="6" t="s">
        <v>3307</v>
      </c>
      <c r="I97" s="6" t="s">
        <v>3747</v>
      </c>
      <c r="J97" s="6"/>
      <c r="K97" s="6" t="s">
        <v>1585</v>
      </c>
      <c r="M97" s="7" t="str">
        <f>IF(ISTEXT(L97),VLOOKUP(L97,'xbrl-gl'!A:H,7,FALSE),"")</f>
        <v/>
      </c>
    </row>
    <row r="98" spans="1:13" ht="16" customHeight="1">
      <c r="A98" s="10" t="s">
        <v>1743</v>
      </c>
      <c r="B98" s="10" t="str">
        <f t="shared" si="4"/>
        <v>cen-72</v>
      </c>
      <c r="C98" s="10"/>
      <c r="D98" s="6">
        <v>2</v>
      </c>
      <c r="E98" s="6" t="s">
        <v>3145</v>
      </c>
      <c r="F98" s="44" t="str">
        <f t="shared" si="3"/>
        <v>actualDeliveryDate</v>
      </c>
      <c r="G98" s="6" t="str">
        <f t="shared" si="5"/>
        <v>dateItemType</v>
      </c>
      <c r="H98" s="6" t="s">
        <v>3387</v>
      </c>
      <c r="I98" s="6" t="s">
        <v>3388</v>
      </c>
      <c r="J98" s="6" t="s">
        <v>1577</v>
      </c>
      <c r="K98" s="6" t="s">
        <v>1585</v>
      </c>
      <c r="M98" s="7" t="str">
        <f>IF(ISTEXT(L98),VLOOKUP(L98,'xbrl-gl'!A:H,7,FALSE),"")</f>
        <v/>
      </c>
    </row>
    <row r="99" spans="1:13" ht="16" customHeight="1">
      <c r="A99" s="10" t="s">
        <v>1745</v>
      </c>
      <c r="B99" s="10" t="str">
        <f t="shared" si="4"/>
        <v>cenG-14</v>
      </c>
      <c r="C99" s="10"/>
      <c r="D99" s="6">
        <v>2</v>
      </c>
      <c r="E99" s="6" t="s">
        <v>3145</v>
      </c>
      <c r="F99" s="44" t="str">
        <f t="shared" si="3"/>
        <v>invoicingPeriod</v>
      </c>
      <c r="G99" s="6" t="str">
        <f t="shared" si="5"/>
        <v/>
      </c>
      <c r="H99" s="6" t="s">
        <v>3389</v>
      </c>
      <c r="I99" s="6" t="s">
        <v>3748</v>
      </c>
      <c r="J99" s="9"/>
      <c r="K99" s="6" t="s">
        <v>1585</v>
      </c>
      <c r="M99" s="7" t="str">
        <f>IF(ISTEXT(L99),VLOOKUP(L99,'xbrl-gl'!A:H,7,FALSE),"")</f>
        <v/>
      </c>
    </row>
    <row r="100" spans="1:13" ht="16" customHeight="1">
      <c r="A100" s="10" t="s">
        <v>1747</v>
      </c>
      <c r="B100" s="10" t="str">
        <f t="shared" si="4"/>
        <v>cen-73</v>
      </c>
      <c r="C100" s="10"/>
      <c r="D100" s="6">
        <v>3</v>
      </c>
      <c r="E100" s="6" t="s">
        <v>3145</v>
      </c>
      <c r="F100" s="45" t="str">
        <f t="shared" si="3"/>
        <v>invoicingPeriodStartDate</v>
      </c>
      <c r="G100" s="6" t="str">
        <f t="shared" si="5"/>
        <v>dateItemType</v>
      </c>
      <c r="H100" s="6" t="s">
        <v>1748</v>
      </c>
      <c r="I100" s="6" t="s">
        <v>3749</v>
      </c>
      <c r="J100" s="6" t="s">
        <v>1577</v>
      </c>
      <c r="K100" s="6" t="s">
        <v>1585</v>
      </c>
      <c r="M100" s="7" t="str">
        <f>IF(ISTEXT(L100),VLOOKUP(L100,'xbrl-gl'!A:H,7,FALSE),"")</f>
        <v/>
      </c>
    </row>
    <row r="101" spans="1:13" ht="16" customHeight="1">
      <c r="A101" s="10" t="s">
        <v>1749</v>
      </c>
      <c r="B101" s="10" t="str">
        <f t="shared" si="4"/>
        <v>cen-74</v>
      </c>
      <c r="C101" s="10"/>
      <c r="D101" s="6">
        <v>3</v>
      </c>
      <c r="E101" s="6" t="s">
        <v>3145</v>
      </c>
      <c r="F101" s="45" t="str">
        <f t="shared" si="3"/>
        <v>invoicingPeriodEndDate</v>
      </c>
      <c r="G101" s="6" t="str">
        <f t="shared" si="5"/>
        <v>dateItemType</v>
      </c>
      <c r="H101" s="6" t="s">
        <v>1750</v>
      </c>
      <c r="I101" s="6" t="s">
        <v>3750</v>
      </c>
      <c r="J101" s="6" t="s">
        <v>1577</v>
      </c>
      <c r="K101" s="6" t="s">
        <v>1585</v>
      </c>
      <c r="M101" s="7" t="str">
        <f>IF(ISTEXT(L101),VLOOKUP(L101,'xbrl-gl'!A:H,7,FALSE),"")</f>
        <v/>
      </c>
    </row>
    <row r="102" spans="1:13" ht="16" customHeight="1">
      <c r="A102" s="10" t="s">
        <v>1751</v>
      </c>
      <c r="B102" s="10" t="str">
        <f t="shared" si="4"/>
        <v>cenG-15</v>
      </c>
      <c r="C102" s="10"/>
      <c r="D102" s="6">
        <v>2</v>
      </c>
      <c r="E102" s="6" t="s">
        <v>3145</v>
      </c>
      <c r="F102" s="44" t="str">
        <f t="shared" si="3"/>
        <v>deliverToAddress</v>
      </c>
      <c r="G102" s="6" t="str">
        <f t="shared" si="5"/>
        <v/>
      </c>
      <c r="H102" s="6" t="s">
        <v>3390</v>
      </c>
      <c r="I102" s="6" t="s">
        <v>3751</v>
      </c>
      <c r="J102" s="9"/>
      <c r="K102" s="6" t="s">
        <v>1585</v>
      </c>
      <c r="L102" s="7" t="s">
        <v>792</v>
      </c>
      <c r="M102" s="7" t="str">
        <f>IF(ISTEXT(L102),VLOOKUP(L102,'xbrl-gl'!A:H,7,FALSE),"")</f>
        <v>_</v>
      </c>
    </row>
    <row r="103" spans="1:13" ht="16" customHeight="1">
      <c r="A103" s="10" t="s">
        <v>1753</v>
      </c>
      <c r="B103" s="10" t="str">
        <f t="shared" si="4"/>
        <v>cen-75</v>
      </c>
      <c r="C103" s="10"/>
      <c r="D103" s="6">
        <v>3</v>
      </c>
      <c r="E103" s="6" t="s">
        <v>3145</v>
      </c>
      <c r="F103" s="45" t="str">
        <f t="shared" si="3"/>
        <v>deliverToAddressLine1</v>
      </c>
      <c r="G103" s="6" t="str">
        <f t="shared" si="5"/>
        <v>textItemType</v>
      </c>
      <c r="H103" s="6" t="s">
        <v>1754</v>
      </c>
      <c r="I103" s="6" t="s">
        <v>3752</v>
      </c>
      <c r="J103" s="6" t="s">
        <v>1594</v>
      </c>
      <c r="K103" s="6" t="s">
        <v>1585</v>
      </c>
      <c r="L103" s="7" t="s">
        <v>1248</v>
      </c>
      <c r="M103" s="7" t="str">
        <f>IF(ISTEXT(L103),VLOOKUP(L103,'xbrl-gl'!A:H,7,FALSE),"")</f>
        <v>gl-gen:streetItemType</v>
      </c>
    </row>
    <row r="104" spans="1:13" ht="16" customHeight="1">
      <c r="A104" s="10" t="s">
        <v>1755</v>
      </c>
      <c r="B104" s="10" t="str">
        <f t="shared" si="4"/>
        <v>cen-76</v>
      </c>
      <c r="C104" s="10"/>
      <c r="D104" s="6">
        <v>3</v>
      </c>
      <c r="E104" s="6" t="s">
        <v>3145</v>
      </c>
      <c r="F104" s="45" t="str">
        <f t="shared" si="3"/>
        <v>deliverToAddressLine2</v>
      </c>
      <c r="G104" s="6" t="str">
        <f t="shared" si="5"/>
        <v>textItemType</v>
      </c>
      <c r="H104" s="6" t="s">
        <v>3391</v>
      </c>
      <c r="I104" s="6" t="s">
        <v>3337</v>
      </c>
      <c r="J104" s="6" t="s">
        <v>1594</v>
      </c>
      <c r="K104" s="6" t="s">
        <v>1585</v>
      </c>
      <c r="L104" s="7" t="s">
        <v>1249</v>
      </c>
      <c r="M104" s="7" t="str">
        <f>IF(ISTEXT(L104),VLOOKUP(L104,'xbrl-gl'!A:H,7,FALSE),"")</f>
        <v>gl-gen:street2ItemType</v>
      </c>
    </row>
    <row r="105" spans="1:13" ht="16" customHeight="1">
      <c r="A105" s="10" t="s">
        <v>1757</v>
      </c>
      <c r="B105" s="10" t="str">
        <f t="shared" si="4"/>
        <v>cen-165</v>
      </c>
      <c r="C105" s="10"/>
      <c r="D105" s="6">
        <v>3</v>
      </c>
      <c r="E105" s="6" t="s">
        <v>3145</v>
      </c>
      <c r="F105" s="45" t="str">
        <f t="shared" si="3"/>
        <v>deliverToAddressLine3</v>
      </c>
      <c r="G105" s="6" t="str">
        <f t="shared" si="5"/>
        <v>textItemType</v>
      </c>
      <c r="H105" s="6" t="s">
        <v>3392</v>
      </c>
      <c r="I105" s="6" t="s">
        <v>3337</v>
      </c>
      <c r="J105" s="6" t="s">
        <v>1594</v>
      </c>
      <c r="K105" s="6" t="s">
        <v>1585</v>
      </c>
      <c r="L105" s="7" t="s">
        <v>3163</v>
      </c>
      <c r="M105" s="7" t="e">
        <f>IF(ISTEXT(L105),VLOOKUP(L105,'xbrl-gl'!A:H,7,FALSE),"")</f>
        <v>#N/A</v>
      </c>
    </row>
    <row r="106" spans="1:13" ht="16" customHeight="1">
      <c r="A106" s="10" t="s">
        <v>1759</v>
      </c>
      <c r="B106" s="10" t="str">
        <f t="shared" si="4"/>
        <v>cen-77</v>
      </c>
      <c r="C106" s="10"/>
      <c r="D106" s="6">
        <v>3</v>
      </c>
      <c r="E106" s="6" t="s">
        <v>3145</v>
      </c>
      <c r="F106" s="45" t="str">
        <f t="shared" si="3"/>
        <v>deliverToCity</v>
      </c>
      <c r="G106" s="6" t="str">
        <f t="shared" si="5"/>
        <v>textItemType</v>
      </c>
      <c r="H106" s="6" t="s">
        <v>3393</v>
      </c>
      <c r="I106" s="6" t="s">
        <v>3394</v>
      </c>
      <c r="J106" s="6" t="s">
        <v>1594</v>
      </c>
      <c r="K106" s="6" t="s">
        <v>1585</v>
      </c>
      <c r="L106" s="7" t="s">
        <v>1250</v>
      </c>
      <c r="M106" s="7" t="str">
        <f>IF(ISTEXT(L106),VLOOKUP(L106,'xbrl-gl'!A:H,7,FALSE),"")</f>
        <v>gl-gen:cityItemType</v>
      </c>
    </row>
    <row r="107" spans="1:13" ht="16" customHeight="1">
      <c r="A107" s="10" t="s">
        <v>1761</v>
      </c>
      <c r="B107" s="10" t="str">
        <f t="shared" si="4"/>
        <v>cen-78</v>
      </c>
      <c r="C107" s="10"/>
      <c r="D107" s="6">
        <v>3</v>
      </c>
      <c r="E107" s="6" t="s">
        <v>3145</v>
      </c>
      <c r="F107" s="45" t="str">
        <f t="shared" si="3"/>
        <v>deliverToPostCode</v>
      </c>
      <c r="G107" s="6" t="str">
        <f t="shared" si="5"/>
        <v>textItemType</v>
      </c>
      <c r="H107" s="6" t="s">
        <v>3395</v>
      </c>
      <c r="I107" s="6" t="s">
        <v>3719</v>
      </c>
      <c r="J107" s="6" t="s">
        <v>1594</v>
      </c>
      <c r="K107" s="6" t="s">
        <v>1585</v>
      </c>
      <c r="L107" s="7" t="s">
        <v>1253</v>
      </c>
      <c r="M107" s="7" t="str">
        <f>IF(ISTEXT(L107),VLOOKUP(L107,'xbrl-gl'!A:H,7,FALSE),"")</f>
        <v>gl-gen:zipOrPostalCodeItemType</v>
      </c>
    </row>
    <row r="108" spans="1:13" ht="16" customHeight="1">
      <c r="A108" s="10" t="s">
        <v>1763</v>
      </c>
      <c r="B108" s="10" t="str">
        <f t="shared" si="4"/>
        <v>cen-79</v>
      </c>
      <c r="C108" s="10"/>
      <c r="D108" s="6">
        <v>3</v>
      </c>
      <c r="E108" s="6" t="s">
        <v>3145</v>
      </c>
      <c r="F108" s="45" t="str">
        <f t="shared" si="3"/>
        <v>deliverToCountrySubdivision</v>
      </c>
      <c r="G108" s="6" t="str">
        <f t="shared" si="5"/>
        <v>textItemType</v>
      </c>
      <c r="H108" s="6" t="s">
        <v>1764</v>
      </c>
      <c r="I108" s="6" t="s">
        <v>3720</v>
      </c>
      <c r="J108" s="6" t="s">
        <v>1594</v>
      </c>
      <c r="K108" s="6" t="s">
        <v>1585</v>
      </c>
      <c r="L108" s="7" t="s">
        <v>1251</v>
      </c>
      <c r="M108" s="7" t="str">
        <f>IF(ISTEXT(L108),VLOOKUP(L108,'xbrl-gl'!A:H,7,FALSE),"")</f>
        <v>gl-gen:stateOrProvinceItemType</v>
      </c>
    </row>
    <row r="109" spans="1:13" ht="16" customHeight="1">
      <c r="A109" s="10" t="s">
        <v>1765</v>
      </c>
      <c r="B109" s="10" t="str">
        <f t="shared" si="4"/>
        <v>cen-80</v>
      </c>
      <c r="C109" s="10"/>
      <c r="D109" s="6">
        <v>3</v>
      </c>
      <c r="E109" s="6" t="s">
        <v>3145</v>
      </c>
      <c r="F109" s="45" t="str">
        <f t="shared" si="3"/>
        <v>deliverToCountryCode</v>
      </c>
      <c r="G109" s="6" t="str">
        <f t="shared" si="5"/>
        <v>codeItemType</v>
      </c>
      <c r="H109" s="6" t="s">
        <v>3396</v>
      </c>
      <c r="I109" s="6" t="s">
        <v>3732</v>
      </c>
      <c r="J109" s="6" t="s">
        <v>1580</v>
      </c>
      <c r="K109" s="6" t="s">
        <v>1573</v>
      </c>
      <c r="L109" s="7" t="s">
        <v>1252</v>
      </c>
      <c r="M109" s="7" t="str">
        <f>IF(ISTEXT(L109),VLOOKUP(L109,'xbrl-gl'!A:H,7,FALSE),"")</f>
        <v>gl-gen:countryItemType</v>
      </c>
    </row>
    <row r="110" spans="1:13" ht="16" customHeight="1">
      <c r="A110" s="10" t="s">
        <v>1767</v>
      </c>
      <c r="B110" s="10" t="str">
        <f t="shared" si="4"/>
        <v>cenG-16</v>
      </c>
      <c r="C110" s="10"/>
      <c r="D110" s="6">
        <v>1</v>
      </c>
      <c r="E110" s="6" t="s">
        <v>3145</v>
      </c>
      <c r="F110" s="6" t="str">
        <f t="shared" si="3"/>
        <v>paymentInstructions</v>
      </c>
      <c r="G110" s="6" t="str">
        <f t="shared" si="5"/>
        <v/>
      </c>
      <c r="H110" s="6" t="s">
        <v>1768</v>
      </c>
      <c r="I110" s="6" t="s">
        <v>3397</v>
      </c>
      <c r="J110" s="9"/>
      <c r="K110" s="6" t="s">
        <v>1585</v>
      </c>
      <c r="M110" s="7" t="str">
        <f>IF(ISTEXT(L110),VLOOKUP(L110,'xbrl-gl'!A:H,7,FALSE),"")</f>
        <v/>
      </c>
    </row>
    <row r="111" spans="1:13" ht="16" customHeight="1">
      <c r="A111" s="10" t="s">
        <v>1769</v>
      </c>
      <c r="B111" s="10" t="str">
        <f t="shared" si="4"/>
        <v>cen-81</v>
      </c>
      <c r="C111" s="10"/>
      <c r="D111" s="6">
        <v>2</v>
      </c>
      <c r="E111" s="6" t="s">
        <v>3145</v>
      </c>
      <c r="F111" s="44" t="str">
        <f t="shared" si="3"/>
        <v>paymentMeansTypeCode</v>
      </c>
      <c r="G111" s="6" t="str">
        <f t="shared" si="5"/>
        <v>codeItemType</v>
      </c>
      <c r="H111" s="6" t="s">
        <v>3398</v>
      </c>
      <c r="I111" s="6" t="s">
        <v>3753</v>
      </c>
      <c r="J111" s="6" t="s">
        <v>1580</v>
      </c>
      <c r="K111" s="6" t="s">
        <v>1573</v>
      </c>
      <c r="M111" s="7" t="str">
        <f>IF(ISTEXT(L111),VLOOKUP(L111,'xbrl-gl'!A:H,7,FALSE),"")</f>
        <v/>
      </c>
    </row>
    <row r="112" spans="1:13" ht="16" customHeight="1">
      <c r="A112" s="10" t="s">
        <v>1771</v>
      </c>
      <c r="B112" s="10" t="str">
        <f t="shared" si="4"/>
        <v>cen-82</v>
      </c>
      <c r="C112" s="10"/>
      <c r="D112" s="6">
        <v>2</v>
      </c>
      <c r="E112" s="6" t="s">
        <v>3145</v>
      </c>
      <c r="F112" s="44" t="str">
        <f t="shared" si="3"/>
        <v>paymentMeansText</v>
      </c>
      <c r="G112" s="6" t="str">
        <f t="shared" si="5"/>
        <v>textItemType</v>
      </c>
      <c r="H112" s="6" t="s">
        <v>3399</v>
      </c>
      <c r="I112" s="6" t="s">
        <v>3754</v>
      </c>
      <c r="J112" s="6" t="s">
        <v>1594</v>
      </c>
      <c r="K112" s="6" t="s">
        <v>1585</v>
      </c>
      <c r="M112" s="7" t="str">
        <f>IF(ISTEXT(L112),VLOOKUP(L112,'xbrl-gl'!A:H,7,FALSE),"")</f>
        <v/>
      </c>
    </row>
    <row r="113" spans="1:13" ht="16" customHeight="1">
      <c r="A113" s="10" t="s">
        <v>1773</v>
      </c>
      <c r="B113" s="10" t="str">
        <f t="shared" si="4"/>
        <v>cen-83</v>
      </c>
      <c r="C113" s="10"/>
      <c r="D113" s="6">
        <v>2</v>
      </c>
      <c r="E113" s="6" t="s">
        <v>3145</v>
      </c>
      <c r="F113" s="44" t="str">
        <f t="shared" si="3"/>
        <v>remittanceInformation</v>
      </c>
      <c r="G113" s="6" t="str">
        <f t="shared" si="5"/>
        <v>textItemType</v>
      </c>
      <c r="H113" s="6" t="s">
        <v>3400</v>
      </c>
      <c r="I113" s="6" t="s">
        <v>3755</v>
      </c>
      <c r="J113" s="6" t="s">
        <v>1594</v>
      </c>
      <c r="K113" s="6" t="s">
        <v>1585</v>
      </c>
      <c r="M113" s="7" t="str">
        <f>IF(ISTEXT(L113),VLOOKUP(L113,'xbrl-gl'!A:H,7,FALSE),"")</f>
        <v/>
      </c>
    </row>
    <row r="114" spans="1:13" ht="16" customHeight="1">
      <c r="A114" s="10" t="s">
        <v>1775</v>
      </c>
      <c r="B114" s="10" t="str">
        <f t="shared" si="4"/>
        <v>cenG-17</v>
      </c>
      <c r="C114" s="10"/>
      <c r="D114" s="6">
        <v>2</v>
      </c>
      <c r="E114" s="6" t="s">
        <v>3145</v>
      </c>
      <c r="F114" s="44" t="str">
        <f t="shared" si="3"/>
        <v>creditTransfer</v>
      </c>
      <c r="G114" s="6" t="str">
        <f t="shared" si="5"/>
        <v/>
      </c>
      <c r="H114" s="6" t="s">
        <v>1776</v>
      </c>
      <c r="I114" s="6" t="s">
        <v>3401</v>
      </c>
      <c r="J114" s="9"/>
      <c r="K114" s="6" t="s">
        <v>1612</v>
      </c>
      <c r="M114" s="7" t="str">
        <f>IF(ISTEXT(L114),VLOOKUP(L114,'xbrl-gl'!A:H,7,FALSE),"")</f>
        <v/>
      </c>
    </row>
    <row r="115" spans="1:13" ht="16" customHeight="1">
      <c r="A115" s="10" t="s">
        <v>1777</v>
      </c>
      <c r="B115" s="10" t="str">
        <f t="shared" si="4"/>
        <v>cen-84</v>
      </c>
      <c r="C115" s="10"/>
      <c r="D115" s="6">
        <v>3</v>
      </c>
      <c r="E115" s="6" t="s">
        <v>3145</v>
      </c>
      <c r="F115" s="45" t="str">
        <f t="shared" si="3"/>
        <v>paymentAccountIdentifier</v>
      </c>
      <c r="G115" s="6" t="str">
        <f t="shared" si="5"/>
        <v>identifierItemType</v>
      </c>
      <c r="H115" s="6" t="s">
        <v>3402</v>
      </c>
      <c r="I115" s="6" t="s">
        <v>3756</v>
      </c>
      <c r="J115" s="6" t="s">
        <v>1574</v>
      </c>
      <c r="K115" s="6" t="s">
        <v>1573</v>
      </c>
      <c r="M115" s="7" t="str">
        <f>IF(ISTEXT(L115),VLOOKUP(L115,'xbrl-gl'!A:H,7,FALSE),"")</f>
        <v/>
      </c>
    </row>
    <row r="116" spans="1:13" ht="16" customHeight="1">
      <c r="A116" s="10" t="s">
        <v>1779</v>
      </c>
      <c r="B116" s="10" t="str">
        <f t="shared" si="4"/>
        <v>cen-85</v>
      </c>
      <c r="C116" s="10"/>
      <c r="D116" s="6">
        <v>3</v>
      </c>
      <c r="E116" s="6" t="s">
        <v>3145</v>
      </c>
      <c r="F116" s="45" t="str">
        <f t="shared" si="3"/>
        <v>paymentAccountName</v>
      </c>
      <c r="G116" s="6" t="str">
        <f t="shared" si="5"/>
        <v>textItemType</v>
      </c>
      <c r="H116" s="6" t="s">
        <v>1780</v>
      </c>
      <c r="I116" s="6" t="s">
        <v>3403</v>
      </c>
      <c r="J116" s="6" t="s">
        <v>1594</v>
      </c>
      <c r="K116" s="6" t="s">
        <v>1585</v>
      </c>
      <c r="M116" s="7" t="str">
        <f>IF(ISTEXT(L116),VLOOKUP(L116,'xbrl-gl'!A:H,7,FALSE),"")</f>
        <v/>
      </c>
    </row>
    <row r="117" spans="1:13" ht="16" customHeight="1">
      <c r="A117" s="10" t="s">
        <v>1781</v>
      </c>
      <c r="B117" s="10" t="str">
        <f t="shared" si="4"/>
        <v>cen-86</v>
      </c>
      <c r="C117" s="10"/>
      <c r="D117" s="6">
        <v>3</v>
      </c>
      <c r="E117" s="6" t="s">
        <v>3145</v>
      </c>
      <c r="F117" s="45" t="str">
        <f t="shared" si="3"/>
        <v>paymentServiceProviderIdentifier</v>
      </c>
      <c r="G117" s="6" t="str">
        <f t="shared" si="5"/>
        <v>identifierItemType</v>
      </c>
      <c r="H117" s="6" t="s">
        <v>3404</v>
      </c>
      <c r="I117" s="6" t="s">
        <v>3757</v>
      </c>
      <c r="J117" s="6" t="s">
        <v>1574</v>
      </c>
      <c r="K117" s="6" t="s">
        <v>1585</v>
      </c>
      <c r="M117" s="7" t="str">
        <f>IF(ISTEXT(L117),VLOOKUP(L117,'xbrl-gl'!A:H,7,FALSE),"")</f>
        <v/>
      </c>
    </row>
    <row r="118" spans="1:13" ht="16" customHeight="1">
      <c r="A118" s="10" t="s">
        <v>1783</v>
      </c>
      <c r="B118" s="10" t="str">
        <f t="shared" si="4"/>
        <v>cenG-18</v>
      </c>
      <c r="C118" s="10"/>
      <c r="D118" s="6">
        <v>2</v>
      </c>
      <c r="E118" s="6" t="s">
        <v>3145</v>
      </c>
      <c r="F118" s="44" t="str">
        <f t="shared" si="3"/>
        <v>paymentCardInformation</v>
      </c>
      <c r="G118" s="6" t="str">
        <f t="shared" si="5"/>
        <v/>
      </c>
      <c r="H118" s="6" t="s">
        <v>3405</v>
      </c>
      <c r="I118" s="6" t="s">
        <v>3758</v>
      </c>
      <c r="J118" s="9"/>
      <c r="K118" s="6" t="s">
        <v>1585</v>
      </c>
      <c r="M118" s="7" t="str">
        <f>IF(ISTEXT(L118),VLOOKUP(L118,'xbrl-gl'!A:H,7,FALSE),"")</f>
        <v/>
      </c>
    </row>
    <row r="119" spans="1:13" ht="16" customHeight="1">
      <c r="A119" s="10" t="s">
        <v>1785</v>
      </c>
      <c r="B119" s="10" t="str">
        <f t="shared" si="4"/>
        <v>cen-87</v>
      </c>
      <c r="C119" s="10"/>
      <c r="D119" s="6">
        <v>3</v>
      </c>
      <c r="E119" s="6" t="s">
        <v>3145</v>
      </c>
      <c r="F119" s="45" t="str">
        <f t="shared" si="3"/>
        <v>paymentCardPrimaryAccountNumber</v>
      </c>
      <c r="G119" s="6" t="str">
        <f t="shared" si="5"/>
        <v>textItemType</v>
      </c>
      <c r="H119" s="6" t="s">
        <v>3406</v>
      </c>
      <c r="I119" s="6" t="s">
        <v>3759</v>
      </c>
      <c r="J119" s="6" t="s">
        <v>1594</v>
      </c>
      <c r="K119" s="6" t="s">
        <v>1573</v>
      </c>
      <c r="M119" s="7" t="str">
        <f>IF(ISTEXT(L119),VLOOKUP(L119,'xbrl-gl'!A:H,7,FALSE),"")</f>
        <v/>
      </c>
    </row>
    <row r="120" spans="1:13" ht="16" customHeight="1">
      <c r="A120" s="10" t="s">
        <v>1787</v>
      </c>
      <c r="B120" s="10" t="str">
        <f t="shared" si="4"/>
        <v>cen-88</v>
      </c>
      <c r="C120" s="10"/>
      <c r="D120" s="6">
        <v>3</v>
      </c>
      <c r="E120" s="6" t="s">
        <v>3145</v>
      </c>
      <c r="F120" s="45" t="str">
        <f t="shared" si="3"/>
        <v>paymentCardHolderName</v>
      </c>
      <c r="G120" s="6" t="str">
        <f t="shared" si="5"/>
        <v>textItemType</v>
      </c>
      <c r="H120" s="6" t="s">
        <v>1788</v>
      </c>
      <c r="I120" s="6" t="s">
        <v>3407</v>
      </c>
      <c r="J120" s="6" t="s">
        <v>1594</v>
      </c>
      <c r="K120" s="6" t="s">
        <v>1585</v>
      </c>
      <c r="M120" s="7" t="str">
        <f>IF(ISTEXT(L120),VLOOKUP(L120,'xbrl-gl'!A:H,7,FALSE),"")</f>
        <v/>
      </c>
    </row>
    <row r="121" spans="1:13" ht="16" customHeight="1">
      <c r="A121" s="10" t="s">
        <v>1789</v>
      </c>
      <c r="B121" s="10" t="str">
        <f t="shared" si="4"/>
        <v>cenG-19</v>
      </c>
      <c r="C121" s="10"/>
      <c r="D121" s="6">
        <v>2</v>
      </c>
      <c r="E121" s="6" t="s">
        <v>3145</v>
      </c>
      <c r="F121" s="44" t="str">
        <f t="shared" si="3"/>
        <v>directDebit</v>
      </c>
      <c r="G121" s="6" t="str">
        <f t="shared" si="5"/>
        <v/>
      </c>
      <c r="H121" s="6" t="s">
        <v>3408</v>
      </c>
      <c r="I121" s="6" t="s">
        <v>3760</v>
      </c>
      <c r="J121" s="9"/>
      <c r="K121" s="6" t="s">
        <v>1585</v>
      </c>
      <c r="M121" s="7" t="str">
        <f>IF(ISTEXT(L121),VLOOKUP(L121,'xbrl-gl'!A:H,7,FALSE),"")</f>
        <v/>
      </c>
    </row>
    <row r="122" spans="1:13" ht="16" customHeight="1">
      <c r="A122" s="10" t="s">
        <v>1791</v>
      </c>
      <c r="B122" s="10" t="str">
        <f t="shared" si="4"/>
        <v>cen-89</v>
      </c>
      <c r="C122" s="10"/>
      <c r="D122" s="6">
        <v>3</v>
      </c>
      <c r="E122" s="6" t="s">
        <v>3145</v>
      </c>
      <c r="F122" s="45" t="str">
        <f t="shared" si="3"/>
        <v>mandateReferenceIdentifier</v>
      </c>
      <c r="G122" s="6" t="str">
        <f t="shared" si="5"/>
        <v>identifierItemType</v>
      </c>
      <c r="H122" s="6" t="s">
        <v>1792</v>
      </c>
      <c r="I122" s="6" t="s">
        <v>3761</v>
      </c>
      <c r="J122" s="6" t="s">
        <v>1574</v>
      </c>
      <c r="K122" s="6" t="s">
        <v>1585</v>
      </c>
      <c r="M122" s="7" t="str">
        <f>IF(ISTEXT(L122),VLOOKUP(L122,'xbrl-gl'!A:H,7,FALSE),"")</f>
        <v/>
      </c>
    </row>
    <row r="123" spans="1:13" ht="16" customHeight="1">
      <c r="A123" s="10" t="s">
        <v>1793</v>
      </c>
      <c r="B123" s="10" t="str">
        <f t="shared" si="4"/>
        <v>cen-90</v>
      </c>
      <c r="C123" s="10"/>
      <c r="D123" s="6">
        <v>3</v>
      </c>
      <c r="E123" s="6" t="s">
        <v>3145</v>
      </c>
      <c r="F123" s="45" t="str">
        <f t="shared" si="3"/>
        <v>bankAssignedCreditorIdentifier</v>
      </c>
      <c r="G123" s="6" t="str">
        <f t="shared" si="5"/>
        <v>identifierItemType</v>
      </c>
      <c r="H123" s="6" t="s">
        <v>3409</v>
      </c>
      <c r="I123" s="6" t="s">
        <v>3762</v>
      </c>
      <c r="J123" s="6" t="s">
        <v>1574</v>
      </c>
      <c r="K123" s="6" t="s">
        <v>1585</v>
      </c>
      <c r="M123" s="7" t="str">
        <f>IF(ISTEXT(L123),VLOOKUP(L123,'xbrl-gl'!A:H,7,FALSE),"")</f>
        <v/>
      </c>
    </row>
    <row r="124" spans="1:13" ht="16" customHeight="1">
      <c r="A124" s="10" t="s">
        <v>1795</v>
      </c>
      <c r="B124" s="10" t="str">
        <f t="shared" si="4"/>
        <v>cen-91</v>
      </c>
      <c r="C124" s="10"/>
      <c r="D124" s="6">
        <v>3</v>
      </c>
      <c r="E124" s="6" t="s">
        <v>3145</v>
      </c>
      <c r="F124" s="45" t="str">
        <f t="shared" si="3"/>
        <v>debitedAccountIdentifier</v>
      </c>
      <c r="G124" s="6" t="str">
        <f t="shared" si="5"/>
        <v>identifierItemType</v>
      </c>
      <c r="H124" s="6" t="s">
        <v>3410</v>
      </c>
      <c r="I124" s="6" t="s">
        <v>3411</v>
      </c>
      <c r="J124" s="6" t="s">
        <v>1574</v>
      </c>
      <c r="K124" s="6" t="s">
        <v>1585</v>
      </c>
      <c r="M124" s="7" t="str">
        <f>IF(ISTEXT(L124),VLOOKUP(L124,'xbrl-gl'!A:H,7,FALSE),"")</f>
        <v/>
      </c>
    </row>
    <row r="125" spans="1:13" ht="16" customHeight="1">
      <c r="A125" s="10" t="s">
        <v>1797</v>
      </c>
      <c r="B125" s="10" t="str">
        <f t="shared" si="4"/>
        <v>cenG-20</v>
      </c>
      <c r="C125" s="10"/>
      <c r="D125" s="6">
        <v>1</v>
      </c>
      <c r="E125" s="6" t="s">
        <v>3145</v>
      </c>
      <c r="F125" s="6" t="str">
        <f t="shared" si="3"/>
        <v>documentLevelAllowances</v>
      </c>
      <c r="G125" s="6" t="str">
        <f t="shared" si="5"/>
        <v/>
      </c>
      <c r="H125" s="6" t="s">
        <v>3141</v>
      </c>
      <c r="I125" s="6" t="s">
        <v>3763</v>
      </c>
      <c r="J125" s="9"/>
      <c r="K125" s="6" t="s">
        <v>1612</v>
      </c>
      <c r="M125" s="7" t="str">
        <f>IF(ISTEXT(L125),VLOOKUP(L125,'xbrl-gl'!A:H,7,FALSE),"")</f>
        <v/>
      </c>
    </row>
    <row r="126" spans="1:13" ht="16" customHeight="1">
      <c r="A126" s="10" t="s">
        <v>1799</v>
      </c>
      <c r="B126" s="10" t="str">
        <f t="shared" si="4"/>
        <v>cen-92</v>
      </c>
      <c r="C126" s="10"/>
      <c r="D126" s="6">
        <v>2</v>
      </c>
      <c r="E126" s="6" t="s">
        <v>3145</v>
      </c>
      <c r="F126" s="44" t="str">
        <f t="shared" si="3"/>
        <v>documentLevelAllowanceAmount</v>
      </c>
      <c r="G126" s="6" t="str">
        <f t="shared" si="5"/>
        <v>amountItemType</v>
      </c>
      <c r="H126" s="6" t="s">
        <v>1800</v>
      </c>
      <c r="I126" s="6" t="s">
        <v>3412</v>
      </c>
      <c r="J126" s="6" t="s">
        <v>1473</v>
      </c>
      <c r="K126" s="6" t="s">
        <v>1573</v>
      </c>
      <c r="L126" s="7" t="s">
        <v>1193</v>
      </c>
      <c r="M126" s="7" t="str">
        <f>IF(ISTEXT(L126),VLOOKUP(L126,'xbrl-gl'!A:H,7,FALSE),"")</f>
        <v>gl-gen:amountItemType</v>
      </c>
    </row>
    <row r="127" spans="1:13" ht="16" customHeight="1">
      <c r="A127" s="10" t="s">
        <v>3413</v>
      </c>
      <c r="B127" s="10" t="str">
        <f t="shared" si="4"/>
        <v>cen-93</v>
      </c>
      <c r="C127" s="10"/>
      <c r="D127" s="6">
        <v>2</v>
      </c>
      <c r="E127" s="6" t="s">
        <v>3145</v>
      </c>
      <c r="F127" s="44" t="str">
        <f t="shared" si="3"/>
        <v>documentLevelAllowanceBaseAmount</v>
      </c>
      <c r="G127" s="6" t="str">
        <f t="shared" si="5"/>
        <v>amountItemType</v>
      </c>
      <c r="H127" s="6" t="s">
        <v>3414</v>
      </c>
      <c r="I127" s="6" t="s">
        <v>3415</v>
      </c>
      <c r="J127" s="6" t="s">
        <v>1473</v>
      </c>
      <c r="K127" s="6" t="s">
        <v>1585</v>
      </c>
      <c r="M127" s="7" t="str">
        <f>IF(ISTEXT(L127),VLOOKUP(L127,'xbrl-gl'!A:H,7,FALSE),"")</f>
        <v/>
      </c>
    </row>
    <row r="128" spans="1:13" ht="16" customHeight="1">
      <c r="A128" s="10" t="s">
        <v>1802</v>
      </c>
      <c r="B128" s="10" t="str">
        <f t="shared" si="4"/>
        <v>cen-94</v>
      </c>
      <c r="C128" s="10"/>
      <c r="D128" s="6">
        <v>2</v>
      </c>
      <c r="E128" s="6" t="s">
        <v>3145</v>
      </c>
      <c r="F128" s="44" t="str">
        <f t="shared" si="3"/>
        <v>documentLevelAllowancePercentage</v>
      </c>
      <c r="G128" s="6" t="str">
        <f t="shared" si="5"/>
        <v>percentageItemType</v>
      </c>
      <c r="H128" s="6" t="s">
        <v>3416</v>
      </c>
      <c r="I128" s="6" t="s">
        <v>3417</v>
      </c>
      <c r="J128" s="6" t="s">
        <v>1803</v>
      </c>
      <c r="K128" s="6" t="s">
        <v>1585</v>
      </c>
      <c r="M128" s="7" t="str">
        <f>IF(ISTEXT(L128),VLOOKUP(L128,'xbrl-gl'!A:H,7,FALSE),"")</f>
        <v/>
      </c>
    </row>
    <row r="129" spans="1:13" ht="16" customHeight="1">
      <c r="A129" s="10" t="s">
        <v>1805</v>
      </c>
      <c r="B129" s="10" t="str">
        <f t="shared" si="4"/>
        <v>cen-95</v>
      </c>
      <c r="C129" s="10"/>
      <c r="D129" s="6">
        <v>2</v>
      </c>
      <c r="E129" s="6" t="s">
        <v>3145</v>
      </c>
      <c r="F129" s="44" t="str">
        <f t="shared" si="3"/>
        <v>documentLevelAllowanceVatCategoryCode</v>
      </c>
      <c r="G129" s="6" t="str">
        <f t="shared" si="5"/>
        <v>codeItemType</v>
      </c>
      <c r="H129" s="6" t="s">
        <v>3418</v>
      </c>
      <c r="I129" s="6" t="s">
        <v>3764</v>
      </c>
      <c r="J129" s="6" t="s">
        <v>1580</v>
      </c>
      <c r="K129" s="6" t="s">
        <v>1573</v>
      </c>
      <c r="L129" s="7" t="s">
        <v>1364</v>
      </c>
      <c r="M129" s="7" t="str">
        <f>IF(ISTEXT(L129),VLOOKUP(L129,'xbrl-gl'!A:H,7,FALSE),"")</f>
        <v>taxCodeItemType</v>
      </c>
    </row>
    <row r="130" spans="1:13" ht="16" customHeight="1">
      <c r="A130" s="10" t="s">
        <v>1807</v>
      </c>
      <c r="B130" s="10" t="str">
        <f t="shared" si="4"/>
        <v>cen-96</v>
      </c>
      <c r="C130" s="10"/>
      <c r="D130" s="6">
        <v>2</v>
      </c>
      <c r="E130" s="6" t="s">
        <v>3145</v>
      </c>
      <c r="F130" s="44" t="str">
        <f t="shared" ref="F130:F193" si="6">LOWER(LEFT(H130,1))&amp;MID(SUBSTITUTE(PROPER(H130)," ",""),2,LEN(H130))</f>
        <v>documentLevelAllowanceVatRate</v>
      </c>
      <c r="G130" s="6" t="str">
        <f t="shared" si="5"/>
        <v>percentageItemType</v>
      </c>
      <c r="H130" s="6" t="s">
        <v>3419</v>
      </c>
      <c r="I130" s="6" t="s">
        <v>3765</v>
      </c>
      <c r="J130" s="6" t="s">
        <v>1803</v>
      </c>
      <c r="K130" s="6" t="s">
        <v>1585</v>
      </c>
      <c r="L130" s="7" t="s">
        <v>1363</v>
      </c>
      <c r="M130" s="7" t="str">
        <f>IF(ISTEXT(L130),VLOOKUP(L130,'xbrl-gl'!A:H,7,FALSE),"")</f>
        <v>taxPercentageRateItemType</v>
      </c>
    </row>
    <row r="131" spans="1:13" ht="16" customHeight="1">
      <c r="A131" s="10" t="s">
        <v>1809</v>
      </c>
      <c r="B131" s="10" t="str">
        <f t="shared" ref="B131:B194" si="7">IF("BT"=MID(A131,1,2),"cen-"&amp;MID(A131,4,LEN(A131)-3),"cenG-"&amp;MID(A131,4,LEN(A131)-3))</f>
        <v>cen-97</v>
      </c>
      <c r="C131" s="10"/>
      <c r="D131" s="6">
        <v>2</v>
      </c>
      <c r="E131" s="6" t="s">
        <v>3145</v>
      </c>
      <c r="F131" s="44" t="str">
        <f t="shared" si="6"/>
        <v>documentLevelAllowanceReason</v>
      </c>
      <c r="G131" s="6" t="str">
        <f t="shared" ref="G131:G194" si="8">IF(ISTEXT(J131),LOWER(LEFT(J131,1))&amp;MID(SUBSTITUTE(PROPER(J131)," ",""),2,LEN(J131))&amp;"ItemType","")</f>
        <v>textItemType</v>
      </c>
      <c r="H131" s="6" t="s">
        <v>1810</v>
      </c>
      <c r="I131" s="6" t="s">
        <v>3420</v>
      </c>
      <c r="J131" s="6" t="s">
        <v>1594</v>
      </c>
      <c r="K131" s="6" t="s">
        <v>1585</v>
      </c>
      <c r="M131" s="7" t="str">
        <f>IF(ISTEXT(L131),VLOOKUP(L131,'xbrl-gl'!A:H,7,FALSE),"")</f>
        <v/>
      </c>
    </row>
    <row r="132" spans="1:13" ht="16" customHeight="1">
      <c r="A132" s="10" t="s">
        <v>1811</v>
      </c>
      <c r="B132" s="10" t="str">
        <f t="shared" si="7"/>
        <v>cen-98</v>
      </c>
      <c r="C132" s="10"/>
      <c r="D132" s="6">
        <v>2</v>
      </c>
      <c r="E132" s="6" t="s">
        <v>3145</v>
      </c>
      <c r="F132" s="44" t="str">
        <f t="shared" si="6"/>
        <v>documentLevelAllowanceReasonCode</v>
      </c>
      <c r="G132" s="6" t="str">
        <f t="shared" si="8"/>
        <v>codeItemType</v>
      </c>
      <c r="H132" s="6" t="s">
        <v>3421</v>
      </c>
      <c r="I132" s="6" t="s">
        <v>3766</v>
      </c>
      <c r="J132" s="6" t="s">
        <v>1580</v>
      </c>
      <c r="K132" s="6" t="s">
        <v>1585</v>
      </c>
      <c r="M132" s="7" t="str">
        <f>IF(ISTEXT(L132),VLOOKUP(L132,'xbrl-gl'!A:H,7,FALSE),"")</f>
        <v/>
      </c>
    </row>
    <row r="133" spans="1:13" ht="16" customHeight="1">
      <c r="A133" s="10" t="s">
        <v>1813</v>
      </c>
      <c r="B133" s="10" t="str">
        <f t="shared" si="7"/>
        <v>cenG-21</v>
      </c>
      <c r="C133" s="10"/>
      <c r="D133" s="6">
        <v>1</v>
      </c>
      <c r="E133" s="6" t="s">
        <v>3145</v>
      </c>
      <c r="F133" s="6" t="str">
        <f t="shared" si="6"/>
        <v>documentLevelCharges</v>
      </c>
      <c r="G133" s="6" t="str">
        <f t="shared" si="8"/>
        <v/>
      </c>
      <c r="H133" s="6" t="s">
        <v>3422</v>
      </c>
      <c r="I133" s="6" t="s">
        <v>3423</v>
      </c>
      <c r="J133" s="9"/>
      <c r="K133" s="6" t="s">
        <v>1612</v>
      </c>
      <c r="M133" s="7" t="str">
        <f>IF(ISTEXT(L133),VLOOKUP(L133,'xbrl-gl'!A:H,7,FALSE),"")</f>
        <v/>
      </c>
    </row>
    <row r="134" spans="1:13" ht="16" customHeight="1">
      <c r="A134" s="10" t="s">
        <v>1815</v>
      </c>
      <c r="B134" s="10" t="str">
        <f t="shared" si="7"/>
        <v>cen-99</v>
      </c>
      <c r="C134" s="10"/>
      <c r="D134" s="6">
        <v>2</v>
      </c>
      <c r="E134" s="6" t="s">
        <v>3145</v>
      </c>
      <c r="F134" s="44" t="str">
        <f t="shared" si="6"/>
        <v>documentLevelChargeAmount</v>
      </c>
      <c r="G134" s="6" t="str">
        <f t="shared" si="8"/>
        <v>amountItemType</v>
      </c>
      <c r="H134" s="6" t="s">
        <v>3424</v>
      </c>
      <c r="I134" s="6" t="s">
        <v>3482</v>
      </c>
      <c r="J134" s="6" t="s">
        <v>1473</v>
      </c>
      <c r="K134" s="6" t="s">
        <v>1573</v>
      </c>
      <c r="L134" s="7" t="s">
        <v>1193</v>
      </c>
      <c r="M134" s="7" t="str">
        <f>IF(ISTEXT(L134),VLOOKUP(L134,'xbrl-gl'!A:H,7,FALSE),"")</f>
        <v>gl-gen:amountItemType</v>
      </c>
    </row>
    <row r="135" spans="1:13" ht="16" customHeight="1">
      <c r="A135" s="10" t="s">
        <v>1817</v>
      </c>
      <c r="B135" s="10" t="str">
        <f t="shared" si="7"/>
        <v>cen-100</v>
      </c>
      <c r="C135" s="10"/>
      <c r="D135" s="6">
        <v>2</v>
      </c>
      <c r="E135" s="6" t="s">
        <v>3145</v>
      </c>
      <c r="F135" s="44" t="str">
        <f t="shared" si="6"/>
        <v>documentLevelChargeBaseAmount</v>
      </c>
      <c r="G135" s="6" t="str">
        <f t="shared" si="8"/>
        <v>amountItemType</v>
      </c>
      <c r="H135" s="6" t="s">
        <v>3425</v>
      </c>
      <c r="I135" s="6" t="s">
        <v>3426</v>
      </c>
      <c r="J135" s="6" t="s">
        <v>1473</v>
      </c>
      <c r="K135" s="6" t="s">
        <v>1585</v>
      </c>
      <c r="M135" s="7" t="str">
        <f>IF(ISTEXT(L135),VLOOKUP(L135,'xbrl-gl'!A:H,7,FALSE),"")</f>
        <v/>
      </c>
    </row>
    <row r="136" spans="1:13" ht="16" customHeight="1">
      <c r="A136" s="10" t="s">
        <v>1819</v>
      </c>
      <c r="B136" s="10" t="str">
        <f t="shared" si="7"/>
        <v>cen-101</v>
      </c>
      <c r="C136" s="10"/>
      <c r="D136" s="6">
        <v>2</v>
      </c>
      <c r="E136" s="6" t="s">
        <v>3145</v>
      </c>
      <c r="F136" s="44" t="str">
        <f t="shared" si="6"/>
        <v>documentLevelChargePercentage</v>
      </c>
      <c r="G136" s="6" t="str">
        <f t="shared" si="8"/>
        <v>percentageItemType</v>
      </c>
      <c r="H136" s="6" t="s">
        <v>3427</v>
      </c>
      <c r="I136" s="6" t="s">
        <v>3428</v>
      </c>
      <c r="J136" s="6" t="s">
        <v>1803</v>
      </c>
      <c r="K136" s="6" t="s">
        <v>1585</v>
      </c>
      <c r="L136" s="7" t="s">
        <v>39</v>
      </c>
      <c r="M136" s="7" t="e">
        <f>IF(ISTEXT(L136),VLOOKUP(L136,'xbrl-gl'!A:H,7,FALSE),"")</f>
        <v>#N/A</v>
      </c>
    </row>
    <row r="137" spans="1:13" ht="16" customHeight="1">
      <c r="A137" s="10" t="s">
        <v>1821</v>
      </c>
      <c r="B137" s="10" t="str">
        <f t="shared" si="7"/>
        <v>cen-102</v>
      </c>
      <c r="C137" s="10"/>
      <c r="D137" s="6">
        <v>2</v>
      </c>
      <c r="E137" s="6" t="s">
        <v>3145</v>
      </c>
      <c r="F137" s="44" t="str">
        <f t="shared" si="6"/>
        <v>documentLevelChargeVatCategoryCode</v>
      </c>
      <c r="G137" s="6" t="str">
        <f t="shared" si="8"/>
        <v>codeItemType</v>
      </c>
      <c r="H137" s="6" t="s">
        <v>3429</v>
      </c>
      <c r="I137" s="6" t="s">
        <v>3767</v>
      </c>
      <c r="J137" s="6" t="s">
        <v>1580</v>
      </c>
      <c r="K137" s="6" t="s">
        <v>1573</v>
      </c>
      <c r="L137" s="7" t="s">
        <v>1364</v>
      </c>
      <c r="M137" s="7" t="str">
        <f>IF(ISTEXT(L137),VLOOKUP(L137,'xbrl-gl'!A:H,7,FALSE),"")</f>
        <v>taxCodeItemType</v>
      </c>
    </row>
    <row r="138" spans="1:13" ht="16" customHeight="1">
      <c r="A138" s="10" t="s">
        <v>1823</v>
      </c>
      <c r="B138" s="10" t="str">
        <f t="shared" si="7"/>
        <v>cen-103</v>
      </c>
      <c r="C138" s="10"/>
      <c r="D138" s="6">
        <v>2</v>
      </c>
      <c r="E138" s="6" t="s">
        <v>3145</v>
      </c>
      <c r="F138" s="44" t="str">
        <f t="shared" si="6"/>
        <v>documentLevelChargeVatRate</v>
      </c>
      <c r="G138" s="6" t="str">
        <f t="shared" si="8"/>
        <v>percentageItemType</v>
      </c>
      <c r="H138" s="6" t="s">
        <v>3430</v>
      </c>
      <c r="I138" s="6" t="s">
        <v>3431</v>
      </c>
      <c r="J138" s="6" t="s">
        <v>1803</v>
      </c>
      <c r="K138" s="6" t="s">
        <v>1585</v>
      </c>
      <c r="L138" s="7" t="s">
        <v>1363</v>
      </c>
      <c r="M138" s="7" t="str">
        <f>IF(ISTEXT(L138),VLOOKUP(L138,'xbrl-gl'!A:H,7,FALSE),"")</f>
        <v>taxPercentageRateItemType</v>
      </c>
    </row>
    <row r="139" spans="1:13" ht="16" customHeight="1">
      <c r="A139" s="10" t="s">
        <v>1825</v>
      </c>
      <c r="B139" s="10" t="str">
        <f t="shared" si="7"/>
        <v>cen-104</v>
      </c>
      <c r="C139" s="10"/>
      <c r="D139" s="6">
        <v>2</v>
      </c>
      <c r="E139" s="6" t="s">
        <v>3145</v>
      </c>
      <c r="F139" s="44" t="str">
        <f t="shared" si="6"/>
        <v>documentLevelChargeReason</v>
      </c>
      <c r="G139" s="6" t="str">
        <f t="shared" si="8"/>
        <v>textItemType</v>
      </c>
      <c r="H139" s="6" t="s">
        <v>1826</v>
      </c>
      <c r="I139" s="6" t="s">
        <v>3432</v>
      </c>
      <c r="J139" s="6" t="s">
        <v>1594</v>
      </c>
      <c r="K139" s="6" t="s">
        <v>1585</v>
      </c>
      <c r="M139" s="7" t="str">
        <f>IF(ISTEXT(L139),VLOOKUP(L139,'xbrl-gl'!A:H,7,FALSE),"")</f>
        <v/>
      </c>
    </row>
    <row r="140" spans="1:13" ht="16" customHeight="1">
      <c r="A140" s="10" t="s">
        <v>1827</v>
      </c>
      <c r="B140" s="10" t="str">
        <f t="shared" si="7"/>
        <v>cen-105</v>
      </c>
      <c r="C140" s="10"/>
      <c r="D140" s="6">
        <v>2</v>
      </c>
      <c r="E140" s="6" t="s">
        <v>3145</v>
      </c>
      <c r="F140" s="44" t="str">
        <f t="shared" si="6"/>
        <v>documentLevelChargeReasonCode</v>
      </c>
      <c r="G140" s="6" t="str">
        <f t="shared" si="8"/>
        <v>codeItemType</v>
      </c>
      <c r="H140" s="6" t="s">
        <v>3433</v>
      </c>
      <c r="I140" s="6" t="s">
        <v>3768</v>
      </c>
      <c r="J140" s="6" t="s">
        <v>1580</v>
      </c>
      <c r="K140" s="6" t="s">
        <v>1585</v>
      </c>
      <c r="M140" s="7" t="str">
        <f>IF(ISTEXT(L140),VLOOKUP(L140,'xbrl-gl'!A:H,7,FALSE),"")</f>
        <v/>
      </c>
    </row>
    <row r="141" spans="1:13" ht="16" customHeight="1">
      <c r="A141" s="10" t="s">
        <v>1829</v>
      </c>
      <c r="B141" s="10" t="str">
        <f t="shared" si="7"/>
        <v>cenG-22</v>
      </c>
      <c r="C141" s="10"/>
      <c r="D141" s="6">
        <v>1</v>
      </c>
      <c r="E141" s="6" t="s">
        <v>3145</v>
      </c>
      <c r="F141" s="6" t="str">
        <f t="shared" si="6"/>
        <v>documentTotals</v>
      </c>
      <c r="G141" s="6" t="str">
        <f t="shared" si="8"/>
        <v/>
      </c>
      <c r="H141" s="6" t="s">
        <v>1830</v>
      </c>
      <c r="I141" s="6" t="s">
        <v>3434</v>
      </c>
      <c r="J141" s="9"/>
      <c r="K141" s="6" t="s">
        <v>1573</v>
      </c>
      <c r="M141" s="7" t="str">
        <f>IF(ISTEXT(L141),VLOOKUP(L141,'xbrl-gl'!A:H,7,FALSE),"")</f>
        <v/>
      </c>
    </row>
    <row r="142" spans="1:13" ht="16" customHeight="1">
      <c r="A142" s="10" t="s">
        <v>1831</v>
      </c>
      <c r="B142" s="10" t="str">
        <f t="shared" si="7"/>
        <v>cen-106</v>
      </c>
      <c r="C142" s="10"/>
      <c r="D142" s="6">
        <v>2</v>
      </c>
      <c r="E142" s="6" t="s">
        <v>3145</v>
      </c>
      <c r="F142" s="44" t="str">
        <f t="shared" si="6"/>
        <v>sumOfInvoiceLineNetAmount</v>
      </c>
      <c r="G142" s="6" t="str">
        <f t="shared" si="8"/>
        <v>amountItemType</v>
      </c>
      <c r="H142" s="6" t="s">
        <v>1832</v>
      </c>
      <c r="I142" s="6" t="s">
        <v>3435</v>
      </c>
      <c r="J142" s="6" t="s">
        <v>1473</v>
      </c>
      <c r="K142" s="6" t="s">
        <v>1573</v>
      </c>
      <c r="L142" s="7" t="s">
        <v>1193</v>
      </c>
      <c r="M142" s="7" t="str">
        <f>IF(ISTEXT(L142),VLOOKUP(L142,'xbrl-gl'!A:H,7,FALSE),"")</f>
        <v>gl-gen:amountItemType</v>
      </c>
    </row>
    <row r="143" spans="1:13" ht="16" customHeight="1">
      <c r="A143" s="10" t="s">
        <v>1833</v>
      </c>
      <c r="B143" s="10" t="str">
        <f t="shared" si="7"/>
        <v>cen-107</v>
      </c>
      <c r="C143" s="10"/>
      <c r="D143" s="6">
        <v>2</v>
      </c>
      <c r="E143" s="6" t="s">
        <v>3145</v>
      </c>
      <c r="F143" s="44" t="str">
        <f t="shared" si="6"/>
        <v>sumOfAllowancesOnDocumentLevel</v>
      </c>
      <c r="G143" s="6" t="str">
        <f t="shared" si="8"/>
        <v>amountItemType</v>
      </c>
      <c r="H143" s="6" t="s">
        <v>1834</v>
      </c>
      <c r="I143" s="6" t="s">
        <v>3769</v>
      </c>
      <c r="J143" s="6" t="s">
        <v>1473</v>
      </c>
      <c r="K143" s="6" t="s">
        <v>1585</v>
      </c>
      <c r="M143" s="7" t="str">
        <f>IF(ISTEXT(L143),VLOOKUP(L143,'xbrl-gl'!A:H,7,FALSE),"")</f>
        <v/>
      </c>
    </row>
    <row r="144" spans="1:13" ht="16" customHeight="1">
      <c r="A144" s="10" t="s">
        <v>1835</v>
      </c>
      <c r="B144" s="10" t="str">
        <f t="shared" si="7"/>
        <v>cen-108</v>
      </c>
      <c r="C144" s="10"/>
      <c r="D144" s="6">
        <v>2</v>
      </c>
      <c r="E144" s="6" t="s">
        <v>3145</v>
      </c>
      <c r="F144" s="44" t="str">
        <f t="shared" si="6"/>
        <v>sumOfChargesOnDocumentLevel</v>
      </c>
      <c r="G144" s="6" t="str">
        <f t="shared" si="8"/>
        <v>amountItemType</v>
      </c>
      <c r="H144" s="6" t="s">
        <v>3436</v>
      </c>
      <c r="I144" s="6" t="s">
        <v>3770</v>
      </c>
      <c r="J144" s="6" t="s">
        <v>1473</v>
      </c>
      <c r="K144" s="6" t="s">
        <v>1585</v>
      </c>
      <c r="M144" s="7" t="str">
        <f>IF(ISTEXT(L144),VLOOKUP(L144,'xbrl-gl'!A:H,7,FALSE),"")</f>
        <v/>
      </c>
    </row>
    <row r="145" spans="1:13" ht="16" customHeight="1">
      <c r="A145" s="10" t="s">
        <v>1837</v>
      </c>
      <c r="B145" s="10" t="str">
        <f t="shared" si="7"/>
        <v>cen-109</v>
      </c>
      <c r="C145" s="10"/>
      <c r="D145" s="6">
        <v>2</v>
      </c>
      <c r="E145" s="6" t="s">
        <v>3145</v>
      </c>
      <c r="F145" s="44" t="str">
        <f t="shared" si="6"/>
        <v>invoiceTotalAmountWithoutVat</v>
      </c>
      <c r="G145" s="6" t="str">
        <f t="shared" si="8"/>
        <v>amountItemType</v>
      </c>
      <c r="H145" s="6" t="s">
        <v>3437</v>
      </c>
      <c r="I145" s="6" t="s">
        <v>3771</v>
      </c>
      <c r="J145" s="6" t="s">
        <v>1473</v>
      </c>
      <c r="K145" s="6" t="s">
        <v>1573</v>
      </c>
      <c r="M145" s="7" t="str">
        <f>IF(ISTEXT(L145),VLOOKUP(L145,'xbrl-gl'!A:H,7,FALSE),"")</f>
        <v/>
      </c>
    </row>
    <row r="146" spans="1:13" ht="16" customHeight="1">
      <c r="A146" s="10" t="s">
        <v>1839</v>
      </c>
      <c r="B146" s="10" t="str">
        <f t="shared" si="7"/>
        <v>cen-110</v>
      </c>
      <c r="C146" s="10"/>
      <c r="D146" s="6">
        <v>2</v>
      </c>
      <c r="E146" s="6" t="s">
        <v>3145</v>
      </c>
      <c r="F146" s="44" t="str">
        <f t="shared" si="6"/>
        <v>invoiceTotalVatAmount</v>
      </c>
      <c r="G146" s="6" t="str">
        <f t="shared" si="8"/>
        <v>amountItemType</v>
      </c>
      <c r="H146" s="6" t="s">
        <v>1840</v>
      </c>
      <c r="I146" s="6" t="s">
        <v>3772</v>
      </c>
      <c r="J146" s="6" t="s">
        <v>1473</v>
      </c>
      <c r="K146" s="6" t="s">
        <v>1585</v>
      </c>
      <c r="L146" s="7" t="s">
        <v>1360</v>
      </c>
      <c r="M146" s="7" t="str">
        <f>IF(ISTEXT(L146),VLOOKUP(L146,'xbrl-gl'!A:H,7,FALSE),"")</f>
        <v>taxAmountItemType</v>
      </c>
    </row>
    <row r="147" spans="1:13" ht="16" customHeight="1">
      <c r="A147" s="10" t="s">
        <v>3438</v>
      </c>
      <c r="B147" s="10" t="str">
        <f t="shared" si="7"/>
        <v>cen-111</v>
      </c>
      <c r="C147" s="10"/>
      <c r="D147" s="6">
        <v>2</v>
      </c>
      <c r="E147" s="6" t="s">
        <v>3145</v>
      </c>
      <c r="F147" s="44" t="str">
        <f t="shared" si="6"/>
        <v>invoiceTotalVatAmountInAccountingCurrency</v>
      </c>
      <c r="G147" s="6" t="str">
        <f t="shared" si="8"/>
        <v>amountItemType</v>
      </c>
      <c r="H147" s="6" t="s">
        <v>3439</v>
      </c>
      <c r="I147" s="6" t="s">
        <v>3773</v>
      </c>
      <c r="J147" s="6" t="s">
        <v>1473</v>
      </c>
      <c r="K147" s="6" t="s">
        <v>1585</v>
      </c>
      <c r="M147" s="7" t="str">
        <f>IF(ISTEXT(L147),VLOOKUP(L147,'xbrl-gl'!A:H,7,FALSE),"")</f>
        <v/>
      </c>
    </row>
    <row r="148" spans="1:13" ht="16" customHeight="1">
      <c r="A148" s="10" t="s">
        <v>1842</v>
      </c>
      <c r="B148" s="10" t="str">
        <f t="shared" si="7"/>
        <v>cen-112</v>
      </c>
      <c r="C148" s="10"/>
      <c r="D148" s="6">
        <v>2</v>
      </c>
      <c r="E148" s="6" t="s">
        <v>3145</v>
      </c>
      <c r="F148" s="44" t="str">
        <f t="shared" si="6"/>
        <v>invoiceTotalAmountWithVat</v>
      </c>
      <c r="G148" s="6" t="str">
        <f t="shared" si="8"/>
        <v>amountItemType</v>
      </c>
      <c r="H148" s="6" t="s">
        <v>3440</v>
      </c>
      <c r="I148" s="6" t="s">
        <v>3774</v>
      </c>
      <c r="J148" s="6" t="s">
        <v>1473</v>
      </c>
      <c r="K148" s="6" t="s">
        <v>1573</v>
      </c>
      <c r="M148" s="7" t="str">
        <f>IF(ISTEXT(L148),VLOOKUP(L148,'xbrl-gl'!A:H,7,FALSE),"")</f>
        <v/>
      </c>
    </row>
    <row r="149" spans="1:13" ht="16" customHeight="1">
      <c r="A149" s="10" t="s">
        <v>1844</v>
      </c>
      <c r="B149" s="10" t="str">
        <f t="shared" si="7"/>
        <v>cen-113</v>
      </c>
      <c r="C149" s="10"/>
      <c r="D149" s="6">
        <v>2</v>
      </c>
      <c r="E149" s="6" t="s">
        <v>3145</v>
      </c>
      <c r="F149" s="44" t="str">
        <f t="shared" si="6"/>
        <v>paidAmount</v>
      </c>
      <c r="G149" s="6" t="str">
        <f t="shared" si="8"/>
        <v>amountItemType</v>
      </c>
      <c r="H149" s="6" t="s">
        <v>3441</v>
      </c>
      <c r="I149" s="6" t="s">
        <v>3775</v>
      </c>
      <c r="J149" s="6" t="s">
        <v>1473</v>
      </c>
      <c r="K149" s="6" t="s">
        <v>1585</v>
      </c>
      <c r="M149" s="7" t="str">
        <f>IF(ISTEXT(L149),VLOOKUP(L149,'xbrl-gl'!A:H,7,FALSE),"")</f>
        <v/>
      </c>
    </row>
    <row r="150" spans="1:13" ht="16" customHeight="1">
      <c r="A150" s="10" t="s">
        <v>1846</v>
      </c>
      <c r="B150" s="10" t="str">
        <f t="shared" si="7"/>
        <v>cen-114</v>
      </c>
      <c r="C150" s="10"/>
      <c r="D150" s="6">
        <v>2</v>
      </c>
      <c r="E150" s="6" t="s">
        <v>3145</v>
      </c>
      <c r="F150" s="44" t="str">
        <f t="shared" si="6"/>
        <v>roundingAmount</v>
      </c>
      <c r="G150" s="6" t="str">
        <f t="shared" si="8"/>
        <v>amountItemType</v>
      </c>
      <c r="H150" s="6" t="s">
        <v>3442</v>
      </c>
      <c r="I150" s="6" t="s">
        <v>3443</v>
      </c>
      <c r="J150" s="6" t="s">
        <v>1473</v>
      </c>
      <c r="K150" s="6" t="s">
        <v>1585</v>
      </c>
      <c r="M150" s="7" t="str">
        <f>IF(ISTEXT(L150),VLOOKUP(L150,'xbrl-gl'!A:H,7,FALSE),"")</f>
        <v/>
      </c>
    </row>
    <row r="151" spans="1:13" ht="16" customHeight="1">
      <c r="A151" s="10" t="s">
        <v>1848</v>
      </c>
      <c r="B151" s="10" t="str">
        <f t="shared" si="7"/>
        <v>cen-115</v>
      </c>
      <c r="C151" s="10"/>
      <c r="D151" s="6">
        <v>2</v>
      </c>
      <c r="E151" s="6" t="s">
        <v>3145</v>
      </c>
      <c r="F151" s="44" t="str">
        <f t="shared" si="6"/>
        <v>amountDueForPayment</v>
      </c>
      <c r="G151" s="6" t="str">
        <f t="shared" si="8"/>
        <v>amountItemType</v>
      </c>
      <c r="H151" s="6" t="s">
        <v>3444</v>
      </c>
      <c r="I151" s="6" t="s">
        <v>3776</v>
      </c>
      <c r="J151" s="6" t="s">
        <v>1473</v>
      </c>
      <c r="K151" s="6" t="s">
        <v>1573</v>
      </c>
      <c r="M151" s="7" t="str">
        <f>IF(ISTEXT(L151),VLOOKUP(L151,'xbrl-gl'!A:H,7,FALSE),"")</f>
        <v/>
      </c>
    </row>
    <row r="152" spans="1:13" ht="16" customHeight="1">
      <c r="A152" s="10" t="s">
        <v>1850</v>
      </c>
      <c r="B152" s="10" t="str">
        <f t="shared" si="7"/>
        <v>cenG-23</v>
      </c>
      <c r="C152" s="10"/>
      <c r="D152" s="6">
        <v>1</v>
      </c>
      <c r="E152" s="6" t="s">
        <v>3145</v>
      </c>
      <c r="F152" s="6" t="str">
        <f t="shared" si="6"/>
        <v>vatBreakdown</v>
      </c>
      <c r="G152" s="6" t="str">
        <f t="shared" si="8"/>
        <v/>
      </c>
      <c r="H152" s="6" t="s">
        <v>3445</v>
      </c>
      <c r="I152" s="6" t="s">
        <v>3777</v>
      </c>
      <c r="J152" s="9"/>
      <c r="K152" s="6" t="s">
        <v>1851</v>
      </c>
      <c r="M152" s="7" t="str">
        <f>IF(ISTEXT(L152),VLOOKUP(L152,'xbrl-gl'!A:H,7,FALSE),"")</f>
        <v/>
      </c>
    </row>
    <row r="153" spans="1:13" ht="16" customHeight="1">
      <c r="A153" s="10" t="s">
        <v>1853</v>
      </c>
      <c r="B153" s="10" t="str">
        <f t="shared" si="7"/>
        <v>cen-116</v>
      </c>
      <c r="C153" s="10"/>
      <c r="D153" s="6">
        <v>2</v>
      </c>
      <c r="E153" s="6" t="s">
        <v>3145</v>
      </c>
      <c r="F153" s="44" t="str">
        <f t="shared" si="6"/>
        <v>vatCategoryTaxableAmount</v>
      </c>
      <c r="G153" s="6" t="str">
        <f t="shared" si="8"/>
        <v>amountItemType</v>
      </c>
      <c r="H153" s="6" t="s">
        <v>3446</v>
      </c>
      <c r="I153" s="6" t="s">
        <v>3778</v>
      </c>
      <c r="J153" s="6" t="s">
        <v>1473</v>
      </c>
      <c r="K153" s="6" t="s">
        <v>1573</v>
      </c>
      <c r="L153" s="7" t="s">
        <v>1193</v>
      </c>
      <c r="M153" s="7" t="str">
        <f>IF(ISTEXT(L153),VLOOKUP(L153,'xbrl-gl'!A:H,7,FALSE),"")</f>
        <v>gl-gen:amountItemType</v>
      </c>
    </row>
    <row r="154" spans="1:13" ht="16" customHeight="1">
      <c r="A154" s="10" t="s">
        <v>1855</v>
      </c>
      <c r="B154" s="10" t="str">
        <f t="shared" si="7"/>
        <v>cen-117</v>
      </c>
      <c r="C154" s="10"/>
      <c r="D154" s="6">
        <v>2</v>
      </c>
      <c r="E154" s="6" t="s">
        <v>3145</v>
      </c>
      <c r="F154" s="44" t="str">
        <f t="shared" si="6"/>
        <v>vatCategoryTaxAmount</v>
      </c>
      <c r="G154" s="6" t="str">
        <f t="shared" si="8"/>
        <v>amountItemType</v>
      </c>
      <c r="H154" s="6" t="s">
        <v>3447</v>
      </c>
      <c r="I154" s="6" t="s">
        <v>3779</v>
      </c>
      <c r="J154" s="6" t="s">
        <v>1473</v>
      </c>
      <c r="K154" s="6" t="s">
        <v>1573</v>
      </c>
      <c r="L154" s="7" t="s">
        <v>1360</v>
      </c>
      <c r="M154" s="7" t="str">
        <f>IF(ISTEXT(L154),VLOOKUP(L154,'xbrl-gl'!A:H,7,FALSE),"")</f>
        <v>taxAmountItemType</v>
      </c>
    </row>
    <row r="155" spans="1:13" ht="16" customHeight="1">
      <c r="A155" s="10" t="s">
        <v>3448</v>
      </c>
      <c r="B155" s="10" t="str">
        <f t="shared" si="7"/>
        <v>cen-118</v>
      </c>
      <c r="C155" s="10"/>
      <c r="D155" s="6">
        <v>2</v>
      </c>
      <c r="E155" s="6" t="s">
        <v>3145</v>
      </c>
      <c r="F155" s="44" t="str">
        <f t="shared" si="6"/>
        <v>vatCategoryCode</v>
      </c>
      <c r="G155" s="6" t="str">
        <f t="shared" si="8"/>
        <v>codeItemType</v>
      </c>
      <c r="H155" s="6" t="s">
        <v>3449</v>
      </c>
      <c r="I155" s="6" t="s">
        <v>3780</v>
      </c>
      <c r="J155" s="6" t="s">
        <v>1580</v>
      </c>
      <c r="K155" s="6" t="s">
        <v>1573</v>
      </c>
      <c r="L155" s="7" t="s">
        <v>1364</v>
      </c>
      <c r="M155" s="7" t="str">
        <f>IF(ISTEXT(L155),VLOOKUP(L155,'xbrl-gl'!A:H,7,FALSE),"")</f>
        <v>taxCodeItemType</v>
      </c>
    </row>
    <row r="156" spans="1:13" ht="16" customHeight="1">
      <c r="A156" s="10" t="s">
        <v>3450</v>
      </c>
      <c r="B156" s="10" t="str">
        <f t="shared" si="7"/>
        <v>cen-119</v>
      </c>
      <c r="C156" s="10"/>
      <c r="D156" s="6">
        <v>2</v>
      </c>
      <c r="E156" s="6" t="s">
        <v>3145</v>
      </c>
      <c r="F156" s="44" t="str">
        <f t="shared" si="6"/>
        <v>vatCategoryRate</v>
      </c>
      <c r="G156" s="6" t="str">
        <f t="shared" si="8"/>
        <v>percentageItemType</v>
      </c>
      <c r="H156" s="6" t="s">
        <v>3451</v>
      </c>
      <c r="I156" s="6" t="s">
        <v>3781</v>
      </c>
      <c r="J156" s="6" t="s">
        <v>1803</v>
      </c>
      <c r="K156" s="6" t="s">
        <v>1585</v>
      </c>
      <c r="L156" s="7" t="s">
        <v>1363</v>
      </c>
      <c r="M156" s="7" t="str">
        <f>IF(ISTEXT(L156),VLOOKUP(L156,'xbrl-gl'!A:H,7,FALSE),"")</f>
        <v>taxPercentageRateItemType</v>
      </c>
    </row>
    <row r="157" spans="1:13" ht="16" customHeight="1">
      <c r="A157" s="10" t="s">
        <v>1861</v>
      </c>
      <c r="B157" s="10" t="str">
        <f t="shared" si="7"/>
        <v>cen-120</v>
      </c>
      <c r="C157" s="10"/>
      <c r="D157" s="6">
        <v>2</v>
      </c>
      <c r="E157" s="6" t="s">
        <v>3145</v>
      </c>
      <c r="F157" s="44" t="str">
        <f t="shared" si="6"/>
        <v>vatExemptionReasonText</v>
      </c>
      <c r="G157" s="6" t="str">
        <f t="shared" si="8"/>
        <v>textItemType</v>
      </c>
      <c r="H157" s="6" t="s">
        <v>3452</v>
      </c>
      <c r="I157" s="6" t="s">
        <v>3782</v>
      </c>
      <c r="J157" s="6" t="s">
        <v>1594</v>
      </c>
      <c r="K157" s="6" t="s">
        <v>1585</v>
      </c>
      <c r="M157" s="7" t="str">
        <f>IF(ISTEXT(L157),VLOOKUP(L157,'xbrl-gl'!A:H,7,FALSE),"")</f>
        <v/>
      </c>
    </row>
    <row r="158" spans="1:13" ht="16" customHeight="1">
      <c r="A158" s="10" t="s">
        <v>1863</v>
      </c>
      <c r="B158" s="10" t="str">
        <f t="shared" si="7"/>
        <v>cen-121</v>
      </c>
      <c r="C158" s="10"/>
      <c r="D158" s="6">
        <v>2</v>
      </c>
      <c r="E158" s="6" t="s">
        <v>3145</v>
      </c>
      <c r="F158" s="44" t="str">
        <f t="shared" si="6"/>
        <v>vatExemptionReasonCode</v>
      </c>
      <c r="G158" s="6" t="str">
        <f t="shared" si="8"/>
        <v>codeItemType</v>
      </c>
      <c r="H158" s="6" t="s">
        <v>3453</v>
      </c>
      <c r="I158" s="6" t="s">
        <v>3783</v>
      </c>
      <c r="J158" s="6" t="s">
        <v>1580</v>
      </c>
      <c r="K158" s="6" t="s">
        <v>1585</v>
      </c>
      <c r="M158" s="7" t="str">
        <f>IF(ISTEXT(L158),VLOOKUP(L158,'xbrl-gl'!A:H,7,FALSE),"")</f>
        <v/>
      </c>
    </row>
    <row r="159" spans="1:13" ht="16" customHeight="1">
      <c r="A159" s="10" t="s">
        <v>1865</v>
      </c>
      <c r="B159" s="10" t="str">
        <f t="shared" si="7"/>
        <v>cenG-24</v>
      </c>
      <c r="C159" s="10"/>
      <c r="D159" s="6">
        <v>1</v>
      </c>
      <c r="E159" s="6" t="s">
        <v>3145</v>
      </c>
      <c r="F159" s="6" t="str">
        <f t="shared" si="6"/>
        <v>additionalSupportingDocuments</v>
      </c>
      <c r="G159" s="6" t="str">
        <f t="shared" si="8"/>
        <v/>
      </c>
      <c r="H159" s="6" t="s">
        <v>3454</v>
      </c>
      <c r="I159" s="6" t="s">
        <v>3784</v>
      </c>
      <c r="J159" s="9"/>
      <c r="K159" s="6" t="s">
        <v>1612</v>
      </c>
      <c r="M159" s="7" t="str">
        <f>IF(ISTEXT(L159),VLOOKUP(L159,'xbrl-gl'!A:H,7,FALSE),"")</f>
        <v/>
      </c>
    </row>
    <row r="160" spans="1:13" ht="16" customHeight="1">
      <c r="A160" s="10" t="s">
        <v>1867</v>
      </c>
      <c r="B160" s="10" t="str">
        <f t="shared" si="7"/>
        <v>cen-122</v>
      </c>
      <c r="C160" s="10"/>
      <c r="D160" s="6">
        <v>2</v>
      </c>
      <c r="E160" s="6" t="s">
        <v>3145</v>
      </c>
      <c r="F160" s="44" t="str">
        <f t="shared" si="6"/>
        <v>supportingDocumentReference</v>
      </c>
      <c r="G160" s="6" t="str">
        <f t="shared" si="8"/>
        <v>documentReferenceItemType</v>
      </c>
      <c r="H160" s="6" t="s">
        <v>3455</v>
      </c>
      <c r="I160" s="6" t="s">
        <v>3785</v>
      </c>
      <c r="J160" s="6" t="s">
        <v>3293</v>
      </c>
      <c r="K160" s="6" t="s">
        <v>1573</v>
      </c>
      <c r="M160" s="7" t="str">
        <f>IF(ISTEXT(L160),VLOOKUP(L160,'xbrl-gl'!A:H,7,FALSE),"")</f>
        <v/>
      </c>
    </row>
    <row r="161" spans="1:13" ht="16" customHeight="1">
      <c r="A161" s="10" t="s">
        <v>1869</v>
      </c>
      <c r="B161" s="10" t="str">
        <f t="shared" si="7"/>
        <v>cen-123</v>
      </c>
      <c r="C161" s="10"/>
      <c r="D161" s="6">
        <v>2</v>
      </c>
      <c r="E161" s="6" t="s">
        <v>3145</v>
      </c>
      <c r="F161" s="44" t="str">
        <f t="shared" si="6"/>
        <v>supportingDocumentDescription</v>
      </c>
      <c r="G161" s="6" t="str">
        <f t="shared" si="8"/>
        <v>textItemType</v>
      </c>
      <c r="H161" s="6" t="s">
        <v>1870</v>
      </c>
      <c r="I161" s="6" t="s">
        <v>3786</v>
      </c>
      <c r="J161" s="6" t="s">
        <v>1594</v>
      </c>
      <c r="K161" s="6" t="s">
        <v>1585</v>
      </c>
      <c r="M161" s="7" t="str">
        <f>IF(ISTEXT(L161),VLOOKUP(L161,'xbrl-gl'!A:H,7,FALSE),"")</f>
        <v/>
      </c>
    </row>
    <row r="162" spans="1:13" ht="16" customHeight="1">
      <c r="A162" s="10" t="s">
        <v>1871</v>
      </c>
      <c r="B162" s="10" t="str">
        <f t="shared" si="7"/>
        <v>cen-124</v>
      </c>
      <c r="C162" s="10"/>
      <c r="D162" s="6">
        <v>2</v>
      </c>
      <c r="E162" s="6" t="s">
        <v>3145</v>
      </c>
      <c r="F162" s="44" t="str">
        <f t="shared" si="6"/>
        <v>externalDocumentLocation</v>
      </c>
      <c r="G162" s="6" t="str">
        <f t="shared" si="8"/>
        <v>textItemType</v>
      </c>
      <c r="H162" s="6" t="s">
        <v>3456</v>
      </c>
      <c r="I162" s="6" t="s">
        <v>3787</v>
      </c>
      <c r="J162" s="6" t="s">
        <v>1594</v>
      </c>
      <c r="K162" s="6" t="s">
        <v>1585</v>
      </c>
      <c r="M162" s="7" t="str">
        <f>IF(ISTEXT(L162),VLOOKUP(L162,'xbrl-gl'!A:H,7,FALSE),"")</f>
        <v/>
      </c>
    </row>
    <row r="163" spans="1:13" ht="16" customHeight="1">
      <c r="A163" s="10" t="s">
        <v>1873</v>
      </c>
      <c r="B163" s="10" t="str">
        <f t="shared" si="7"/>
        <v>cen-125</v>
      </c>
      <c r="C163" s="10"/>
      <c r="D163" s="6">
        <v>2</v>
      </c>
      <c r="E163" s="6" t="s">
        <v>3145</v>
      </c>
      <c r="F163" s="44" t="str">
        <f t="shared" si="6"/>
        <v>attachedDocument</v>
      </c>
      <c r="G163" s="6" t="str">
        <f t="shared" si="8"/>
        <v>binaryobjectItemType</v>
      </c>
      <c r="H163" s="6" t="s">
        <v>3457</v>
      </c>
      <c r="I163" s="6" t="s">
        <v>3788</v>
      </c>
      <c r="J163" s="6" t="s">
        <v>1874</v>
      </c>
      <c r="K163" s="6" t="s">
        <v>1585</v>
      </c>
      <c r="M163" s="7" t="str">
        <f>IF(ISTEXT(L163),VLOOKUP(L163,'xbrl-gl'!A:H,7,FALSE),"")</f>
        <v/>
      </c>
    </row>
    <row r="164" spans="1:13" ht="16" customHeight="1">
      <c r="A164" s="10" t="s">
        <v>3458</v>
      </c>
      <c r="B164" s="10" t="str">
        <f t="shared" si="7"/>
        <v>cen-125A</v>
      </c>
      <c r="C164" s="10"/>
      <c r="D164" s="6">
        <v>2</v>
      </c>
      <c r="E164" s="6" t="s">
        <v>3145</v>
      </c>
      <c r="F164" s="44" t="str">
        <f t="shared" si="6"/>
        <v>attachedDocumentMimeCode</v>
      </c>
      <c r="G164" s="6" t="str">
        <f t="shared" si="8"/>
        <v/>
      </c>
      <c r="H164" s="6" t="s">
        <v>3459</v>
      </c>
      <c r="I164" s="6" t="s">
        <v>3789</v>
      </c>
      <c r="J164" s="6"/>
      <c r="K164" s="6" t="s">
        <v>1573</v>
      </c>
      <c r="M164" s="7" t="str">
        <f>IF(ISTEXT(L164),VLOOKUP(L164,'xbrl-gl'!A:H,7,FALSE),"")</f>
        <v/>
      </c>
    </row>
    <row r="165" spans="1:13" ht="16" customHeight="1">
      <c r="A165" s="10" t="s">
        <v>3460</v>
      </c>
      <c r="B165" s="10" t="str">
        <f t="shared" si="7"/>
        <v>cen-125B</v>
      </c>
      <c r="C165" s="10"/>
      <c r="D165" s="6">
        <v>2</v>
      </c>
      <c r="E165" s="6" t="s">
        <v>3145</v>
      </c>
      <c r="F165" s="44" t="str">
        <f t="shared" si="6"/>
        <v>attachedDocumentFilename</v>
      </c>
      <c r="G165" s="6" t="str">
        <f t="shared" si="8"/>
        <v/>
      </c>
      <c r="H165" s="6" t="s">
        <v>3461</v>
      </c>
      <c r="I165" s="6" t="s">
        <v>3790</v>
      </c>
      <c r="J165" s="6"/>
      <c r="K165" s="6" t="s">
        <v>1573</v>
      </c>
      <c r="M165" s="7" t="str">
        <f>IF(ISTEXT(L165),VLOOKUP(L165,'xbrl-gl'!A:H,7,FALSE),"")</f>
        <v/>
      </c>
    </row>
    <row r="166" spans="1:13" ht="16" customHeight="1">
      <c r="A166" s="10" t="s">
        <v>1880</v>
      </c>
      <c r="B166" s="10" t="str">
        <f t="shared" si="7"/>
        <v>cenG-25</v>
      </c>
      <c r="C166" s="10"/>
      <c r="D166" s="6">
        <v>1</v>
      </c>
      <c r="E166" s="6" t="s">
        <v>3145</v>
      </c>
      <c r="F166" s="6" t="str">
        <f t="shared" si="6"/>
        <v>invoiceLine</v>
      </c>
      <c r="G166" s="6" t="str">
        <f t="shared" si="8"/>
        <v/>
      </c>
      <c r="H166" s="6" t="s">
        <v>3462</v>
      </c>
      <c r="I166" s="6" t="s">
        <v>3791</v>
      </c>
      <c r="J166" s="9"/>
      <c r="K166" s="6" t="s">
        <v>1851</v>
      </c>
      <c r="M166" s="7" t="str">
        <f>IF(ISTEXT(L166),VLOOKUP(L166,'xbrl-gl'!A:H,7,FALSE),"")</f>
        <v/>
      </c>
    </row>
    <row r="167" spans="1:13" ht="16" customHeight="1">
      <c r="A167" s="10" t="s">
        <v>1882</v>
      </c>
      <c r="B167" s="10" t="str">
        <f t="shared" si="7"/>
        <v>cen-126</v>
      </c>
      <c r="C167" s="10"/>
      <c r="D167" s="6">
        <v>2</v>
      </c>
      <c r="E167" s="6" t="s">
        <v>3145</v>
      </c>
      <c r="F167" s="44" t="str">
        <f t="shared" si="6"/>
        <v>invoiceLineIdentifier</v>
      </c>
      <c r="G167" s="6" t="str">
        <f t="shared" si="8"/>
        <v>identifierItemType</v>
      </c>
      <c r="H167" s="6" t="s">
        <v>1883</v>
      </c>
      <c r="I167" s="6" t="s">
        <v>3463</v>
      </c>
      <c r="J167" s="6" t="s">
        <v>1574</v>
      </c>
      <c r="K167" s="6" t="s">
        <v>1573</v>
      </c>
      <c r="M167" s="7" t="str">
        <f>IF(ISTEXT(L167),VLOOKUP(L167,'xbrl-gl'!A:H,7,FALSE),"")</f>
        <v/>
      </c>
    </row>
    <row r="168" spans="1:13" ht="16" customHeight="1">
      <c r="A168" s="10" t="s">
        <v>1884</v>
      </c>
      <c r="B168" s="10" t="str">
        <f t="shared" si="7"/>
        <v>cen-127</v>
      </c>
      <c r="C168" s="10"/>
      <c r="D168" s="6">
        <v>2</v>
      </c>
      <c r="E168" s="6" t="s">
        <v>3145</v>
      </c>
      <c r="F168" s="44" t="str">
        <f t="shared" si="6"/>
        <v>invoiceLineNote</v>
      </c>
      <c r="G168" s="6" t="str">
        <f t="shared" si="8"/>
        <v>textItemType</v>
      </c>
      <c r="H168" s="6" t="s">
        <v>3464</v>
      </c>
      <c r="I168" s="6" t="s">
        <v>3465</v>
      </c>
      <c r="J168" s="6" t="s">
        <v>1594</v>
      </c>
      <c r="K168" s="6" t="s">
        <v>1585</v>
      </c>
      <c r="M168" s="7" t="str">
        <f>IF(ISTEXT(L168),VLOOKUP(L168,'xbrl-gl'!A:H,7,FALSE),"")</f>
        <v/>
      </c>
    </row>
    <row r="169" spans="1:13" ht="16" customHeight="1">
      <c r="A169" s="10" t="s">
        <v>1886</v>
      </c>
      <c r="B169" s="10" t="str">
        <f t="shared" si="7"/>
        <v>cen-128</v>
      </c>
      <c r="C169" s="10"/>
      <c r="D169" s="6">
        <v>2</v>
      </c>
      <c r="E169" s="6" t="s">
        <v>3145</v>
      </c>
      <c r="F169" s="44" t="str">
        <f t="shared" si="6"/>
        <v>invoiceLineObjectIdentifier</v>
      </c>
      <c r="G169" s="6" t="str">
        <f t="shared" si="8"/>
        <v>identifierItemType</v>
      </c>
      <c r="H169" s="6" t="s">
        <v>3466</v>
      </c>
      <c r="I169" s="6" t="s">
        <v>3792</v>
      </c>
      <c r="J169" s="6" t="s">
        <v>1574</v>
      </c>
      <c r="K169" s="6" t="s">
        <v>1585</v>
      </c>
      <c r="M169" s="7" t="str">
        <f>IF(ISTEXT(L169),VLOOKUP(L169,'xbrl-gl'!A:H,7,FALSE),"")</f>
        <v/>
      </c>
    </row>
    <row r="170" spans="1:13" ht="16" customHeight="1">
      <c r="A170" s="10" t="s">
        <v>3467</v>
      </c>
      <c r="B170" s="10" t="str">
        <f t="shared" si="7"/>
        <v>cen-128A</v>
      </c>
      <c r="C170" s="10"/>
      <c r="D170" s="6">
        <v>2</v>
      </c>
      <c r="E170" s="6" t="s">
        <v>3145</v>
      </c>
      <c r="F170" s="44" t="str">
        <f t="shared" si="6"/>
        <v>schemeIdentifier</v>
      </c>
      <c r="G170" s="6" t="str">
        <f t="shared" si="8"/>
        <v/>
      </c>
      <c r="H170" s="6" t="s">
        <v>3468</v>
      </c>
      <c r="I170" s="6" t="s">
        <v>3793</v>
      </c>
      <c r="J170" s="9"/>
      <c r="K170" s="6" t="s">
        <v>1585</v>
      </c>
      <c r="M170" s="7" t="str">
        <f>IF(ISTEXT(L170),VLOOKUP(L170,'xbrl-gl'!A:H,7,FALSE),"")</f>
        <v/>
      </c>
    </row>
    <row r="171" spans="1:13" ht="16" customHeight="1">
      <c r="A171" s="10" t="s">
        <v>1888</v>
      </c>
      <c r="B171" s="10" t="str">
        <f t="shared" si="7"/>
        <v>cen-129</v>
      </c>
      <c r="C171" s="10"/>
      <c r="D171" s="6">
        <v>2</v>
      </c>
      <c r="E171" s="6" t="s">
        <v>3145</v>
      </c>
      <c r="F171" s="44" t="str">
        <f t="shared" si="6"/>
        <v>invoicedQuantity</v>
      </c>
      <c r="G171" s="6" t="str">
        <f t="shared" si="8"/>
        <v>quantityItemType</v>
      </c>
      <c r="H171" s="6" t="s">
        <v>3469</v>
      </c>
      <c r="I171" s="6" t="s">
        <v>3470</v>
      </c>
      <c r="J171" s="6" t="s">
        <v>1889</v>
      </c>
      <c r="K171" s="6" t="s">
        <v>1573</v>
      </c>
      <c r="L171" s="7" t="s">
        <v>1315</v>
      </c>
      <c r="M171" s="7" t="str">
        <f>IF(ISTEXT(L171),VLOOKUP(L171,'xbrl-gl'!A:H,7,FALSE),"")</f>
        <v>measurableQuantityItemType</v>
      </c>
    </row>
    <row r="172" spans="1:13" ht="16" customHeight="1">
      <c r="A172" s="10" t="s">
        <v>1891</v>
      </c>
      <c r="B172" s="10" t="str">
        <f t="shared" si="7"/>
        <v>cen-130</v>
      </c>
      <c r="C172" s="10"/>
      <c r="D172" s="6">
        <v>2</v>
      </c>
      <c r="E172" s="6" t="s">
        <v>3145</v>
      </c>
      <c r="F172" s="44" t="str">
        <f t="shared" si="6"/>
        <v>invoicedQuantityUnitOfMeasureCode</v>
      </c>
      <c r="G172" s="6" t="str">
        <f t="shared" si="8"/>
        <v>codeItemType</v>
      </c>
      <c r="H172" s="6" t="s">
        <v>3471</v>
      </c>
      <c r="I172" s="6" t="s">
        <v>3794</v>
      </c>
      <c r="J172" s="6" t="s">
        <v>1580</v>
      </c>
      <c r="K172" s="6" t="s">
        <v>1573</v>
      </c>
      <c r="L172" s="7" t="s">
        <v>1317</v>
      </c>
      <c r="M172" s="7" t="str">
        <f>IF(ISTEXT(L172),VLOOKUP(L172,'xbrl-gl'!A:H,7,FALSE),"")</f>
        <v>measurableUnitOfMeasureItemType</v>
      </c>
    </row>
    <row r="173" spans="1:13" ht="16" customHeight="1">
      <c r="A173" s="10" t="s">
        <v>1893</v>
      </c>
      <c r="B173" s="10" t="str">
        <f t="shared" si="7"/>
        <v>cen-131</v>
      </c>
      <c r="C173" s="10"/>
      <c r="D173" s="6">
        <v>2</v>
      </c>
      <c r="E173" s="6" t="s">
        <v>3145</v>
      </c>
      <c r="F173" s="44" t="str">
        <f t="shared" si="6"/>
        <v>invoiceLineNetAmount</v>
      </c>
      <c r="G173" s="6" t="str">
        <f t="shared" si="8"/>
        <v>amountItemType</v>
      </c>
      <c r="H173" s="6" t="s">
        <v>1894</v>
      </c>
      <c r="I173" s="6" t="s">
        <v>3795</v>
      </c>
      <c r="J173" s="6" t="s">
        <v>1473</v>
      </c>
      <c r="K173" s="6" t="s">
        <v>1573</v>
      </c>
      <c r="L173" s="7" t="s">
        <v>1193</v>
      </c>
      <c r="M173" s="7" t="str">
        <f>IF(ISTEXT(L173),VLOOKUP(L173,'xbrl-gl'!A:H,7,FALSE),"")</f>
        <v>gl-gen:amountItemType</v>
      </c>
    </row>
    <row r="174" spans="1:13" ht="16" customHeight="1">
      <c r="A174" s="10" t="s">
        <v>1895</v>
      </c>
      <c r="B174" s="10" t="str">
        <f t="shared" si="7"/>
        <v>cen-132</v>
      </c>
      <c r="C174" s="10"/>
      <c r="D174" s="6">
        <v>2</v>
      </c>
      <c r="E174" s="6" t="s">
        <v>3145</v>
      </c>
      <c r="F174" s="44" t="str">
        <f t="shared" si="6"/>
        <v>referencedPurchaseOrderLineReference</v>
      </c>
      <c r="G174" s="6" t="str">
        <f t="shared" si="8"/>
        <v>documentReferenceItemType</v>
      </c>
      <c r="H174" s="6" t="s">
        <v>1896</v>
      </c>
      <c r="I174" s="6" t="s">
        <v>3796</v>
      </c>
      <c r="J174" s="6" t="s">
        <v>3293</v>
      </c>
      <c r="K174" s="6" t="s">
        <v>1585</v>
      </c>
      <c r="L174" s="7" t="s">
        <v>1384</v>
      </c>
      <c r="M174" s="7" t="str">
        <f>IF(ISTEXT(L174),VLOOKUP(L174,'xbrl-gl'!A:H,7,FALSE),"")</f>
        <v>originatingDocumentNumberItemType</v>
      </c>
    </row>
    <row r="175" spans="1:13" ht="16" customHeight="1">
      <c r="A175" s="10" t="s">
        <v>1897</v>
      </c>
      <c r="B175" s="10" t="str">
        <f t="shared" si="7"/>
        <v>cen-133</v>
      </c>
      <c r="C175" s="10"/>
      <c r="D175" s="6">
        <v>2</v>
      </c>
      <c r="E175" s="6" t="s">
        <v>3145</v>
      </c>
      <c r="F175" s="44" t="str">
        <f t="shared" si="6"/>
        <v>invoiceLineBuyerAccountingReference</v>
      </c>
      <c r="G175" s="6" t="str">
        <f t="shared" si="8"/>
        <v>textItemType</v>
      </c>
      <c r="H175" s="6" t="s">
        <v>1898</v>
      </c>
      <c r="I175" s="6" t="s">
        <v>3797</v>
      </c>
      <c r="J175" s="6" t="s">
        <v>1594</v>
      </c>
      <c r="K175" s="6" t="s">
        <v>1585</v>
      </c>
      <c r="L175" s="7" t="s">
        <v>1383</v>
      </c>
      <c r="M175" s="7" t="str">
        <f>IF(ISTEXT(L175),VLOOKUP(L175,'xbrl-gl'!A:H,7,FALSE),"")</f>
        <v>gl-gen:documentTypeItemType</v>
      </c>
    </row>
    <row r="176" spans="1:13" ht="16" customHeight="1">
      <c r="A176" s="10" t="s">
        <v>1899</v>
      </c>
      <c r="B176" s="10" t="str">
        <f t="shared" si="7"/>
        <v>cenG-26</v>
      </c>
      <c r="C176" s="10"/>
      <c r="D176" s="6">
        <v>2</v>
      </c>
      <c r="E176" s="6" t="s">
        <v>3145</v>
      </c>
      <c r="F176" s="44" t="str">
        <f t="shared" si="6"/>
        <v>invoiceLinePeriod</v>
      </c>
      <c r="G176" s="6" t="str">
        <f t="shared" si="8"/>
        <v/>
      </c>
      <c r="H176" s="6" t="s">
        <v>3472</v>
      </c>
      <c r="I176" s="6" t="s">
        <v>3798</v>
      </c>
      <c r="J176" s="9"/>
      <c r="K176" s="6" t="s">
        <v>1585</v>
      </c>
      <c r="M176" s="7" t="str">
        <f>IF(ISTEXT(L176),VLOOKUP(L176,'xbrl-gl'!A:H,7,FALSE),"")</f>
        <v/>
      </c>
    </row>
    <row r="177" spans="1:13" ht="16" customHeight="1">
      <c r="A177" s="10" t="s">
        <v>1901</v>
      </c>
      <c r="B177" s="10" t="str">
        <f t="shared" si="7"/>
        <v>cen-134</v>
      </c>
      <c r="C177" s="10"/>
      <c r="D177" s="6">
        <v>3</v>
      </c>
      <c r="E177" s="6" t="s">
        <v>3145</v>
      </c>
      <c r="F177" s="45" t="str">
        <f t="shared" si="6"/>
        <v>invoiceLinePeriodStartDate</v>
      </c>
      <c r="G177" s="6" t="str">
        <f t="shared" si="8"/>
        <v>dateItemType</v>
      </c>
      <c r="H177" s="6" t="s">
        <v>1902</v>
      </c>
      <c r="I177" s="6" t="s">
        <v>3799</v>
      </c>
      <c r="J177" s="6" t="s">
        <v>1577</v>
      </c>
      <c r="K177" s="6" t="s">
        <v>1585</v>
      </c>
      <c r="M177" s="7" t="str">
        <f>IF(ISTEXT(L177),VLOOKUP(L177,'xbrl-gl'!A:H,7,FALSE),"")</f>
        <v/>
      </c>
    </row>
    <row r="178" spans="1:13" ht="16" customHeight="1">
      <c r="A178" s="10" t="s">
        <v>1903</v>
      </c>
      <c r="B178" s="10" t="str">
        <f t="shared" si="7"/>
        <v>cen-135</v>
      </c>
      <c r="C178" s="10"/>
      <c r="D178" s="6">
        <v>3</v>
      </c>
      <c r="E178" s="6" t="s">
        <v>3145</v>
      </c>
      <c r="F178" s="45" t="str">
        <f t="shared" si="6"/>
        <v>invoiceLinePeriodEndDate</v>
      </c>
      <c r="G178" s="6" t="str">
        <f t="shared" si="8"/>
        <v>dateItemType</v>
      </c>
      <c r="H178" s="6" t="s">
        <v>1904</v>
      </c>
      <c r="I178" s="6" t="s">
        <v>3800</v>
      </c>
      <c r="J178" s="6" t="s">
        <v>1577</v>
      </c>
      <c r="K178" s="6" t="s">
        <v>1585</v>
      </c>
      <c r="M178" s="7" t="str">
        <f>IF(ISTEXT(L178),VLOOKUP(L178,'xbrl-gl'!A:H,7,FALSE),"")</f>
        <v/>
      </c>
    </row>
    <row r="179" spans="1:13" ht="16" customHeight="1">
      <c r="A179" s="10" t="s">
        <v>1905</v>
      </c>
      <c r="B179" s="10" t="str">
        <f t="shared" si="7"/>
        <v>cenG-27</v>
      </c>
      <c r="C179" s="10"/>
      <c r="D179" s="6">
        <v>2</v>
      </c>
      <c r="E179" s="6" t="s">
        <v>3145</v>
      </c>
      <c r="F179" s="44" t="str">
        <f t="shared" si="6"/>
        <v>invoiceLineAllowances</v>
      </c>
      <c r="G179" s="6" t="str">
        <f t="shared" si="8"/>
        <v/>
      </c>
      <c r="H179" s="6" t="s">
        <v>3473</v>
      </c>
      <c r="I179" s="6" t="s">
        <v>3474</v>
      </c>
      <c r="J179" s="9"/>
      <c r="K179" s="6" t="s">
        <v>1612</v>
      </c>
      <c r="M179" s="7" t="str">
        <f>IF(ISTEXT(L179),VLOOKUP(L179,'xbrl-gl'!A:H,7,FALSE),"")</f>
        <v/>
      </c>
    </row>
    <row r="180" spans="1:13" ht="16" customHeight="1">
      <c r="A180" s="10" t="s">
        <v>1907</v>
      </c>
      <c r="B180" s="10" t="str">
        <f t="shared" si="7"/>
        <v>cen-136</v>
      </c>
      <c r="C180" s="10"/>
      <c r="D180" s="6">
        <v>3</v>
      </c>
      <c r="E180" s="6" t="s">
        <v>3145</v>
      </c>
      <c r="F180" s="45" t="str">
        <f t="shared" si="6"/>
        <v>invoiceLineAllowanceAmount</v>
      </c>
      <c r="G180" s="6" t="str">
        <f t="shared" si="8"/>
        <v>amountItemType</v>
      </c>
      <c r="H180" s="6" t="s">
        <v>1908</v>
      </c>
      <c r="I180" s="6" t="s">
        <v>3412</v>
      </c>
      <c r="J180" s="6" t="s">
        <v>1473</v>
      </c>
      <c r="K180" s="6" t="s">
        <v>1573</v>
      </c>
      <c r="L180" s="7" t="s">
        <v>1193</v>
      </c>
      <c r="M180" s="7" t="str">
        <f>IF(ISTEXT(L180),VLOOKUP(L180,'xbrl-gl'!A:H,7,FALSE),"")</f>
        <v>gl-gen:amountItemType</v>
      </c>
    </row>
    <row r="181" spans="1:13" ht="16" customHeight="1">
      <c r="A181" s="10" t="s">
        <v>1909</v>
      </c>
      <c r="B181" s="10" t="str">
        <f t="shared" si="7"/>
        <v>cen-137</v>
      </c>
      <c r="C181" s="10"/>
      <c r="D181" s="6">
        <v>3</v>
      </c>
      <c r="E181" s="6" t="s">
        <v>3145</v>
      </c>
      <c r="F181" s="45" t="str">
        <f t="shared" si="6"/>
        <v>invoiceLineAllowanceBaseAmount</v>
      </c>
      <c r="G181" s="6" t="str">
        <f t="shared" si="8"/>
        <v>amountItemType</v>
      </c>
      <c r="H181" s="6" t="s">
        <v>3475</v>
      </c>
      <c r="I181" s="6" t="s">
        <v>3476</v>
      </c>
      <c r="J181" s="6" t="s">
        <v>1473</v>
      </c>
      <c r="K181" s="6" t="s">
        <v>1585</v>
      </c>
      <c r="M181" s="7" t="str">
        <f>IF(ISTEXT(L181),VLOOKUP(L181,'xbrl-gl'!A:H,7,FALSE),"")</f>
        <v/>
      </c>
    </row>
    <row r="182" spans="1:13" ht="16" customHeight="1">
      <c r="A182" s="10" t="s">
        <v>1911</v>
      </c>
      <c r="B182" s="10" t="str">
        <f t="shared" si="7"/>
        <v>cen-138</v>
      </c>
      <c r="C182" s="10"/>
      <c r="D182" s="6">
        <v>3</v>
      </c>
      <c r="E182" s="6" t="s">
        <v>3145</v>
      </c>
      <c r="F182" s="45" t="str">
        <f t="shared" si="6"/>
        <v>invoiceLineAllowancePercentage</v>
      </c>
      <c r="G182" s="6" t="str">
        <f t="shared" si="8"/>
        <v>percentageItemType</v>
      </c>
      <c r="H182" s="6" t="s">
        <v>3477</v>
      </c>
      <c r="I182" s="6" t="s">
        <v>3478</v>
      </c>
      <c r="J182" s="6" t="s">
        <v>1803</v>
      </c>
      <c r="K182" s="6" t="s">
        <v>1585</v>
      </c>
      <c r="M182" s="7" t="str">
        <f>IF(ISTEXT(L182),VLOOKUP(L182,'xbrl-gl'!A:H,7,FALSE),"")</f>
        <v/>
      </c>
    </row>
    <row r="183" spans="1:13" ht="16" customHeight="1">
      <c r="A183" s="10" t="s">
        <v>1913</v>
      </c>
      <c r="B183" s="10" t="str">
        <f t="shared" si="7"/>
        <v>cen-139</v>
      </c>
      <c r="C183" s="10"/>
      <c r="D183" s="6">
        <v>3</v>
      </c>
      <c r="E183" s="6" t="s">
        <v>3145</v>
      </c>
      <c r="F183" s="45" t="str">
        <f t="shared" si="6"/>
        <v>invoiceLineAllowanceReason</v>
      </c>
      <c r="G183" s="6" t="str">
        <f t="shared" si="8"/>
        <v>textItemType</v>
      </c>
      <c r="H183" s="6" t="s">
        <v>1914</v>
      </c>
      <c r="I183" s="6" t="s">
        <v>3479</v>
      </c>
      <c r="J183" s="6" t="s">
        <v>1594</v>
      </c>
      <c r="K183" s="6" t="s">
        <v>1585</v>
      </c>
      <c r="M183" s="7" t="str">
        <f>IF(ISTEXT(L183),VLOOKUP(L183,'xbrl-gl'!A:H,7,FALSE),"")</f>
        <v/>
      </c>
    </row>
    <row r="184" spans="1:13" ht="16" customHeight="1">
      <c r="A184" s="10" t="s">
        <v>1915</v>
      </c>
      <c r="B184" s="10" t="str">
        <f t="shared" si="7"/>
        <v>cen-140</v>
      </c>
      <c r="C184" s="10"/>
      <c r="D184" s="6">
        <v>3</v>
      </c>
      <c r="E184" s="6" t="s">
        <v>3145</v>
      </c>
      <c r="F184" s="45" t="str">
        <f t="shared" si="6"/>
        <v>invoiceLineAllowanceReasonCode</v>
      </c>
      <c r="G184" s="6" t="str">
        <f t="shared" si="8"/>
        <v>codeItemType</v>
      </c>
      <c r="H184" s="6" t="s">
        <v>3480</v>
      </c>
      <c r="I184" s="6" t="s">
        <v>3801</v>
      </c>
      <c r="J184" s="6" t="s">
        <v>1580</v>
      </c>
      <c r="K184" s="6" t="s">
        <v>1585</v>
      </c>
      <c r="M184" s="7" t="str">
        <f>IF(ISTEXT(L184),VLOOKUP(L184,'xbrl-gl'!A:H,7,FALSE),"")</f>
        <v/>
      </c>
    </row>
    <row r="185" spans="1:13" ht="16" customHeight="1">
      <c r="A185" s="10" t="s">
        <v>1917</v>
      </c>
      <c r="B185" s="10" t="str">
        <f t="shared" si="7"/>
        <v>cenG-28</v>
      </c>
      <c r="C185" s="10"/>
      <c r="D185" s="6">
        <v>2</v>
      </c>
      <c r="E185" s="6" t="s">
        <v>3145</v>
      </c>
      <c r="F185" s="44" t="str">
        <f t="shared" si="6"/>
        <v>invoiceLineCharges</v>
      </c>
      <c r="G185" s="6" t="str">
        <f t="shared" si="8"/>
        <v/>
      </c>
      <c r="H185" s="6" t="s">
        <v>3481</v>
      </c>
      <c r="I185" s="6" t="s">
        <v>3802</v>
      </c>
      <c r="J185" s="9"/>
      <c r="K185" s="6" t="s">
        <v>1612</v>
      </c>
      <c r="M185" s="7" t="str">
        <f>IF(ISTEXT(L185),VLOOKUP(L185,'xbrl-gl'!A:H,7,FALSE),"")</f>
        <v/>
      </c>
    </row>
    <row r="186" spans="1:13" ht="16" customHeight="1">
      <c r="A186" s="10" t="s">
        <v>1919</v>
      </c>
      <c r="B186" s="10" t="str">
        <f t="shared" si="7"/>
        <v>cen-141</v>
      </c>
      <c r="C186" s="10"/>
      <c r="D186" s="6">
        <v>3</v>
      </c>
      <c r="E186" s="6" t="s">
        <v>3145</v>
      </c>
      <c r="F186" s="45" t="str">
        <f t="shared" si="6"/>
        <v>invoiceLineChargeAmount</v>
      </c>
      <c r="G186" s="6" t="str">
        <f t="shared" si="8"/>
        <v>amountItemType</v>
      </c>
      <c r="H186" s="6" t="s">
        <v>1920</v>
      </c>
      <c r="I186" s="6" t="s">
        <v>3482</v>
      </c>
      <c r="J186" s="6" t="s">
        <v>1473</v>
      </c>
      <c r="K186" s="6" t="s">
        <v>1573</v>
      </c>
      <c r="L186" s="7" t="s">
        <v>1193</v>
      </c>
      <c r="M186" s="7" t="str">
        <f>IF(ISTEXT(L186),VLOOKUP(L186,'xbrl-gl'!A:H,7,FALSE),"")</f>
        <v>gl-gen:amountItemType</v>
      </c>
    </row>
    <row r="187" spans="1:13" ht="16" customHeight="1">
      <c r="A187" s="10" t="s">
        <v>1921</v>
      </c>
      <c r="B187" s="10" t="str">
        <f t="shared" si="7"/>
        <v>cen-142</v>
      </c>
      <c r="C187" s="10"/>
      <c r="D187" s="6">
        <v>3</v>
      </c>
      <c r="E187" s="6" t="s">
        <v>3145</v>
      </c>
      <c r="F187" s="45" t="str">
        <f t="shared" si="6"/>
        <v>invoiceLineChargeBaseAmount</v>
      </c>
      <c r="G187" s="6" t="str">
        <f t="shared" si="8"/>
        <v>amountItemType</v>
      </c>
      <c r="H187" s="6" t="s">
        <v>3483</v>
      </c>
      <c r="I187" s="6" t="s">
        <v>3484</v>
      </c>
      <c r="J187" s="6" t="s">
        <v>1473</v>
      </c>
      <c r="K187" s="6" t="s">
        <v>1585</v>
      </c>
      <c r="M187" s="7" t="str">
        <f>IF(ISTEXT(L187),VLOOKUP(L187,'xbrl-gl'!A:H,7,FALSE),"")</f>
        <v/>
      </c>
    </row>
    <row r="188" spans="1:13" ht="16" customHeight="1">
      <c r="A188" s="10" t="s">
        <v>1923</v>
      </c>
      <c r="B188" s="10" t="str">
        <f t="shared" si="7"/>
        <v>cen-143</v>
      </c>
      <c r="C188" s="10"/>
      <c r="D188" s="6">
        <v>3</v>
      </c>
      <c r="E188" s="6" t="s">
        <v>3145</v>
      </c>
      <c r="F188" s="45" t="str">
        <f t="shared" si="6"/>
        <v>invoiceLineChargePercentage</v>
      </c>
      <c r="G188" s="6" t="str">
        <f t="shared" si="8"/>
        <v>percentageItemType</v>
      </c>
      <c r="H188" s="6" t="s">
        <v>3485</v>
      </c>
      <c r="I188" s="6" t="s">
        <v>3486</v>
      </c>
      <c r="J188" s="6" t="s">
        <v>1803</v>
      </c>
      <c r="K188" s="6" t="s">
        <v>1585</v>
      </c>
      <c r="M188" s="7" t="str">
        <f>IF(ISTEXT(L188),VLOOKUP(L188,'xbrl-gl'!A:H,7,FALSE),"")</f>
        <v/>
      </c>
    </row>
    <row r="189" spans="1:13" ht="16" customHeight="1">
      <c r="A189" s="10" t="s">
        <v>1925</v>
      </c>
      <c r="B189" s="10" t="str">
        <f t="shared" si="7"/>
        <v>cen-144</v>
      </c>
      <c r="C189" s="10"/>
      <c r="D189" s="6">
        <v>3</v>
      </c>
      <c r="E189" s="6" t="s">
        <v>3145</v>
      </c>
      <c r="F189" s="45" t="str">
        <f t="shared" si="6"/>
        <v>invoiceLineChargeReason</v>
      </c>
      <c r="G189" s="6" t="str">
        <f t="shared" si="8"/>
        <v>textItemType</v>
      </c>
      <c r="H189" s="6" t="s">
        <v>1926</v>
      </c>
      <c r="I189" s="6" t="s">
        <v>3487</v>
      </c>
      <c r="J189" s="6" t="s">
        <v>1594</v>
      </c>
      <c r="K189" s="6" t="s">
        <v>1585</v>
      </c>
      <c r="M189" s="7" t="str">
        <f>IF(ISTEXT(L189),VLOOKUP(L189,'xbrl-gl'!A:H,7,FALSE),"")</f>
        <v/>
      </c>
    </row>
    <row r="190" spans="1:13" ht="16" customHeight="1">
      <c r="A190" s="10" t="s">
        <v>1927</v>
      </c>
      <c r="B190" s="10" t="str">
        <f t="shared" si="7"/>
        <v>cen-145</v>
      </c>
      <c r="C190" s="10"/>
      <c r="D190" s="6">
        <v>3</v>
      </c>
      <c r="E190" s="6" t="s">
        <v>3145</v>
      </c>
      <c r="F190" s="45" t="str">
        <f t="shared" si="6"/>
        <v>invoiceLineChargeReasonCode</v>
      </c>
      <c r="G190" s="6" t="str">
        <f t="shared" si="8"/>
        <v>codeItemType</v>
      </c>
      <c r="H190" s="6" t="s">
        <v>3488</v>
      </c>
      <c r="I190" s="6" t="s">
        <v>3803</v>
      </c>
      <c r="J190" s="6" t="s">
        <v>1580</v>
      </c>
      <c r="K190" s="6" t="s">
        <v>1585</v>
      </c>
      <c r="M190" s="7" t="str">
        <f>IF(ISTEXT(L190),VLOOKUP(L190,'xbrl-gl'!A:H,7,FALSE),"")</f>
        <v/>
      </c>
    </row>
    <row r="191" spans="1:13" ht="16" customHeight="1">
      <c r="A191" s="10" t="s">
        <v>1929</v>
      </c>
      <c r="B191" s="10" t="str">
        <f t="shared" si="7"/>
        <v>cenG-29</v>
      </c>
      <c r="C191" s="10"/>
      <c r="D191" s="6">
        <v>2</v>
      </c>
      <c r="E191" s="6" t="s">
        <v>3145</v>
      </c>
      <c r="F191" s="44" t="str">
        <f t="shared" si="6"/>
        <v>priceDetails</v>
      </c>
      <c r="G191" s="6" t="str">
        <f t="shared" si="8"/>
        <v/>
      </c>
      <c r="H191" s="6" t="s">
        <v>3489</v>
      </c>
      <c r="I191" s="6" t="s">
        <v>3490</v>
      </c>
      <c r="J191" s="9"/>
      <c r="K191" s="6" t="s">
        <v>1573</v>
      </c>
      <c r="L191" s="7" t="s">
        <v>798</v>
      </c>
      <c r="M191" s="7" t="str">
        <f>IF(ISTEXT(L191),VLOOKUP(L191,'xbrl-gl'!A:H,7,FALSE),"")</f>
        <v>_</v>
      </c>
    </row>
    <row r="192" spans="1:13" ht="16" customHeight="1">
      <c r="A192" s="10" t="s">
        <v>1931</v>
      </c>
      <c r="B192" s="10" t="str">
        <f t="shared" si="7"/>
        <v>cen-146</v>
      </c>
      <c r="C192" s="10"/>
      <c r="D192" s="6">
        <v>3</v>
      </c>
      <c r="E192" s="6" t="s">
        <v>3145</v>
      </c>
      <c r="F192" s="45" t="str">
        <f t="shared" si="6"/>
        <v>itemNetPrice</v>
      </c>
      <c r="G192" s="6" t="str">
        <f t="shared" si="8"/>
        <v>unitPriceAmountItemType</v>
      </c>
      <c r="H192" s="6" t="s">
        <v>3491</v>
      </c>
      <c r="I192" s="6" t="s">
        <v>3804</v>
      </c>
      <c r="J192" s="6" t="s">
        <v>3492</v>
      </c>
      <c r="K192" s="6" t="s">
        <v>1573</v>
      </c>
      <c r="M192" s="7" t="str">
        <f>IF(ISTEXT(L192),VLOOKUP(L192,'xbrl-gl'!A:H,7,FALSE),"")</f>
        <v/>
      </c>
    </row>
    <row r="193" spans="1:13" ht="16" customHeight="1">
      <c r="A193" s="10" t="s">
        <v>1934</v>
      </c>
      <c r="B193" s="10" t="str">
        <f t="shared" si="7"/>
        <v>cen-147</v>
      </c>
      <c r="C193" s="10"/>
      <c r="D193" s="6">
        <v>3</v>
      </c>
      <c r="E193" s="6" t="s">
        <v>3145</v>
      </c>
      <c r="F193" s="45" t="str">
        <f t="shared" si="6"/>
        <v>itemPriceDiscount</v>
      </c>
      <c r="G193" s="6" t="str">
        <f t="shared" si="8"/>
        <v>unitPriceAmountItemType</v>
      </c>
      <c r="H193" s="6" t="s">
        <v>3493</v>
      </c>
      <c r="I193" s="6" t="s">
        <v>3805</v>
      </c>
      <c r="J193" s="6" t="s">
        <v>3492</v>
      </c>
      <c r="K193" s="6" t="s">
        <v>1585</v>
      </c>
      <c r="M193" s="7" t="str">
        <f>IF(ISTEXT(L193),VLOOKUP(L193,'xbrl-gl'!A:H,7,FALSE),"")</f>
        <v/>
      </c>
    </row>
    <row r="194" spans="1:13" ht="16" customHeight="1">
      <c r="A194" s="10" t="s">
        <v>1936</v>
      </c>
      <c r="B194" s="10" t="str">
        <f t="shared" si="7"/>
        <v>cen-148</v>
      </c>
      <c r="C194" s="10"/>
      <c r="D194" s="6">
        <v>3</v>
      </c>
      <c r="E194" s="6" t="s">
        <v>3145</v>
      </c>
      <c r="F194" s="45" t="str">
        <f t="shared" ref="F194:F213" si="9">LOWER(LEFT(H194,1))&amp;MID(SUBSTITUTE(PROPER(H194)," ",""),2,LEN(H194))</f>
        <v>itemGrossPrice</v>
      </c>
      <c r="G194" s="6" t="str">
        <f t="shared" si="8"/>
        <v>unitPriceAmountItemType</v>
      </c>
      <c r="H194" s="6" t="s">
        <v>3494</v>
      </c>
      <c r="I194" s="6" t="s">
        <v>3495</v>
      </c>
      <c r="J194" s="6" t="s">
        <v>3492</v>
      </c>
      <c r="K194" s="6" t="s">
        <v>1585</v>
      </c>
      <c r="M194" s="7" t="str">
        <f>IF(ISTEXT(L194),VLOOKUP(L194,'xbrl-gl'!A:H,7,FALSE),"")</f>
        <v/>
      </c>
    </row>
    <row r="195" spans="1:13" ht="16" customHeight="1">
      <c r="A195" s="10" t="s">
        <v>1938</v>
      </c>
      <c r="B195" s="10" t="str">
        <f t="shared" ref="B195:B213" si="10">IF("BT"=MID(A195,1,2),"cen-"&amp;MID(A195,4,LEN(A195)-3),"cenG-"&amp;MID(A195,4,LEN(A195)-3))</f>
        <v>cen-149</v>
      </c>
      <c r="C195" s="10"/>
      <c r="D195" s="6">
        <v>3</v>
      </c>
      <c r="E195" s="6" t="s">
        <v>3145</v>
      </c>
      <c r="F195" s="45" t="str">
        <f t="shared" si="9"/>
        <v>itemPriceBaseQuantity</v>
      </c>
      <c r="G195" s="6" t="str">
        <f t="shared" ref="G195:G213" si="11">IF(ISTEXT(J195),LOWER(LEFT(J195,1))&amp;MID(SUBSTITUTE(PROPER(J195)," ",""),2,LEN(J195))&amp;"ItemType","")</f>
        <v>quantityItemType</v>
      </c>
      <c r="H195" s="6" t="s">
        <v>1939</v>
      </c>
      <c r="I195" s="6" t="s">
        <v>3496</v>
      </c>
      <c r="J195" s="6" t="s">
        <v>1889</v>
      </c>
      <c r="K195" s="6" t="s">
        <v>1585</v>
      </c>
      <c r="L195" s="7" t="s">
        <v>1315</v>
      </c>
      <c r="M195" s="7" t="str">
        <f>IF(ISTEXT(L195),VLOOKUP(L195,'xbrl-gl'!A:H,7,FALSE),"")</f>
        <v>measurableQuantityItemType</v>
      </c>
    </row>
    <row r="196" spans="1:13" ht="16" customHeight="1">
      <c r="A196" s="10" t="s">
        <v>1940</v>
      </c>
      <c r="B196" s="10" t="str">
        <f t="shared" si="10"/>
        <v>cen-150</v>
      </c>
      <c r="C196" s="10"/>
      <c r="D196" s="6">
        <v>3</v>
      </c>
      <c r="E196" s="6" t="s">
        <v>3145</v>
      </c>
      <c r="F196" s="45" t="str">
        <f t="shared" si="9"/>
        <v>itemPriceBaseQuantityUnitOfMeasureCode</v>
      </c>
      <c r="G196" s="6" t="str">
        <f t="shared" si="11"/>
        <v>codeItemType</v>
      </c>
      <c r="H196" s="6" t="s">
        <v>1941</v>
      </c>
      <c r="I196" s="6" t="s">
        <v>3806</v>
      </c>
      <c r="J196" s="6" t="s">
        <v>1580</v>
      </c>
      <c r="K196" s="6" t="s">
        <v>1585</v>
      </c>
      <c r="L196" s="7" t="s">
        <v>1317</v>
      </c>
      <c r="M196" s="7" t="str">
        <f>IF(ISTEXT(L196),VLOOKUP(L196,'xbrl-gl'!A:H,7,FALSE),"")</f>
        <v>measurableUnitOfMeasureItemType</v>
      </c>
    </row>
    <row r="197" spans="1:13" ht="16" customHeight="1">
      <c r="A197" s="10" t="s">
        <v>1942</v>
      </c>
      <c r="B197" s="10" t="str">
        <f t="shared" si="10"/>
        <v>cenG-30</v>
      </c>
      <c r="C197" s="10"/>
      <c r="D197" s="6">
        <v>2</v>
      </c>
      <c r="E197" s="6" t="s">
        <v>3145</v>
      </c>
      <c r="F197" s="44" t="str">
        <f t="shared" si="9"/>
        <v>lineVatInformation</v>
      </c>
      <c r="G197" s="6" t="str">
        <f t="shared" si="11"/>
        <v/>
      </c>
      <c r="H197" s="6" t="s">
        <v>3497</v>
      </c>
      <c r="I197" s="6" t="s">
        <v>3498</v>
      </c>
      <c r="J197" s="9"/>
      <c r="K197" s="6" t="s">
        <v>1573</v>
      </c>
      <c r="M197" s="7" t="str">
        <f>IF(ISTEXT(L197),VLOOKUP(L197,'xbrl-gl'!A:H,7,FALSE),"")</f>
        <v/>
      </c>
    </row>
    <row r="198" spans="1:13" ht="16" customHeight="1">
      <c r="A198" s="10" t="s">
        <v>1944</v>
      </c>
      <c r="B198" s="10" t="str">
        <f t="shared" si="10"/>
        <v>cen-151</v>
      </c>
      <c r="C198" s="10"/>
      <c r="D198" s="6">
        <v>3</v>
      </c>
      <c r="E198" s="6" t="s">
        <v>3145</v>
      </c>
      <c r="F198" s="45" t="str">
        <f t="shared" si="9"/>
        <v>invoicedItemVatCategoryCode</v>
      </c>
      <c r="G198" s="6" t="str">
        <f t="shared" si="11"/>
        <v>codeItemType</v>
      </c>
      <c r="H198" s="6" t="s">
        <v>3499</v>
      </c>
      <c r="I198" s="6" t="s">
        <v>3807</v>
      </c>
      <c r="J198" s="6" t="s">
        <v>1580</v>
      </c>
      <c r="K198" s="6" t="s">
        <v>1573</v>
      </c>
      <c r="L198" s="7" t="s">
        <v>1364</v>
      </c>
      <c r="M198" s="7" t="str">
        <f>IF(ISTEXT(L198),VLOOKUP(L198,'xbrl-gl'!A:H,7,FALSE),"")</f>
        <v>taxCodeItemType</v>
      </c>
    </row>
    <row r="199" spans="1:13" ht="16" customHeight="1">
      <c r="A199" s="10" t="s">
        <v>1945</v>
      </c>
      <c r="B199" s="10" t="str">
        <f t="shared" si="10"/>
        <v>cen-152</v>
      </c>
      <c r="C199" s="10"/>
      <c r="D199" s="6">
        <v>3</v>
      </c>
      <c r="E199" s="6" t="s">
        <v>3145</v>
      </c>
      <c r="F199" s="45" t="str">
        <f t="shared" si="9"/>
        <v>invoicedItemVatRate</v>
      </c>
      <c r="G199" s="6" t="str">
        <f t="shared" si="11"/>
        <v>percentItemType</v>
      </c>
      <c r="H199" s="6" t="s">
        <v>1947</v>
      </c>
      <c r="I199" s="6" t="s">
        <v>3500</v>
      </c>
      <c r="J199" s="6" t="s">
        <v>1946</v>
      </c>
      <c r="K199" s="6" t="s">
        <v>1585</v>
      </c>
      <c r="L199" s="7" t="s">
        <v>1363</v>
      </c>
      <c r="M199" s="7" t="str">
        <f>IF(ISTEXT(L199),VLOOKUP(L199,'xbrl-gl'!A:H,7,FALSE),"")</f>
        <v>taxPercentageRateItemType</v>
      </c>
    </row>
    <row r="200" spans="1:13" ht="16" customHeight="1">
      <c r="A200" s="10" t="s">
        <v>1948</v>
      </c>
      <c r="B200" s="10" t="str">
        <f t="shared" si="10"/>
        <v>cenG-31</v>
      </c>
      <c r="C200" s="10"/>
      <c r="D200" s="6">
        <v>2</v>
      </c>
      <c r="E200" s="6" t="s">
        <v>3145</v>
      </c>
      <c r="F200" s="44" t="str">
        <f t="shared" si="9"/>
        <v>itemInformation</v>
      </c>
      <c r="G200" s="6" t="str">
        <f t="shared" si="11"/>
        <v/>
      </c>
      <c r="H200" s="6" t="s">
        <v>3501</v>
      </c>
      <c r="I200" s="6" t="s">
        <v>3808</v>
      </c>
      <c r="J200" s="9"/>
      <c r="K200" s="6" t="s">
        <v>1573</v>
      </c>
      <c r="L200" s="7" t="s">
        <v>798</v>
      </c>
      <c r="M200" s="7" t="str">
        <f>IF(ISTEXT(L200),VLOOKUP(L200,'xbrl-gl'!A:H,7,FALSE),"")</f>
        <v>_</v>
      </c>
    </row>
    <row r="201" spans="1:13" ht="16" customHeight="1">
      <c r="A201" s="10" t="s">
        <v>1950</v>
      </c>
      <c r="B201" s="10" t="str">
        <f t="shared" si="10"/>
        <v>cen-153</v>
      </c>
      <c r="C201" s="10"/>
      <c r="D201" s="6">
        <v>3</v>
      </c>
      <c r="E201" s="6" t="s">
        <v>3145</v>
      </c>
      <c r="F201" s="45" t="str">
        <f t="shared" si="9"/>
        <v>itemName</v>
      </c>
      <c r="G201" s="6" t="str">
        <f t="shared" si="11"/>
        <v>textItemType</v>
      </c>
      <c r="H201" s="6" t="s">
        <v>1951</v>
      </c>
      <c r="I201" s="6" t="s">
        <v>3502</v>
      </c>
      <c r="J201" s="6" t="s">
        <v>1594</v>
      </c>
      <c r="K201" s="6" t="s">
        <v>1573</v>
      </c>
      <c r="M201" s="7" t="str">
        <f>IF(ISTEXT(L201),VLOOKUP(L201,'xbrl-gl'!A:H,7,FALSE),"")</f>
        <v/>
      </c>
    </row>
    <row r="202" spans="1:13" ht="16" customHeight="1">
      <c r="A202" s="10" t="s">
        <v>1952</v>
      </c>
      <c r="B202" s="10" t="str">
        <f t="shared" si="10"/>
        <v>cen-154</v>
      </c>
      <c r="C202" s="10"/>
      <c r="D202" s="6">
        <v>3</v>
      </c>
      <c r="E202" s="6" t="s">
        <v>3145</v>
      </c>
      <c r="F202" s="45" t="str">
        <f t="shared" si="9"/>
        <v>itemDescription</v>
      </c>
      <c r="G202" s="6" t="str">
        <f t="shared" si="11"/>
        <v>textItemType</v>
      </c>
      <c r="H202" s="6" t="s">
        <v>3503</v>
      </c>
      <c r="I202" s="6" t="s">
        <v>3809</v>
      </c>
      <c r="J202" s="6" t="s">
        <v>1594</v>
      </c>
      <c r="K202" s="6" t="s">
        <v>1585</v>
      </c>
      <c r="M202" s="7" t="str">
        <f>IF(ISTEXT(L202),VLOOKUP(L202,'xbrl-gl'!A:H,7,FALSE),"")</f>
        <v/>
      </c>
    </row>
    <row r="203" spans="1:13" ht="16" customHeight="1">
      <c r="A203" s="10" t="s">
        <v>1954</v>
      </c>
      <c r="B203" s="10" t="str">
        <f t="shared" si="10"/>
        <v>cen-155</v>
      </c>
      <c r="C203" s="10"/>
      <c r="D203" s="6">
        <v>3</v>
      </c>
      <c r="E203" s="6" t="s">
        <v>3145</v>
      </c>
      <c r="F203" s="45" t="str">
        <f t="shared" si="9"/>
        <v>itemSeller'SIdentifier</v>
      </c>
      <c r="G203" s="6" t="str">
        <f t="shared" si="11"/>
        <v>identifierItemType</v>
      </c>
      <c r="H203" s="6" t="s">
        <v>1955</v>
      </c>
      <c r="I203" s="6" t="s">
        <v>3504</v>
      </c>
      <c r="J203" s="6" t="s">
        <v>1574</v>
      </c>
      <c r="K203" s="6" t="s">
        <v>1585</v>
      </c>
      <c r="M203" s="7" t="str">
        <f>IF(ISTEXT(L203),VLOOKUP(L203,'xbrl-gl'!A:H,7,FALSE),"")</f>
        <v/>
      </c>
    </row>
    <row r="204" spans="1:13" ht="16" customHeight="1">
      <c r="A204" s="10" t="s">
        <v>1956</v>
      </c>
      <c r="B204" s="10" t="str">
        <f t="shared" si="10"/>
        <v>cen-156</v>
      </c>
      <c r="C204" s="10"/>
      <c r="D204" s="6">
        <v>3</v>
      </c>
      <c r="E204" s="6" t="s">
        <v>3145</v>
      </c>
      <c r="F204" s="45" t="str">
        <f t="shared" si="9"/>
        <v>itemBuyer'SIdentifier</v>
      </c>
      <c r="G204" s="6" t="str">
        <f t="shared" si="11"/>
        <v>identifierItemType</v>
      </c>
      <c r="H204" s="6" t="s">
        <v>3505</v>
      </c>
      <c r="I204" s="6" t="s">
        <v>3810</v>
      </c>
      <c r="J204" s="6" t="s">
        <v>1574</v>
      </c>
      <c r="K204" s="6" t="s">
        <v>1585</v>
      </c>
      <c r="M204" s="7" t="str">
        <f>IF(ISTEXT(L204),VLOOKUP(L204,'xbrl-gl'!A:H,7,FALSE),"")</f>
        <v/>
      </c>
    </row>
    <row r="205" spans="1:13" ht="16" customHeight="1">
      <c r="A205" s="10" t="s">
        <v>1958</v>
      </c>
      <c r="B205" s="10" t="str">
        <f t="shared" si="10"/>
        <v>cen-157</v>
      </c>
      <c r="C205" s="10"/>
      <c r="D205" s="6">
        <v>3</v>
      </c>
      <c r="E205" s="6" t="s">
        <v>3145</v>
      </c>
      <c r="F205" s="45" t="str">
        <f t="shared" si="9"/>
        <v>itemStandardIdentifier</v>
      </c>
      <c r="G205" s="6" t="str">
        <f t="shared" si="11"/>
        <v>identifierItemType</v>
      </c>
      <c r="H205" s="6" t="s">
        <v>3506</v>
      </c>
      <c r="I205" s="6" t="s">
        <v>3811</v>
      </c>
      <c r="J205" s="6" t="s">
        <v>1574</v>
      </c>
      <c r="K205" s="11" t="s">
        <v>3304</v>
      </c>
      <c r="M205" s="7" t="str">
        <f>IF(ISTEXT(L205),VLOOKUP(L205,'xbrl-gl'!A:H,7,FALSE),"")</f>
        <v/>
      </c>
    </row>
    <row r="206" spans="1:13" ht="16" customHeight="1">
      <c r="A206" s="10" t="s">
        <v>3507</v>
      </c>
      <c r="B206" s="10" t="str">
        <f t="shared" si="10"/>
        <v>cen-157A</v>
      </c>
      <c r="C206" s="10"/>
      <c r="D206" s="6">
        <v>3</v>
      </c>
      <c r="E206" s="6" t="s">
        <v>3145</v>
      </c>
      <c r="F206" s="45" t="str">
        <f t="shared" si="9"/>
        <v>schemeIdentifier</v>
      </c>
      <c r="G206" s="6" t="str">
        <f t="shared" si="11"/>
        <v/>
      </c>
      <c r="H206" s="6" t="s">
        <v>3307</v>
      </c>
      <c r="I206" s="6" t="s">
        <v>3812</v>
      </c>
      <c r="J206" s="6"/>
      <c r="K206" s="11" t="s">
        <v>1573</v>
      </c>
      <c r="M206" s="7" t="str">
        <f>IF(ISTEXT(L206),VLOOKUP(L206,'xbrl-gl'!A:H,7,FALSE),"")</f>
        <v/>
      </c>
    </row>
    <row r="207" spans="1:13" ht="16" customHeight="1">
      <c r="A207" s="10" t="s">
        <v>1961</v>
      </c>
      <c r="B207" s="10" t="str">
        <f t="shared" si="10"/>
        <v>cen-158</v>
      </c>
      <c r="C207" s="10"/>
      <c r="D207" s="6">
        <v>3</v>
      </c>
      <c r="E207" s="6" t="s">
        <v>3145</v>
      </c>
      <c r="F207" s="45" t="str">
        <f t="shared" si="9"/>
        <v>itemClassificationIdentifier</v>
      </c>
      <c r="G207" s="6" t="str">
        <f t="shared" si="11"/>
        <v>identifierItemType</v>
      </c>
      <c r="H207" s="11" t="s">
        <v>3508</v>
      </c>
      <c r="I207" s="6" t="s">
        <v>3813</v>
      </c>
      <c r="J207" s="6" t="s">
        <v>1574</v>
      </c>
      <c r="K207" s="11" t="s">
        <v>3325</v>
      </c>
      <c r="M207" s="7" t="str">
        <f>IF(ISTEXT(L207),VLOOKUP(L207,'xbrl-gl'!A:H,7,FALSE),"")</f>
        <v/>
      </c>
    </row>
    <row r="208" spans="1:13" ht="16" customHeight="1">
      <c r="A208" s="10" t="s">
        <v>3509</v>
      </c>
      <c r="B208" s="10" t="str">
        <f t="shared" si="10"/>
        <v>cen-158A</v>
      </c>
      <c r="C208" s="10"/>
      <c r="D208" s="6">
        <v>3</v>
      </c>
      <c r="E208" s="6" t="s">
        <v>3145</v>
      </c>
      <c r="F208" s="45" t="str">
        <f t="shared" si="9"/>
        <v>schemeIdentifier</v>
      </c>
      <c r="G208" s="6" t="str">
        <f t="shared" si="11"/>
        <v/>
      </c>
      <c r="H208" s="11" t="s">
        <v>3307</v>
      </c>
      <c r="I208" s="6" t="s">
        <v>3814</v>
      </c>
      <c r="J208" s="6"/>
      <c r="K208" s="11" t="s">
        <v>1573</v>
      </c>
      <c r="M208" s="7" t="str">
        <f>IF(ISTEXT(L208),VLOOKUP(L208,'xbrl-gl'!A:H,7,FALSE),"")</f>
        <v/>
      </c>
    </row>
    <row r="209" spans="1:13" ht="16" customHeight="1">
      <c r="A209" s="10" t="s">
        <v>3510</v>
      </c>
      <c r="B209" s="10" t="str">
        <f t="shared" si="10"/>
        <v>cen-158B</v>
      </c>
      <c r="C209" s="10"/>
      <c r="D209" s="6">
        <v>3</v>
      </c>
      <c r="E209" s="6" t="s">
        <v>3145</v>
      </c>
      <c r="F209" s="45" t="str">
        <f t="shared" si="9"/>
        <v>schemeVersionIdentifier</v>
      </c>
      <c r="G209" s="6" t="str">
        <f t="shared" si="11"/>
        <v/>
      </c>
      <c r="H209" s="11" t="s">
        <v>3511</v>
      </c>
      <c r="I209" s="6" t="s">
        <v>3815</v>
      </c>
      <c r="J209" s="6"/>
      <c r="K209" s="11" t="s">
        <v>1585</v>
      </c>
      <c r="M209" s="7" t="str">
        <f>IF(ISTEXT(L209),VLOOKUP(L209,'xbrl-gl'!A:H,7,FALSE),"")</f>
        <v/>
      </c>
    </row>
    <row r="210" spans="1:13" ht="16" customHeight="1">
      <c r="A210" s="10" t="s">
        <v>1963</v>
      </c>
      <c r="B210" s="10" t="str">
        <f t="shared" si="10"/>
        <v>cen-159</v>
      </c>
      <c r="C210" s="10"/>
      <c r="D210" s="6">
        <v>3</v>
      </c>
      <c r="E210" s="6" t="s">
        <v>3145</v>
      </c>
      <c r="F210" s="45" t="str">
        <f t="shared" si="9"/>
        <v>itemCountryOfOrigin</v>
      </c>
      <c r="G210" s="6" t="str">
        <f t="shared" si="11"/>
        <v>codeItemType</v>
      </c>
      <c r="H210" s="6" t="s">
        <v>3512</v>
      </c>
      <c r="I210" s="6" t="s">
        <v>3816</v>
      </c>
      <c r="J210" s="6" t="s">
        <v>1580</v>
      </c>
      <c r="K210" s="6" t="s">
        <v>1585</v>
      </c>
      <c r="L210" s="7" t="s">
        <v>1252</v>
      </c>
      <c r="M210" s="7" t="str">
        <f>IF(ISTEXT(L210),VLOOKUP(L210,'xbrl-gl'!A:H,7,FALSE),"")</f>
        <v>gl-gen:countryItemType</v>
      </c>
    </row>
    <row r="211" spans="1:13" ht="16" customHeight="1">
      <c r="A211" s="10" t="s">
        <v>1965</v>
      </c>
      <c r="B211" s="10" t="str">
        <f t="shared" si="10"/>
        <v>cenG-32</v>
      </c>
      <c r="C211" s="10"/>
      <c r="D211" s="6">
        <v>3</v>
      </c>
      <c r="E211" s="6" t="s">
        <v>3145</v>
      </c>
      <c r="F211" s="45" t="str">
        <f t="shared" si="9"/>
        <v>itemAttributes</v>
      </c>
      <c r="G211" s="6" t="str">
        <f t="shared" si="11"/>
        <v/>
      </c>
      <c r="H211" s="6" t="s">
        <v>3513</v>
      </c>
      <c r="I211" s="6" t="s">
        <v>3514</v>
      </c>
      <c r="J211" s="9"/>
      <c r="K211" s="6" t="s">
        <v>1612</v>
      </c>
      <c r="M211" s="7" t="str">
        <f>IF(ISTEXT(L211),VLOOKUP(L211,'xbrl-gl'!A:H,7,FALSE),"")</f>
        <v/>
      </c>
    </row>
    <row r="212" spans="1:13" ht="16" customHeight="1">
      <c r="A212" s="10" t="s">
        <v>1967</v>
      </c>
      <c r="B212" s="10" t="str">
        <f t="shared" si="10"/>
        <v>cen-160</v>
      </c>
      <c r="C212" s="10"/>
      <c r="D212" s="6">
        <v>4</v>
      </c>
      <c r="E212" s="6" t="s">
        <v>3145</v>
      </c>
      <c r="F212" s="47" t="str">
        <f t="shared" si="9"/>
        <v>itemAttributeName</v>
      </c>
      <c r="G212" s="6" t="str">
        <f t="shared" si="11"/>
        <v>textItemType</v>
      </c>
      <c r="H212" s="6" t="s">
        <v>1968</v>
      </c>
      <c r="I212" s="6" t="s">
        <v>3817</v>
      </c>
      <c r="J212" s="6" t="s">
        <v>1594</v>
      </c>
      <c r="K212" s="6" t="s">
        <v>1573</v>
      </c>
      <c r="M212" s="7" t="str">
        <f>IF(ISTEXT(L212),VLOOKUP(L212,'xbrl-gl'!A:H,7,FALSE),"")</f>
        <v/>
      </c>
    </row>
    <row r="213" spans="1:13" ht="16" customHeight="1">
      <c r="A213" s="10" t="s">
        <v>1969</v>
      </c>
      <c r="B213" s="10" t="str">
        <f t="shared" si="10"/>
        <v>cen-161</v>
      </c>
      <c r="C213" s="10"/>
      <c r="D213" s="6">
        <v>4</v>
      </c>
      <c r="E213" s="6" t="s">
        <v>3145</v>
      </c>
      <c r="F213" s="47" t="str">
        <f t="shared" si="9"/>
        <v>itemAttributeValue</v>
      </c>
      <c r="G213" s="6" t="str">
        <f t="shared" si="11"/>
        <v>textItemType</v>
      </c>
      <c r="H213" s="6" t="s">
        <v>1970</v>
      </c>
      <c r="I213" s="6" t="s">
        <v>3818</v>
      </c>
      <c r="J213" s="6" t="s">
        <v>1594</v>
      </c>
      <c r="K213" s="6" t="s">
        <v>1573</v>
      </c>
      <c r="M213" s="7" t="str">
        <f>IF(ISTEXT(L213),VLOOKUP(L213,'xbrl-gl'!A:H,7,FALSE),"")</f>
        <v/>
      </c>
    </row>
  </sheetData>
  <autoFilter ref="A1:L213" xr:uid="{EEBBC39C-B397-B141-A1A4-3CF08138826B}"/>
  <phoneticPr fontId="3"/>
  <printOptions gridLines="1"/>
  <pageMargins left="0.70866141732283472" right="0.70866141732283472" top="0.74803149606299213" bottom="0.74803149606299213" header="0.31496062992125984" footer="0.31496062992125984"/>
  <pageSetup paperSize="9" scale="71" fitToHeight="5"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xBRLGL_PLT2EN</vt:lpstr>
      <vt:lpstr>xbrl-gl</vt:lpstr>
      <vt:lpstr>EN16931</vt:lpstr>
      <vt:lpstr>'EN16931'!Print_Area</vt:lpstr>
      <vt:lpstr>xBRLGL_PLT2EN!Print_Area</vt:lpstr>
      <vt:lpstr>'EN16931'!Print_Titles</vt:lpstr>
      <vt:lpstr>xBRLGL_PLT2EN!Print_Titles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cp:lastPrinted>2020-11-19T23:47:55Z</cp:lastPrinted>
  <dcterms:created xsi:type="dcterms:W3CDTF">2020-10-26T23:19:16Z</dcterms:created>
  <dcterms:modified xsi:type="dcterms:W3CDTF">2020-11-22T00:49:16Z</dcterms:modified>
</cp:coreProperties>
</file>