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92497212-0B2B-416E-AF71-6A7A5955B741}" xr6:coauthVersionLast="47" xr6:coauthVersionMax="47" xr10:uidLastSave="{00000000-0000-0000-0000-000000000000}"/>
  <bookViews>
    <workbookView xWindow="1995" yWindow="735" windowWidth="26205" windowHeight="14460" activeTab="1" xr2:uid="{8BCD09F8-30FF-4239-9D78-5DB4EC144A08}"/>
  </bookViews>
  <sheets>
    <sheet name="コアインボイス0904" sheetId="3" r:id="rId1"/>
    <sheet name="sem_binding" sheetId="10" r:id="rId2"/>
    <sheet name="japan-core_semantics" sheetId="14" r:id="rId3"/>
    <sheet name="JP PINT 1.0" sheetId="7" r:id="rId4"/>
    <sheet name="core_compare" sheetId="15" r:id="rId5"/>
    <sheet name="core_compare1" sheetId="16" r:id="rId6"/>
    <sheet name="SME XPath" sheetId="9" r:id="rId7"/>
    <sheet name="文書タイプコード" sheetId="5" r:id="rId8"/>
    <sheet name="統合請求" sheetId="1" r:id="rId9"/>
    <sheet name="単一請求" sheetId="2" r:id="rId10"/>
  </sheets>
  <externalReferences>
    <externalReference r:id="rId11"/>
    <externalReference r:id="rId12"/>
    <externalReference r:id="rId13"/>
  </externalReferences>
  <definedNames>
    <definedName name="_BBIE">#REF!</definedName>
    <definedName name="_xlnm._FilterDatabase" localSheetId="4" hidden="1">core_compare!$A$1:$W$655</definedName>
    <definedName name="_xlnm._FilterDatabase" localSheetId="2" hidden="1">'japan-core_semantics'!$A$1:$J$653</definedName>
    <definedName name="_xlnm._FilterDatabase" localSheetId="3" hidden="1">'JP PINT 1.0'!$B$1:$O$350</definedName>
    <definedName name="_xlnm._FilterDatabase" localSheetId="0" hidden="1">コアインボイス0904!$A$1:$BG$672</definedName>
    <definedName name="ACRound" localSheetId="3">[1]Rounding!$Q$16</definedName>
    <definedName name="ACRound">[2]Rounding!$Q$16</definedName>
    <definedName name="BBIE" localSheetId="3">#REF!</definedName>
    <definedName name="BBIE">#REF!</definedName>
    <definedName name="bbie2">#REF!</definedName>
    <definedName name="BuiltIn_AutoFilter___1">#REF!</definedName>
    <definedName name="LineRounding" localSheetId="3">[1]Rounding!$Q$15</definedName>
    <definedName name="LineRounding">[2]Rounding!$Q$15</definedName>
    <definedName name="_xlnm.Print_Area" localSheetId="2">'japan-core_semantics'!$A$1:$K$493</definedName>
    <definedName name="_xlnm.Print_Area" localSheetId="3">'JP PINT 1.0'!$C$1:$N$245</definedName>
    <definedName name="_xlnm.Print_Area" localSheetId="1">sem_binding!$A$37:$J$66</definedName>
    <definedName name="_xlnm.Print_Area" localSheetId="0">コアインボイス0904!$C:$AU</definedName>
    <definedName name="_xlnm.Print_Titles" localSheetId="3">'JP PINT 1.0'!$1:$1</definedName>
    <definedName name="_xlnm.Print_Titles" localSheetId="0">コアインボイス0904!$1:$2</definedName>
    <definedName name="RoundTotal" localSheetId="3">[1]Rounding!$Q$19</definedName>
    <definedName name="RoundTotal">[2]Rounding!$Q$19</definedName>
    <definedName name="Tax" localSheetId="3">[1]Rounding!$B$1</definedName>
    <definedName name="Tax">[2]Rounding!$B$1</definedName>
    <definedName name="TaxableAmRound" localSheetId="3">[1]Rounding!$Q$17</definedName>
    <definedName name="TaxableAmRound">[2]Rounding!$Q$17</definedName>
    <definedName name="TaxAmuRound" localSheetId="3">[1]Rounding!$Q$18</definedName>
    <definedName name="TaxAmuRound">[2]Rounding!$Q$18</definedName>
    <definedName name="TaxRate1" localSheetId="3">[1]Rounding!$Q$23</definedName>
    <definedName name="TaxRate1">[2]Rounding!$Q$23</definedName>
    <definedName name="TaxRate2" localSheetId="3">[1]Rounding!$Q$24</definedName>
    <definedName name="TaxRate2">[2]Rounding!$Q$24</definedName>
    <definedName name="TotalRounding" localSheetId="3">[1]Rounding!$Q$14</definedName>
    <definedName name="TotalRounding">[2]Rounding!$Q$14</definedName>
    <definedName name="ｘｘｘ" localSheetId="3">#REF!</definedName>
    <definedName name="ｘｘｘ">#REF!</definedName>
    <definedName name="あ" localSheetId="3">#REF!</definedName>
    <definedName name="あ">#REF!</definedName>
    <definedName name="ああ" localSheetId="3">#REF!</definedName>
    <definedName name="ああ">#REF!</definedName>
    <definedName name="あああ" localSheetId="3">#REF!</definedName>
    <definedName name="あああ">#REF!</definedName>
    <definedName name="支払通知" localSheetId="3">#REF!</definedName>
    <definedName name="支払通知">#REF!</definedName>
    <definedName name="支払通知３" localSheetId="3">#REF!</definedName>
    <definedName name="支払通知３">#REF!</definedName>
    <definedName name="改訂履歴" localSheetId="3">#REF!</definedName>
    <definedName name="改訂履歴">#REF!</definedName>
    <definedName name="表紙１" localSheetId="3">#REF!</definedName>
    <definedName name="表紙１">#REF!</definedName>
    <definedName name="請求１" localSheetId="3">#REF!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0" l="1"/>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6" i="10"/>
  <c r="B16" i="14" l="1"/>
  <c r="B17" i="14"/>
  <c r="B18" i="14"/>
  <c r="B19" i="14"/>
  <c r="F19" i="14" s="1"/>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 i="14"/>
  <c r="F4" i="14" s="1"/>
  <c r="B5" i="14"/>
  <c r="F5" i="14" s="1"/>
  <c r="B6" i="14"/>
  <c r="F6" i="14" s="1"/>
  <c r="B7" i="14"/>
  <c r="F7" i="14" s="1"/>
  <c r="B8" i="14"/>
  <c r="F8" i="14" s="1"/>
  <c r="B9" i="14"/>
  <c r="F9" i="14" s="1"/>
  <c r="B10" i="14"/>
  <c r="F10" i="14" s="1"/>
  <c r="B11" i="14"/>
  <c r="F11" i="14" s="1"/>
  <c r="B12" i="14"/>
  <c r="F12" i="14" s="1"/>
  <c r="B13" i="14"/>
  <c r="F13" i="14" s="1"/>
  <c r="B14" i="14"/>
  <c r="F14" i="14" s="1"/>
  <c r="B15" i="14"/>
  <c r="F15" i="14" s="1"/>
  <c r="F16" i="14"/>
  <c r="F17" i="14"/>
  <c r="F18" i="14"/>
  <c r="U652" i="15"/>
  <c r="U651" i="15"/>
  <c r="W651" i="15" s="1"/>
  <c r="U648" i="15"/>
  <c r="U647" i="15"/>
  <c r="W647" i="15" s="1"/>
  <c r="U635" i="15"/>
  <c r="U634" i="15"/>
  <c r="W634" i="15" s="1"/>
  <c r="U631" i="15"/>
  <c r="U630" i="15"/>
  <c r="W630" i="15" s="1"/>
  <c r="U627" i="15"/>
  <c r="U626" i="15"/>
  <c r="W626" i="15" s="1"/>
  <c r="U622" i="15"/>
  <c r="U621" i="15"/>
  <c r="W621" i="15" s="1"/>
  <c r="U614" i="15"/>
  <c r="U613" i="15"/>
  <c r="W613" i="15" s="1"/>
  <c r="U606" i="15"/>
  <c r="U605" i="15"/>
  <c r="W605" i="15" s="1"/>
  <c r="U597" i="15"/>
  <c r="U596" i="15"/>
  <c r="W596" i="15" s="1"/>
  <c r="U588" i="15"/>
  <c r="U587" i="15"/>
  <c r="W587" i="15" s="1"/>
  <c r="U585" i="15"/>
  <c r="W584" i="15"/>
  <c r="U584" i="15"/>
  <c r="U579" i="15"/>
  <c r="U578" i="15"/>
  <c r="W578" i="15" s="1"/>
  <c r="U574" i="15"/>
  <c r="U573" i="15"/>
  <c r="W573" i="15" s="1"/>
  <c r="U565" i="15"/>
  <c r="U564" i="15"/>
  <c r="W564" i="15" s="1"/>
  <c r="U556" i="15"/>
  <c r="U555" i="15"/>
  <c r="W555" i="15" s="1"/>
  <c r="U551" i="15"/>
  <c r="U550" i="15"/>
  <c r="W550" i="15" s="1"/>
  <c r="U546" i="15"/>
  <c r="U545" i="15"/>
  <c r="W545" i="15" s="1"/>
  <c r="U539" i="15"/>
  <c r="U538" i="15"/>
  <c r="W538" i="15" s="1"/>
  <c r="U535" i="15"/>
  <c r="U534" i="15"/>
  <c r="W534" i="15" s="1"/>
  <c r="U531" i="15"/>
  <c r="U530" i="15"/>
  <c r="W530" i="15" s="1"/>
  <c r="U521" i="15"/>
  <c r="U520" i="15"/>
  <c r="W520" i="15" s="1"/>
  <c r="U511" i="15"/>
  <c r="U510" i="15"/>
  <c r="W510" i="15" s="1"/>
  <c r="U503" i="15"/>
  <c r="U502" i="15"/>
  <c r="W502" i="15" s="1"/>
  <c r="U498" i="15"/>
  <c r="U497" i="15"/>
  <c r="W497" i="15" s="1"/>
  <c r="U492" i="15"/>
  <c r="U491" i="15"/>
  <c r="W491" i="15" s="1"/>
  <c r="U489" i="15"/>
  <c r="U488" i="15"/>
  <c r="W488" i="15" s="1"/>
  <c r="U480" i="15"/>
  <c r="W479" i="15"/>
  <c r="U479" i="15"/>
  <c r="U476" i="15"/>
  <c r="U475" i="15"/>
  <c r="W475" i="15" s="1"/>
  <c r="U468" i="15"/>
  <c r="U467" i="15"/>
  <c r="W467" i="15" s="1"/>
  <c r="U456" i="15"/>
  <c r="U455" i="15"/>
  <c r="W455" i="15" s="1"/>
  <c r="U444" i="15"/>
  <c r="U443" i="15"/>
  <c r="W443" i="15" s="1"/>
  <c r="U432" i="15"/>
  <c r="U431" i="15"/>
  <c r="W431" i="15" s="1"/>
  <c r="W428" i="15"/>
  <c r="U423" i="15"/>
  <c r="U422" i="15"/>
  <c r="W422" i="15" s="1"/>
  <c r="U416" i="15"/>
  <c r="U415" i="15"/>
  <c r="W415" i="15" s="1"/>
  <c r="U401" i="15"/>
  <c r="U400" i="15"/>
  <c r="W400" i="15" s="1"/>
  <c r="U395" i="15"/>
  <c r="U394" i="15"/>
  <c r="W394" i="15" s="1"/>
  <c r="U391" i="15"/>
  <c r="U390" i="15"/>
  <c r="W390" i="15" s="1"/>
  <c r="U387" i="15"/>
  <c r="U386" i="15"/>
  <c r="W386" i="15" s="1"/>
  <c r="W377" i="15"/>
  <c r="U373" i="15"/>
  <c r="U372" i="15"/>
  <c r="W372" i="15" s="1"/>
  <c r="U367" i="15"/>
  <c r="U366" i="15"/>
  <c r="W366" i="15" s="1"/>
  <c r="U357" i="15"/>
  <c r="U356" i="15"/>
  <c r="W356" i="15" s="1"/>
  <c r="U350" i="15"/>
  <c r="U349" i="15"/>
  <c r="W349" i="15" s="1"/>
  <c r="U342" i="15"/>
  <c r="U341" i="15"/>
  <c r="W341" i="15" s="1"/>
  <c r="U337" i="15"/>
  <c r="U336" i="15"/>
  <c r="W336" i="15" s="1"/>
  <c r="U329" i="15"/>
  <c r="U328" i="15"/>
  <c r="W328" i="15" s="1"/>
  <c r="U323" i="15"/>
  <c r="U322" i="15"/>
  <c r="W322" i="15" s="1"/>
  <c r="U314" i="15"/>
  <c r="U313" i="15"/>
  <c r="W313" i="15" s="1"/>
  <c r="U307" i="15"/>
  <c r="W306" i="15" s="1"/>
  <c r="U306" i="15"/>
  <c r="U303" i="15"/>
  <c r="U302" i="15"/>
  <c r="W302" i="15" s="1"/>
  <c r="U295" i="15"/>
  <c r="U294" i="15"/>
  <c r="W294" i="15" s="1"/>
  <c r="U289" i="15"/>
  <c r="U288" i="15"/>
  <c r="W288" i="15" s="1"/>
  <c r="U281" i="15"/>
  <c r="U280" i="15"/>
  <c r="W280" i="15" s="1"/>
  <c r="U276" i="15"/>
  <c r="W275" i="15"/>
  <c r="U275" i="15"/>
  <c r="U271" i="15"/>
  <c r="U270" i="15"/>
  <c r="W270" i="15" s="1"/>
  <c r="U265" i="15"/>
  <c r="U264" i="15"/>
  <c r="W264" i="15" s="1"/>
  <c r="U259" i="15"/>
  <c r="W258" i="15"/>
  <c r="U258" i="15"/>
  <c r="U232" i="15"/>
  <c r="U231" i="15"/>
  <c r="W231" i="15" s="1"/>
  <c r="U205" i="15"/>
  <c r="U204" i="15"/>
  <c r="W204" i="15" s="1"/>
  <c r="U174" i="15"/>
  <c r="U173" i="15"/>
  <c r="W173" i="15" s="1"/>
  <c r="U141" i="15"/>
  <c r="U140" i="15"/>
  <c r="W140" i="15" s="1"/>
  <c r="U136" i="15"/>
  <c r="U135" i="15"/>
  <c r="W135" i="15" s="1"/>
  <c r="U132" i="15"/>
  <c r="U131" i="15"/>
  <c r="W131" i="15" s="1"/>
  <c r="U99" i="15"/>
  <c r="U98" i="15"/>
  <c r="W98" i="15" s="1"/>
  <c r="U66" i="15"/>
  <c r="U65" i="15"/>
  <c r="W65" i="15" s="1"/>
  <c r="U56" i="15"/>
  <c r="U55" i="15"/>
  <c r="W55" i="15" s="1"/>
  <c r="U45" i="15"/>
  <c r="U44" i="15"/>
  <c r="W44" i="15" s="1"/>
  <c r="U40" i="15"/>
  <c r="U39" i="15"/>
  <c r="W39" i="15" s="1"/>
  <c r="U3" i="15"/>
  <c r="E429" i="3" l="1"/>
  <c r="C7" i="10"/>
  <c r="E7" i="10"/>
  <c r="J7" i="10"/>
  <c r="C8" i="10"/>
  <c r="E8" i="10"/>
  <c r="J8" i="10"/>
  <c r="C9" i="10"/>
  <c r="J9" i="10"/>
  <c r="C10" i="10"/>
  <c r="E10" i="10"/>
  <c r="J10" i="10"/>
  <c r="C11" i="10"/>
  <c r="E11" i="10"/>
  <c r="J11" i="10"/>
  <c r="C12" i="10"/>
  <c r="E12" i="10"/>
  <c r="J12" i="10"/>
  <c r="C13" i="10"/>
  <c r="E13" i="10"/>
  <c r="J13" i="10"/>
  <c r="C14" i="10"/>
  <c r="E14" i="10"/>
  <c r="J14" i="10"/>
  <c r="C15" i="10"/>
  <c r="E15" i="10"/>
  <c r="J15" i="10"/>
  <c r="C16" i="10"/>
  <c r="E16" i="10"/>
  <c r="J16" i="10"/>
  <c r="C17" i="10"/>
  <c r="E17" i="10"/>
  <c r="J17" i="10"/>
  <c r="C18" i="10"/>
  <c r="E18" i="10"/>
  <c r="J18" i="10"/>
  <c r="C19" i="10"/>
  <c r="E19" i="10"/>
  <c r="J19" i="10"/>
  <c r="C20" i="10"/>
  <c r="E20" i="10"/>
  <c r="J20" i="10"/>
  <c r="C21" i="10"/>
  <c r="E21" i="10"/>
  <c r="J21" i="10"/>
  <c r="C22" i="10"/>
  <c r="E22" i="10"/>
  <c r="J22" i="10"/>
  <c r="C23" i="10"/>
  <c r="E23" i="10"/>
  <c r="J23" i="10"/>
  <c r="C24" i="10"/>
  <c r="E24" i="10"/>
  <c r="J24" i="10"/>
  <c r="C25" i="10"/>
  <c r="E25" i="10"/>
  <c r="J25" i="10"/>
  <c r="C26" i="10"/>
  <c r="E26" i="10"/>
  <c r="J26" i="10"/>
  <c r="C27" i="10"/>
  <c r="E27" i="10"/>
  <c r="J27" i="10"/>
  <c r="C28" i="10"/>
  <c r="E28" i="10"/>
  <c r="J28" i="10"/>
  <c r="C29" i="10"/>
  <c r="E29" i="10"/>
  <c r="J29" i="10"/>
  <c r="C30" i="10"/>
  <c r="E30" i="10"/>
  <c r="J30" i="10"/>
  <c r="E31" i="10"/>
  <c r="J31" i="10"/>
  <c r="E32" i="10"/>
  <c r="J32" i="10"/>
  <c r="E33" i="10"/>
  <c r="J33" i="10"/>
  <c r="E34" i="10"/>
  <c r="J34" i="10"/>
  <c r="C6" i="10"/>
  <c r="E6" i="10"/>
  <c r="J6" i="10"/>
  <c r="E217" i="3" l="1"/>
  <c r="K4" i="14"/>
  <c r="K5" i="14"/>
  <c r="K6" i="14"/>
  <c r="K7" i="14"/>
  <c r="K8" i="14"/>
  <c r="K9" i="14"/>
  <c r="K10" i="14"/>
  <c r="K11" i="14"/>
  <c r="K12" i="14"/>
  <c r="K13" i="14"/>
  <c r="K14" i="14"/>
  <c r="K15" i="14"/>
  <c r="K16" i="14"/>
  <c r="K17" i="14"/>
  <c r="K18" i="14"/>
  <c r="K19" i="14"/>
  <c r="K20" i="14"/>
  <c r="K21" i="14"/>
  <c r="K22" i="14"/>
  <c r="K23" i="14"/>
  <c r="K24" i="14"/>
  <c r="K25" i="14"/>
  <c r="K27" i="14"/>
  <c r="K28" i="14"/>
  <c r="K29" i="14"/>
  <c r="K31" i="14"/>
  <c r="K32" i="14"/>
  <c r="K33" i="14"/>
  <c r="K34" i="14"/>
  <c r="K35" i="14"/>
  <c r="K36" i="14"/>
  <c r="K37" i="14"/>
  <c r="K38" i="14"/>
  <c r="K39" i="14"/>
  <c r="K41" i="14"/>
  <c r="K42" i="14"/>
  <c r="K43" i="14"/>
  <c r="K44" i="14"/>
  <c r="K45" i="14"/>
  <c r="K47" i="14"/>
  <c r="K48" i="14"/>
  <c r="K49" i="14"/>
  <c r="K50" i="14"/>
  <c r="K51" i="14"/>
  <c r="K52" i="14"/>
  <c r="K53" i="14"/>
  <c r="K54" i="14"/>
  <c r="K55" i="14"/>
  <c r="K56" i="14"/>
  <c r="K57" i="14"/>
  <c r="K58" i="14"/>
  <c r="K59" i="14"/>
  <c r="K60" i="14"/>
  <c r="K61" i="14"/>
  <c r="K62" i="14"/>
  <c r="K63" i="14"/>
  <c r="K64" i="14"/>
  <c r="K65" i="14"/>
  <c r="K66" i="14"/>
  <c r="K67" i="14"/>
  <c r="K69" i="14"/>
  <c r="K70" i="14"/>
  <c r="K71" i="14"/>
  <c r="K72" i="14"/>
  <c r="K73" i="14"/>
  <c r="K74" i="14"/>
  <c r="K75" i="14"/>
  <c r="K76" i="14"/>
  <c r="K77" i="14"/>
  <c r="K78" i="14"/>
  <c r="K79" i="14"/>
  <c r="K80" i="14"/>
  <c r="K81" i="14"/>
  <c r="K82" i="14"/>
  <c r="K83" i="14"/>
  <c r="K84" i="14"/>
  <c r="K85" i="14"/>
  <c r="K86" i="14"/>
  <c r="K87" i="14"/>
  <c r="K88" i="14"/>
  <c r="K89" i="14"/>
  <c r="K91" i="14"/>
  <c r="K92" i="14"/>
  <c r="K94" i="14"/>
  <c r="K95" i="14"/>
  <c r="K96" i="14"/>
  <c r="K98" i="14"/>
  <c r="K99" i="14"/>
  <c r="K100" i="14"/>
  <c r="K101" i="14"/>
  <c r="K102" i="14"/>
  <c r="K103" i="14"/>
  <c r="K104" i="14"/>
  <c r="K105" i="14"/>
  <c r="K106" i="14"/>
  <c r="K107" i="14"/>
  <c r="K108" i="14"/>
  <c r="K109" i="14"/>
  <c r="K110" i="14"/>
  <c r="K111" i="14"/>
  <c r="K112" i="14"/>
  <c r="K113" i="14"/>
  <c r="K114" i="14"/>
  <c r="K115" i="14"/>
  <c r="K116" i="14"/>
  <c r="K118" i="14"/>
  <c r="K119" i="14"/>
  <c r="K120" i="14"/>
  <c r="K121" i="14"/>
  <c r="K122" i="14"/>
  <c r="K123" i="14"/>
  <c r="K124" i="14"/>
  <c r="K125" i="14"/>
  <c r="K126" i="14"/>
  <c r="K127" i="14"/>
  <c r="K128" i="14"/>
  <c r="K129" i="14"/>
  <c r="K130" i="14"/>
  <c r="K131" i="14"/>
  <c r="K132" i="14"/>
  <c r="K133" i="14"/>
  <c r="K134" i="14"/>
  <c r="K136" i="14"/>
  <c r="K137" i="14"/>
  <c r="K138" i="14"/>
  <c r="K139" i="14"/>
  <c r="K140" i="14"/>
  <c r="K141" i="14"/>
  <c r="K142" i="14"/>
  <c r="K143" i="14"/>
  <c r="K144" i="14"/>
  <c r="K145" i="14"/>
  <c r="K146" i="14"/>
  <c r="K147" i="14"/>
  <c r="K148" i="14"/>
  <c r="K149" i="14"/>
  <c r="K150" i="14"/>
  <c r="K151" i="14"/>
  <c r="K152" i="14"/>
  <c r="K154" i="14"/>
  <c r="K155" i="14"/>
  <c r="K156" i="14"/>
  <c r="K157" i="14"/>
  <c r="K158" i="14"/>
  <c r="K159" i="14"/>
  <c r="K160" i="14"/>
  <c r="K161" i="14"/>
  <c r="K162" i="14"/>
  <c r="K163" i="14"/>
  <c r="K164" i="14"/>
  <c r="K165" i="14"/>
  <c r="K166" i="14"/>
  <c r="K167" i="14"/>
  <c r="K168" i="14"/>
  <c r="K170" i="14"/>
  <c r="K171" i="14"/>
  <c r="K172" i="14"/>
  <c r="K173" i="14"/>
  <c r="K175" i="14"/>
  <c r="K176" i="14"/>
  <c r="K177" i="14"/>
  <c r="K178" i="14"/>
  <c r="K180" i="14"/>
  <c r="K181" i="14"/>
  <c r="K182" i="14"/>
  <c r="K183" i="14"/>
  <c r="K184" i="14"/>
  <c r="K185" i="14"/>
  <c r="K187" i="14"/>
  <c r="K188" i="14"/>
  <c r="K189" i="14"/>
  <c r="K190" i="14"/>
  <c r="K192" i="14"/>
  <c r="K193" i="14"/>
  <c r="K194" i="14"/>
  <c r="K195" i="14"/>
  <c r="K197" i="14"/>
  <c r="K198" i="14"/>
  <c r="K199" i="14"/>
  <c r="K200" i="14"/>
  <c r="K202" i="14"/>
  <c r="K203" i="14"/>
  <c r="K204" i="14"/>
  <c r="K205" i="14"/>
  <c r="K206" i="14"/>
  <c r="K207" i="14"/>
  <c r="K209" i="14"/>
  <c r="K210" i="14"/>
  <c r="K212" i="14"/>
  <c r="K213" i="14"/>
  <c r="K214" i="14"/>
  <c r="K215" i="14"/>
  <c r="K216" i="14"/>
  <c r="K217" i="14"/>
  <c r="K218" i="14"/>
  <c r="K220" i="14"/>
  <c r="K221" i="14"/>
  <c r="K222" i="14"/>
  <c r="K223" i="14"/>
  <c r="K224" i="14"/>
  <c r="K225" i="14"/>
  <c r="K226" i="14"/>
  <c r="K228" i="14"/>
  <c r="K229" i="14"/>
  <c r="K230" i="14"/>
  <c r="K231" i="14"/>
  <c r="K233" i="14"/>
  <c r="K234" i="14"/>
  <c r="K235" i="14"/>
  <c r="K236" i="14"/>
  <c r="K237" i="14"/>
  <c r="K238" i="14"/>
  <c r="K240" i="14"/>
  <c r="K241" i="14"/>
  <c r="K242" i="14"/>
  <c r="K244" i="14"/>
  <c r="K245" i="14"/>
  <c r="K246" i="14"/>
  <c r="K247" i="14"/>
  <c r="K249" i="14"/>
  <c r="K250" i="14"/>
  <c r="K251" i="14"/>
  <c r="K252" i="14"/>
  <c r="K253" i="14"/>
  <c r="K255" i="14"/>
  <c r="K256" i="14"/>
  <c r="K257" i="14"/>
  <c r="K258" i="14"/>
  <c r="K259" i="14"/>
  <c r="K260" i="14"/>
  <c r="K261" i="14"/>
  <c r="K262" i="14"/>
  <c r="K264" i="14"/>
  <c r="K265" i="14"/>
  <c r="K267" i="14"/>
  <c r="K268" i="14"/>
  <c r="K269" i="14"/>
  <c r="K271" i="14"/>
  <c r="K272" i="14"/>
  <c r="K273" i="14"/>
  <c r="K274" i="14"/>
  <c r="K275" i="14"/>
  <c r="K277" i="14"/>
  <c r="K278" i="14"/>
  <c r="K280" i="14"/>
  <c r="K281" i="14"/>
  <c r="K283" i="14"/>
  <c r="K284" i="14"/>
  <c r="K286" i="14"/>
  <c r="K287" i="14"/>
  <c r="K288" i="14"/>
  <c r="K289" i="14"/>
  <c r="K290" i="14"/>
  <c r="K291" i="14"/>
  <c r="K292" i="14"/>
  <c r="K293" i="14"/>
  <c r="K294" i="14"/>
  <c r="K295" i="14"/>
  <c r="K297" i="14"/>
  <c r="K298" i="14"/>
  <c r="K299" i="14"/>
  <c r="K300" i="14"/>
  <c r="K301" i="14"/>
  <c r="K303" i="14"/>
  <c r="K304" i="14"/>
  <c r="K305" i="14"/>
  <c r="K306" i="14"/>
  <c r="K307" i="14"/>
  <c r="K309" i="14"/>
  <c r="K310" i="14"/>
  <c r="K311" i="14"/>
  <c r="K312" i="14"/>
  <c r="K313" i="14"/>
  <c r="K314" i="14"/>
  <c r="K315" i="14"/>
  <c r="K316" i="14"/>
  <c r="K318" i="14"/>
  <c r="K319" i="14"/>
  <c r="K320" i="14"/>
  <c r="K321" i="14"/>
  <c r="K322" i="14"/>
  <c r="K323" i="14"/>
  <c r="K324" i="14"/>
  <c r="K325" i="14"/>
  <c r="K327" i="14"/>
  <c r="K328" i="14"/>
  <c r="K329" i="14"/>
  <c r="K330" i="14"/>
  <c r="K331" i="14"/>
  <c r="K332" i="14"/>
  <c r="K333" i="14"/>
  <c r="K334" i="14"/>
  <c r="K335" i="14"/>
  <c r="K336" i="14"/>
  <c r="K338" i="14"/>
  <c r="K339" i="14"/>
  <c r="K340" i="14"/>
  <c r="K341" i="14"/>
  <c r="K342" i="14"/>
  <c r="K343" i="14"/>
  <c r="K345" i="14"/>
  <c r="K346" i="14"/>
  <c r="K348" i="14"/>
  <c r="K349" i="14"/>
  <c r="K350" i="14"/>
  <c r="K351" i="14"/>
  <c r="K352" i="14"/>
  <c r="K353" i="14"/>
  <c r="K354" i="14"/>
  <c r="K356" i="14"/>
  <c r="K358" i="14"/>
  <c r="K359" i="14"/>
  <c r="K360" i="14"/>
  <c r="K361" i="14"/>
  <c r="K363" i="14"/>
  <c r="K364" i="14"/>
  <c r="K365" i="14"/>
  <c r="K367" i="14"/>
  <c r="K368" i="14"/>
  <c r="K369" i="14"/>
  <c r="K370" i="14"/>
  <c r="K371" i="14"/>
  <c r="K372" i="14"/>
  <c r="K374" i="14"/>
  <c r="K375" i="14"/>
  <c r="K376" i="14"/>
  <c r="K377" i="14"/>
  <c r="K378" i="14"/>
  <c r="K379" i="14"/>
  <c r="K380" i="14"/>
  <c r="K381" i="14"/>
  <c r="K383" i="14"/>
  <c r="K384" i="14"/>
  <c r="K385" i="14"/>
  <c r="K386" i="14"/>
  <c r="K387" i="14"/>
  <c r="K388" i="14"/>
  <c r="K389" i="14"/>
  <c r="K390" i="14"/>
  <c r="K392" i="14"/>
  <c r="K393" i="14"/>
  <c r="K395" i="14"/>
  <c r="K396" i="14"/>
  <c r="K398" i="14"/>
  <c r="K399" i="14"/>
  <c r="K400" i="14"/>
  <c r="K402" i="14"/>
  <c r="K403" i="14"/>
  <c r="K404" i="14"/>
  <c r="K406" i="14"/>
  <c r="K407" i="14"/>
  <c r="K408" i="14"/>
  <c r="K410" i="14"/>
  <c r="K411" i="14"/>
  <c r="K412" i="14"/>
  <c r="K413" i="14"/>
  <c r="K414" i="14"/>
  <c r="K415" i="14"/>
  <c r="K416" i="14"/>
  <c r="K418" i="14"/>
  <c r="K419" i="14"/>
  <c r="K420" i="14"/>
  <c r="K421" i="14"/>
  <c r="K422" i="14"/>
  <c r="K423" i="14"/>
  <c r="K424" i="14"/>
  <c r="K426" i="14"/>
  <c r="K427" i="14"/>
  <c r="K428" i="14"/>
  <c r="K429" i="14"/>
  <c r="K431" i="14"/>
  <c r="K432" i="14"/>
  <c r="K433" i="14"/>
  <c r="K434" i="14"/>
  <c r="K435" i="14"/>
  <c r="K437" i="14"/>
  <c r="K439" i="14"/>
  <c r="K440" i="14"/>
  <c r="K441" i="14"/>
  <c r="K442" i="14"/>
  <c r="K443" i="14"/>
  <c r="K444" i="14"/>
  <c r="K445" i="14"/>
  <c r="K447" i="14"/>
  <c r="K448" i="14"/>
  <c r="K449" i="14"/>
  <c r="K450" i="14"/>
  <c r="K451" i="14"/>
  <c r="K452" i="14"/>
  <c r="K453" i="14"/>
  <c r="K455" i="14"/>
  <c r="K456" i="14"/>
  <c r="K457" i="14"/>
  <c r="K458" i="14"/>
  <c r="K459" i="14"/>
  <c r="K460" i="14"/>
  <c r="K462" i="14"/>
  <c r="K463" i="14"/>
  <c r="K464" i="14"/>
  <c r="K465" i="14"/>
  <c r="K466" i="14"/>
  <c r="K467" i="14"/>
  <c r="K469" i="14"/>
  <c r="K470" i="14"/>
  <c r="K471" i="14"/>
  <c r="K473" i="14"/>
  <c r="K474" i="14"/>
  <c r="K476" i="14"/>
  <c r="K477" i="14"/>
  <c r="K479" i="14"/>
  <c r="K480" i="14"/>
  <c r="K481" i="14"/>
  <c r="K482" i="14"/>
  <c r="K483" i="14"/>
  <c r="K484" i="14"/>
  <c r="K485" i="14"/>
  <c r="K486" i="14"/>
  <c r="K487" i="14"/>
  <c r="K488" i="14"/>
  <c r="K490" i="14"/>
  <c r="K491" i="14"/>
  <c r="F25" i="3"/>
  <c r="F26" i="3"/>
  <c r="F29" i="3"/>
  <c r="F30" i="3"/>
  <c r="F32" i="3"/>
  <c r="F33" i="3"/>
  <c r="F34" i="3"/>
  <c r="F35" i="3"/>
  <c r="F36" i="3"/>
  <c r="F37" i="3"/>
  <c r="F38" i="3"/>
  <c r="F39" i="3"/>
  <c r="F40" i="3"/>
  <c r="F42" i="3"/>
  <c r="F43" i="3"/>
  <c r="F44" i="3"/>
  <c r="F45" i="3"/>
  <c r="F47" i="3"/>
  <c r="F48" i="3"/>
  <c r="F49" i="3"/>
  <c r="F50" i="3"/>
  <c r="F51" i="3"/>
  <c r="F52" i="3"/>
  <c r="F53" i="3"/>
  <c r="F54" i="3"/>
  <c r="F55" i="3"/>
  <c r="F56" i="3"/>
  <c r="F58" i="3"/>
  <c r="F59" i="3"/>
  <c r="F60" i="3"/>
  <c r="F61" i="3"/>
  <c r="F62" i="3"/>
  <c r="F65" i="3"/>
  <c r="F66" i="3"/>
  <c r="F67" i="3"/>
  <c r="F68" i="3"/>
  <c r="F69" i="3"/>
  <c r="F70" i="3"/>
  <c r="F71" i="3"/>
  <c r="F72" i="3"/>
  <c r="F73" i="3"/>
  <c r="F74" i="3"/>
  <c r="F75" i="3"/>
  <c r="F76" i="3"/>
  <c r="F77" i="3"/>
  <c r="F78" i="3"/>
  <c r="F79" i="3"/>
  <c r="F80" i="3"/>
  <c r="F81" i="3"/>
  <c r="F84" i="3"/>
  <c r="F87"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9" i="3"/>
  <c r="F122"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5" i="3"/>
  <c r="F156" i="3"/>
  <c r="F157" i="3"/>
  <c r="F158" i="3"/>
  <c r="F160" i="3"/>
  <c r="F161" i="3"/>
  <c r="F163" i="3"/>
  <c r="F164" i="3"/>
  <c r="F166" i="3"/>
  <c r="F167" i="3"/>
  <c r="F169" i="3"/>
  <c r="F170" i="3"/>
  <c r="F171" i="3"/>
  <c r="F172" i="3"/>
  <c r="F173" i="3"/>
  <c r="F174" i="3"/>
  <c r="F176" i="3"/>
  <c r="F177" i="3"/>
  <c r="F178" i="3"/>
  <c r="F179" i="3"/>
  <c r="F180" i="3"/>
  <c r="F181" i="3"/>
  <c r="F182" i="3"/>
  <c r="F183" i="3"/>
  <c r="F185" i="3"/>
  <c r="F186" i="3"/>
  <c r="F187" i="3"/>
  <c r="F188" i="3"/>
  <c r="F189" i="3"/>
  <c r="F197" i="3"/>
  <c r="F198" i="3"/>
  <c r="F200" i="3"/>
  <c r="F201" i="3"/>
  <c r="F202" i="3"/>
  <c r="F203" i="3"/>
  <c r="F204" i="3"/>
  <c r="F205" i="3"/>
  <c r="F207" i="3"/>
  <c r="F208" i="3"/>
  <c r="F209" i="3"/>
  <c r="F210" i="3"/>
  <c r="F211" i="3"/>
  <c r="F212" i="3"/>
  <c r="F213" i="3"/>
  <c r="F214" i="3"/>
  <c r="F215" i="3"/>
  <c r="F216" i="3"/>
  <c r="F218" i="3"/>
  <c r="F219" i="3"/>
  <c r="F220" i="3"/>
  <c r="F221" i="3"/>
  <c r="F222" i="3"/>
  <c r="F230" i="3"/>
  <c r="F231" i="3"/>
  <c r="F233" i="3"/>
  <c r="F234" i="3"/>
  <c r="F235" i="3"/>
  <c r="F236" i="3"/>
  <c r="F237" i="3"/>
  <c r="F238" i="3"/>
  <c r="F240" i="3"/>
  <c r="F241" i="3"/>
  <c r="F242" i="3"/>
  <c r="F243" i="3"/>
  <c r="F245" i="3"/>
  <c r="F246" i="3"/>
  <c r="F247" i="3"/>
  <c r="F248" i="3"/>
  <c r="F249" i="3"/>
  <c r="F252" i="3"/>
  <c r="F255" i="3"/>
  <c r="F258"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2" i="3"/>
  <c r="F353" i="3"/>
  <c r="F354" i="3"/>
  <c r="F355" i="3"/>
  <c r="F357" i="3"/>
  <c r="F358" i="3"/>
  <c r="F359" i="3"/>
  <c r="F361" i="3"/>
  <c r="F362" i="3"/>
  <c r="F363" i="3"/>
  <c r="F364" i="3"/>
  <c r="F365" i="3"/>
  <c r="F366" i="3"/>
  <c r="F367" i="3"/>
  <c r="F368" i="3"/>
  <c r="F369" i="3"/>
  <c r="F370" i="3"/>
  <c r="F371" i="3"/>
  <c r="F372" i="3"/>
  <c r="F373" i="3"/>
  <c r="F374" i="3"/>
  <c r="F375" i="3"/>
  <c r="F376" i="3"/>
  <c r="F377" i="3"/>
  <c r="F378" i="3"/>
  <c r="F379" i="3"/>
  <c r="F380" i="3"/>
  <c r="F381" i="3"/>
  <c r="F384" i="3"/>
  <c r="F385" i="3"/>
  <c r="F386" i="3"/>
  <c r="F388" i="3"/>
  <c r="F389" i="3"/>
  <c r="F390" i="3"/>
  <c r="F393" i="3"/>
  <c r="F394" i="3"/>
  <c r="F395" i="3"/>
  <c r="F396" i="3"/>
  <c r="F397" i="3"/>
  <c r="F400" i="3"/>
  <c r="F402" i="3"/>
  <c r="F403" i="3"/>
  <c r="F404" i="3"/>
  <c r="F406" i="3"/>
  <c r="F407" i="3"/>
  <c r="F408" i="3"/>
  <c r="F410" i="3"/>
  <c r="F411" i="3"/>
  <c r="F414" i="3"/>
  <c r="F416" i="3"/>
  <c r="F417" i="3"/>
  <c r="F418" i="3"/>
  <c r="F419" i="3"/>
  <c r="F422" i="3"/>
  <c r="F423" i="3"/>
  <c r="F424" i="3"/>
  <c r="F425" i="3"/>
  <c r="F426" i="3"/>
  <c r="F429" i="3"/>
  <c r="F430" i="3"/>
  <c r="F432" i="3"/>
  <c r="F433" i="3"/>
  <c r="F434" i="3"/>
  <c r="F435" i="3"/>
  <c r="F436" i="3"/>
  <c r="F437" i="3"/>
  <c r="F439" i="3"/>
  <c r="F440" i="3"/>
  <c r="F441" i="3"/>
  <c r="F442" i="3"/>
  <c r="F445" i="3"/>
  <c r="F446" i="3"/>
  <c r="F448" i="3"/>
  <c r="F449" i="3"/>
  <c r="F450" i="3"/>
  <c r="F451" i="3"/>
  <c r="F452" i="3"/>
  <c r="F453" i="3"/>
  <c r="F454" i="3"/>
  <c r="F456" i="3"/>
  <c r="F457" i="3"/>
  <c r="F458" i="3"/>
  <c r="F460" i="3"/>
  <c r="F461" i="3"/>
  <c r="F462" i="3"/>
  <c r="F463" i="3"/>
  <c r="F464" i="3"/>
  <c r="F465" i="3"/>
  <c r="F466" i="3"/>
  <c r="F468" i="3"/>
  <c r="F469" i="3"/>
  <c r="F470" i="3"/>
  <c r="F472" i="3"/>
  <c r="F473" i="3"/>
  <c r="F474" i="3"/>
  <c r="F475" i="3"/>
  <c r="F476" i="3"/>
  <c r="F477" i="3"/>
  <c r="F478" i="3"/>
  <c r="F479" i="3"/>
  <c r="F480" i="3"/>
  <c r="F481" i="3"/>
  <c r="F482" i="3"/>
  <c r="F484" i="3"/>
  <c r="F485" i="3"/>
  <c r="F486" i="3"/>
  <c r="F487" i="3"/>
  <c r="F488" i="3"/>
  <c r="F489" i="3"/>
  <c r="F490" i="3"/>
  <c r="F492" i="3"/>
  <c r="F493" i="3"/>
  <c r="F494" i="3"/>
  <c r="F496" i="3"/>
  <c r="F497" i="3"/>
  <c r="F498" i="3"/>
  <c r="F499" i="3"/>
  <c r="F500" i="3"/>
  <c r="F501" i="3"/>
  <c r="F502" i="3"/>
  <c r="F503" i="3"/>
  <c r="F505" i="3"/>
  <c r="F506" i="3"/>
  <c r="F508" i="3"/>
  <c r="F509" i="3"/>
  <c r="F510" i="3"/>
  <c r="F511" i="3"/>
  <c r="F512" i="3"/>
  <c r="F514" i="3"/>
  <c r="F515" i="3"/>
  <c r="F516" i="3"/>
  <c r="F517" i="3"/>
  <c r="F519" i="3"/>
  <c r="F520" i="3"/>
  <c r="F521" i="3"/>
  <c r="F522" i="3"/>
  <c r="F523" i="3"/>
  <c r="F524" i="3"/>
  <c r="F525" i="3"/>
  <c r="F527" i="3"/>
  <c r="F528" i="3"/>
  <c r="F529" i="3"/>
  <c r="F530" i="3"/>
  <c r="F531" i="3"/>
  <c r="F532" i="3"/>
  <c r="F533" i="3"/>
  <c r="F534" i="3"/>
  <c r="F535" i="3"/>
  <c r="F537" i="3"/>
  <c r="F538" i="3"/>
  <c r="F539" i="3"/>
  <c r="F540" i="3"/>
  <c r="F541" i="3"/>
  <c r="F542" i="3"/>
  <c r="F543" i="3"/>
  <c r="F544" i="3"/>
  <c r="F545" i="3"/>
  <c r="F547" i="3"/>
  <c r="F548" i="3"/>
  <c r="F549" i="3"/>
  <c r="F551" i="3"/>
  <c r="F552" i="3"/>
  <c r="F553" i="3"/>
  <c r="F555" i="3"/>
  <c r="F556" i="3"/>
  <c r="F557" i="3"/>
  <c r="F560" i="3"/>
  <c r="F562" i="3"/>
  <c r="F563" i="3"/>
  <c r="F564" i="3"/>
  <c r="F565" i="3"/>
  <c r="F567" i="3"/>
  <c r="F568" i="3"/>
  <c r="F569" i="3"/>
  <c r="F570"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3" i="3"/>
  <c r="F664" i="3"/>
  <c r="F665" i="3"/>
  <c r="F666" i="3"/>
  <c r="F667" i="3"/>
  <c r="F668" i="3"/>
  <c r="F669" i="3"/>
  <c r="F670" i="3"/>
  <c r="F671" i="3"/>
  <c r="F5" i="3"/>
  <c r="F6" i="3"/>
  <c r="F9" i="3"/>
  <c r="F10" i="3"/>
  <c r="F13" i="3"/>
  <c r="F14" i="3"/>
  <c r="F17" i="3"/>
  <c r="F18" i="3"/>
  <c r="F21" i="3"/>
  <c r="F22" i="3"/>
  <c r="F4" i="3"/>
  <c r="E43" i="3" l="1"/>
  <c r="E44" i="3"/>
  <c r="E42" i="3"/>
  <c r="D2" i="14"/>
  <c r="E48" i="3"/>
  <c r="E49" i="3"/>
  <c r="E50" i="3"/>
  <c r="E51" i="3"/>
  <c r="E52" i="3"/>
  <c r="E53" i="3"/>
  <c r="E54" i="3"/>
  <c r="E55" i="3"/>
  <c r="E600" i="3"/>
  <c r="E671" i="3"/>
  <c r="E668" i="3"/>
  <c r="E667" i="3"/>
  <c r="E664" i="3"/>
  <c r="E654" i="3"/>
  <c r="E655" i="3"/>
  <c r="E656" i="3"/>
  <c r="E657" i="3"/>
  <c r="E658" i="3"/>
  <c r="E659" i="3"/>
  <c r="E660" i="3"/>
  <c r="E661" i="3"/>
  <c r="E653" i="3"/>
  <c r="E650" i="3"/>
  <c r="E649" i="3"/>
  <c r="E646" i="3"/>
  <c r="E645" i="3"/>
  <c r="E641" i="3"/>
  <c r="E642" i="3"/>
  <c r="E640" i="3"/>
  <c r="E633" i="3"/>
  <c r="E634" i="3"/>
  <c r="E635" i="3"/>
  <c r="E636" i="3"/>
  <c r="E637" i="3"/>
  <c r="E632" i="3"/>
  <c r="E625" i="3"/>
  <c r="E626" i="3"/>
  <c r="E627" i="3"/>
  <c r="E628" i="3"/>
  <c r="E629" i="3"/>
  <c r="E624" i="3"/>
  <c r="E616" i="3"/>
  <c r="E617" i="3"/>
  <c r="E618" i="3"/>
  <c r="E619" i="3"/>
  <c r="E620" i="3"/>
  <c r="E621" i="3"/>
  <c r="E615" i="3"/>
  <c r="E607" i="3"/>
  <c r="E608" i="3"/>
  <c r="E609" i="3"/>
  <c r="E610" i="3"/>
  <c r="E611" i="3"/>
  <c r="E612" i="3"/>
  <c r="E606" i="3"/>
  <c r="E603" i="3"/>
  <c r="E597" i="3"/>
  <c r="E598" i="3"/>
  <c r="E599" i="3"/>
  <c r="E596" i="3"/>
  <c r="E593" i="3"/>
  <c r="E591" i="3"/>
  <c r="E592" i="3"/>
  <c r="E590" i="3"/>
  <c r="E582" i="3"/>
  <c r="E583" i="3"/>
  <c r="E584" i="3"/>
  <c r="E585" i="3"/>
  <c r="E586" i="3"/>
  <c r="E587" i="3"/>
  <c r="E581" i="3"/>
  <c r="E573" i="3"/>
  <c r="E574" i="3"/>
  <c r="E575" i="3"/>
  <c r="E576" i="3"/>
  <c r="E577" i="3"/>
  <c r="E578" i="3"/>
  <c r="E572" i="3"/>
  <c r="E568" i="3"/>
  <c r="E569" i="3"/>
  <c r="E567" i="3"/>
  <c r="E563" i="3"/>
  <c r="E564" i="3"/>
  <c r="E562" i="3"/>
  <c r="E556" i="3"/>
  <c r="E557" i="3"/>
  <c r="E555" i="3"/>
  <c r="E669" i="3"/>
  <c r="E665" i="3"/>
  <c r="E651" i="3"/>
  <c r="E647" i="3"/>
  <c r="E643" i="3"/>
  <c r="E638" i="3"/>
  <c r="E630" i="3"/>
  <c r="E622" i="3"/>
  <c r="E613" i="3"/>
  <c r="E604" i="3"/>
  <c r="E601" i="3"/>
  <c r="E594" i="3"/>
  <c r="E588" i="3"/>
  <c r="E579" i="3"/>
  <c r="E570" i="3"/>
  <c r="E565" i="3"/>
  <c r="E560" i="3"/>
  <c r="E552" i="3"/>
  <c r="E553" i="3"/>
  <c r="E551" i="3"/>
  <c r="E548" i="3"/>
  <c r="E547" i="3"/>
  <c r="E538" i="3"/>
  <c r="E539" i="3"/>
  <c r="E540" i="3"/>
  <c r="E541" i="3"/>
  <c r="E542" i="3"/>
  <c r="E543" i="3"/>
  <c r="E544" i="3"/>
  <c r="E537" i="3"/>
  <c r="E528" i="3"/>
  <c r="E529" i="3"/>
  <c r="E530" i="3"/>
  <c r="E531" i="3"/>
  <c r="E532" i="3"/>
  <c r="E533" i="3"/>
  <c r="E534" i="3"/>
  <c r="E527" i="3"/>
  <c r="E520" i="3"/>
  <c r="E521" i="3"/>
  <c r="E522" i="3"/>
  <c r="E523" i="3"/>
  <c r="E524" i="3"/>
  <c r="E519" i="3"/>
  <c r="E515" i="3"/>
  <c r="E516" i="3"/>
  <c r="E514" i="3"/>
  <c r="E512" i="3"/>
  <c r="E509" i="3"/>
  <c r="E510" i="3"/>
  <c r="E511" i="3"/>
  <c r="E508" i="3"/>
  <c r="E505" i="3"/>
  <c r="E497" i="3"/>
  <c r="E498" i="3"/>
  <c r="E499" i="3"/>
  <c r="E500" i="3"/>
  <c r="E501" i="3"/>
  <c r="E502" i="3"/>
  <c r="E496" i="3"/>
  <c r="E493" i="3"/>
  <c r="E492" i="3"/>
  <c r="E485" i="3"/>
  <c r="E486" i="3"/>
  <c r="E487" i="3"/>
  <c r="E488" i="3"/>
  <c r="E489" i="3"/>
  <c r="E484" i="3"/>
  <c r="E473" i="3"/>
  <c r="E474" i="3"/>
  <c r="E475" i="3"/>
  <c r="E476" i="3"/>
  <c r="E477" i="3"/>
  <c r="E478" i="3"/>
  <c r="E479" i="3"/>
  <c r="E480" i="3"/>
  <c r="E481" i="3"/>
  <c r="E472" i="3"/>
  <c r="E469" i="3"/>
  <c r="E468" i="3"/>
  <c r="E461" i="3"/>
  <c r="E462" i="3"/>
  <c r="E463" i="3"/>
  <c r="E464" i="3"/>
  <c r="E465" i="3"/>
  <c r="E466" i="3"/>
  <c r="E460" i="3"/>
  <c r="E457" i="3"/>
  <c r="E456" i="3"/>
  <c r="E454" i="3"/>
  <c r="E449" i="3"/>
  <c r="E450" i="3"/>
  <c r="E451" i="3"/>
  <c r="E452" i="3"/>
  <c r="E453" i="3"/>
  <c r="E448" i="3"/>
  <c r="E445" i="3"/>
  <c r="E440" i="3"/>
  <c r="E441" i="3"/>
  <c r="E442" i="3"/>
  <c r="E439" i="3"/>
  <c r="E433" i="3"/>
  <c r="E434" i="3"/>
  <c r="E435" i="3"/>
  <c r="E436" i="3"/>
  <c r="E432" i="3"/>
  <c r="E417" i="3"/>
  <c r="E418" i="3"/>
  <c r="E419" i="3"/>
  <c r="E422" i="3"/>
  <c r="E423" i="3"/>
  <c r="E424" i="3"/>
  <c r="E425" i="3"/>
  <c r="E426" i="3"/>
  <c r="E416" i="3"/>
  <c r="E411" i="3"/>
  <c r="E410" i="3"/>
  <c r="E407" i="3"/>
  <c r="E406" i="3"/>
  <c r="E403" i="3"/>
  <c r="E402" i="3"/>
  <c r="E389" i="3" l="1"/>
  <c r="E390" i="3"/>
  <c r="E393" i="3"/>
  <c r="E394" i="3"/>
  <c r="E395" i="3"/>
  <c r="E396" i="3"/>
  <c r="E397" i="3"/>
  <c r="E388" i="3"/>
  <c r="E549" i="3"/>
  <c r="E545" i="3"/>
  <c r="E535" i="3"/>
  <c r="E525" i="3"/>
  <c r="E517" i="3"/>
  <c r="E506" i="3"/>
  <c r="E503" i="3"/>
  <c r="E494" i="3"/>
  <c r="E490" i="3"/>
  <c r="E482" i="3"/>
  <c r="E470" i="3"/>
  <c r="E458" i="3"/>
  <c r="E446" i="3"/>
  <c r="E437" i="3"/>
  <c r="E430" i="3"/>
  <c r="E414" i="3"/>
  <c r="E408" i="3"/>
  <c r="E404" i="3"/>
  <c r="E400" i="3"/>
  <c r="E385" i="3"/>
  <c r="E386" i="3"/>
  <c r="E384" i="3"/>
  <c r="E373" i="3"/>
  <c r="E374" i="3"/>
  <c r="E375" i="3"/>
  <c r="E376" i="3"/>
  <c r="E377" i="3"/>
  <c r="E378" i="3"/>
  <c r="E379" i="3"/>
  <c r="E372" i="3"/>
  <c r="E366" i="3"/>
  <c r="E367" i="3"/>
  <c r="E368" i="3"/>
  <c r="E369" i="3"/>
  <c r="E370" i="3"/>
  <c r="E365" i="3"/>
  <c r="E362" i="3"/>
  <c r="E358" i="3"/>
  <c r="E359" i="3"/>
  <c r="E357" i="3"/>
  <c r="E353" i="3"/>
  <c r="E354" i="3"/>
  <c r="E352" i="3"/>
  <c r="E345" i="3"/>
  <c r="E346" i="3"/>
  <c r="E347" i="3"/>
  <c r="E348" i="3"/>
  <c r="E349" i="3"/>
  <c r="E344" i="3"/>
  <c r="E339" i="3"/>
  <c r="E340" i="3"/>
  <c r="E341" i="3"/>
  <c r="E342" i="3"/>
  <c r="E350" i="3"/>
  <c r="E338" i="3"/>
  <c r="C4" i="3"/>
  <c r="E330" i="3"/>
  <c r="E331" i="3"/>
  <c r="E332" i="3"/>
  <c r="E333" i="3"/>
  <c r="E334" i="3"/>
  <c r="E335" i="3"/>
  <c r="E329" i="3"/>
  <c r="E321" i="3"/>
  <c r="E322" i="3"/>
  <c r="E323" i="3"/>
  <c r="E324" i="3"/>
  <c r="E325" i="3"/>
  <c r="E326" i="3"/>
  <c r="E320" i="3"/>
  <c r="E317" i="3"/>
  <c r="E316" i="3"/>
  <c r="E309" i="3"/>
  <c r="E310" i="3"/>
  <c r="E311" i="3"/>
  <c r="E312" i="3"/>
  <c r="E313" i="3"/>
  <c r="E308" i="3"/>
  <c r="E303" i="3"/>
  <c r="E304" i="3"/>
  <c r="E305" i="3"/>
  <c r="E302" i="3"/>
  <c r="E295" i="3"/>
  <c r="E298" i="3"/>
  <c r="E299" i="3"/>
  <c r="E294" i="3"/>
  <c r="E289" i="3"/>
  <c r="E290" i="3"/>
  <c r="E291" i="3"/>
  <c r="E288" i="3"/>
  <c r="E300" i="3"/>
  <c r="E292" i="3"/>
  <c r="E281" i="3"/>
  <c r="E282" i="3"/>
  <c r="E283" i="3"/>
  <c r="E284" i="3"/>
  <c r="E285" i="3"/>
  <c r="E286" i="3"/>
  <c r="E280" i="3"/>
  <c r="E275" i="3"/>
  <c r="E276" i="3"/>
  <c r="E277" i="3"/>
  <c r="E274" i="3"/>
  <c r="E269" i="3"/>
  <c r="E270" i="3"/>
  <c r="E271" i="3"/>
  <c r="E268" i="3"/>
  <c r="E262" i="3"/>
  <c r="E263" i="3"/>
  <c r="E264" i="3"/>
  <c r="E265" i="3"/>
  <c r="E261" i="3"/>
  <c r="E247" i="3"/>
  <c r="E248" i="3"/>
  <c r="E249" i="3"/>
  <c r="E252" i="3"/>
  <c r="E255" i="3"/>
  <c r="E258" i="3"/>
  <c r="E246" i="3"/>
  <c r="E259" i="3"/>
  <c r="E242" i="3"/>
  <c r="E243" i="3"/>
  <c r="E244" i="3"/>
  <c r="E241" i="3"/>
  <c r="E235" i="3"/>
  <c r="E236" i="3"/>
  <c r="E237" i="3"/>
  <c r="E238" i="3"/>
  <c r="E234" i="3"/>
  <c r="E232" i="3"/>
  <c r="E220" i="3"/>
  <c r="E221" i="3"/>
  <c r="E222" i="3"/>
  <c r="E225" i="3"/>
  <c r="E228" i="3"/>
  <c r="E231" i="3"/>
  <c r="E219" i="3"/>
  <c r="E213" i="3"/>
  <c r="E214" i="3"/>
  <c r="E215" i="3"/>
  <c r="E216" i="3"/>
  <c r="E212" i="3"/>
  <c r="E206" i="3"/>
  <c r="E199" i="3"/>
  <c r="E209" i="3"/>
  <c r="E208" i="3"/>
  <c r="E202" i="3"/>
  <c r="E203" i="3"/>
  <c r="E204" i="3"/>
  <c r="E205" i="3"/>
  <c r="E201" i="3"/>
  <c r="E187" i="3"/>
  <c r="E188" i="3"/>
  <c r="E189" i="3"/>
  <c r="E192" i="3"/>
  <c r="E195" i="3"/>
  <c r="E198" i="3"/>
  <c r="E186" i="3"/>
  <c r="E184" i="3"/>
  <c r="E182" i="3"/>
  <c r="E183" i="3"/>
  <c r="E178" i="3"/>
  <c r="E177" i="3"/>
  <c r="E171" i="3"/>
  <c r="E172" i="3"/>
  <c r="E173" i="3"/>
  <c r="E174" i="3"/>
  <c r="E170" i="3"/>
  <c r="E168" i="3"/>
  <c r="E175" i="3"/>
  <c r="E167" i="3"/>
  <c r="E164" i="3"/>
  <c r="E161" i="3"/>
  <c r="E156" i="3"/>
  <c r="E157" i="3"/>
  <c r="E158" i="3"/>
  <c r="E155" i="3"/>
  <c r="E136" i="3"/>
  <c r="E135" i="3"/>
  <c r="E133" i="3"/>
  <c r="E129" i="3"/>
  <c r="E130" i="3"/>
  <c r="E131" i="3"/>
  <c r="E132" i="3"/>
  <c r="E128" i="3"/>
  <c r="E126" i="3"/>
  <c r="E181" i="3"/>
  <c r="E111" i="3"/>
  <c r="E114" i="3"/>
  <c r="E115" i="3"/>
  <c r="E116" i="3"/>
  <c r="E119" i="3"/>
  <c r="E122" i="3"/>
  <c r="E125" i="3"/>
  <c r="E113" i="3"/>
  <c r="E101" i="3"/>
  <c r="E100" i="3"/>
  <c r="E94" i="3"/>
  <c r="E95" i="3"/>
  <c r="E96" i="3"/>
  <c r="E97" i="3"/>
  <c r="E93" i="3"/>
  <c r="E91" i="3"/>
  <c r="E79" i="3"/>
  <c r="E80" i="3"/>
  <c r="E81" i="3"/>
  <c r="E84" i="3"/>
  <c r="E87" i="3"/>
  <c r="E90" i="3"/>
  <c r="E78" i="3"/>
  <c r="E76" i="3"/>
  <c r="E149" i="3"/>
  <c r="E150" i="3"/>
  <c r="E151" i="3"/>
  <c r="E152" i="3"/>
  <c r="E153" i="3"/>
  <c r="E148" i="3"/>
  <c r="E62" i="3"/>
  <c r="E58" i="3"/>
  <c r="E140" i="3"/>
  <c r="E139" i="3"/>
  <c r="G3" i="3"/>
  <c r="E70" i="3"/>
  <c r="E71" i="3"/>
  <c r="E105" i="3"/>
  <c r="E106" i="3"/>
  <c r="E107" i="3"/>
  <c r="E108" i="3"/>
  <c r="E109" i="3"/>
  <c r="E110" i="3"/>
  <c r="E104" i="3"/>
  <c r="E60" i="3"/>
  <c r="E61" i="3"/>
  <c r="E59" i="3"/>
  <c r="E47" i="3"/>
  <c r="H7" i="3"/>
  <c r="H8" i="3"/>
  <c r="I5" i="10" l="1"/>
  <c r="J5" i="10" s="1"/>
  <c r="I4" i="10"/>
  <c r="J4" i="10" s="1"/>
  <c r="A4" i="3"/>
  <c r="F271" i="14"/>
  <c r="F270" i="14"/>
  <c r="K270" i="14"/>
  <c r="G42" i="14"/>
  <c r="G59" i="14"/>
  <c r="G76" i="14"/>
  <c r="G94" i="14"/>
  <c r="G111" i="14"/>
  <c r="G128" i="14"/>
  <c r="G145" i="14"/>
  <c r="G162" i="14"/>
  <c r="G181" i="14"/>
  <c r="G200" i="14"/>
  <c r="G220" i="14"/>
  <c r="G238" i="14"/>
  <c r="G258" i="14"/>
  <c r="G278" i="14"/>
  <c r="G298" i="14"/>
  <c r="G316" i="14"/>
  <c r="G334" i="14"/>
  <c r="G353" i="14"/>
  <c r="G374" i="14"/>
  <c r="G392" i="14"/>
  <c r="G413" i="14"/>
  <c r="G432" i="14"/>
  <c r="G451" i="14"/>
  <c r="G470" i="14"/>
  <c r="G490" i="14"/>
  <c r="G17" i="14"/>
  <c r="F27" i="14"/>
  <c r="F43" i="14"/>
  <c r="F58" i="14"/>
  <c r="F72" i="14"/>
  <c r="F86" i="14"/>
  <c r="F101" i="14"/>
  <c r="F128" i="14"/>
  <c r="F142" i="14"/>
  <c r="F171" i="14"/>
  <c r="F187" i="14"/>
  <c r="F210" i="14"/>
  <c r="F226" i="14"/>
  <c r="F242" i="14"/>
  <c r="F258" i="14"/>
  <c r="F274" i="14"/>
  <c r="F290" i="14"/>
  <c r="F306" i="14"/>
  <c r="F321" i="14"/>
  <c r="F336" i="14"/>
  <c r="F352" i="14"/>
  <c r="F368" i="14"/>
  <c r="F384" i="14"/>
  <c r="F400" i="14"/>
  <c r="F416" i="14"/>
  <c r="F432" i="14"/>
  <c r="F448" i="14"/>
  <c r="F464" i="14"/>
  <c r="F480" i="14"/>
  <c r="K263" i="14"/>
  <c r="K279" i="14"/>
  <c r="K357" i="14"/>
  <c r="K373" i="14"/>
  <c r="K405" i="14"/>
  <c r="G27" i="14"/>
  <c r="G79" i="14"/>
  <c r="G131" i="14"/>
  <c r="G184" i="14"/>
  <c r="G223" i="14"/>
  <c r="G283" i="14"/>
  <c r="G338" i="14"/>
  <c r="G396" i="14"/>
  <c r="G455" i="14"/>
  <c r="G20" i="14"/>
  <c r="F46" i="14"/>
  <c r="F75" i="14"/>
  <c r="F117" i="14"/>
  <c r="F159" i="14"/>
  <c r="F213" i="14"/>
  <c r="F261" i="14"/>
  <c r="F309" i="14"/>
  <c r="F339" i="14"/>
  <c r="F201" i="14"/>
  <c r="G43" i="14"/>
  <c r="G60" i="14"/>
  <c r="G77" i="14"/>
  <c r="G95" i="14"/>
  <c r="G112" i="14"/>
  <c r="G129" i="14"/>
  <c r="G146" i="14"/>
  <c r="G163" i="14"/>
  <c r="G182" i="14"/>
  <c r="G202" i="14"/>
  <c r="G221" i="14"/>
  <c r="G240" i="14"/>
  <c r="G259" i="14"/>
  <c r="G280" i="14"/>
  <c r="G299" i="14"/>
  <c r="G318" i="14"/>
  <c r="G335" i="14"/>
  <c r="G354" i="14"/>
  <c r="G375" i="14"/>
  <c r="G393" i="14"/>
  <c r="G414" i="14"/>
  <c r="G433" i="14"/>
  <c r="G452" i="14"/>
  <c r="G471" i="14"/>
  <c r="G491" i="14"/>
  <c r="G18" i="14"/>
  <c r="F28" i="14"/>
  <c r="F44" i="14"/>
  <c r="F59" i="14"/>
  <c r="F73" i="14"/>
  <c r="F87" i="14"/>
  <c r="F102" i="14"/>
  <c r="F115" i="14"/>
  <c r="F129" i="14"/>
  <c r="F143" i="14"/>
  <c r="F157" i="14"/>
  <c r="F172" i="14"/>
  <c r="F188" i="14"/>
  <c r="F211" i="14"/>
  <c r="F227" i="14"/>
  <c r="F243" i="14"/>
  <c r="F259" i="14"/>
  <c r="F275" i="14"/>
  <c r="F291" i="14"/>
  <c r="F307" i="14"/>
  <c r="F322" i="14"/>
  <c r="F337" i="14"/>
  <c r="F353" i="14"/>
  <c r="F369" i="14"/>
  <c r="F385" i="14"/>
  <c r="F401" i="14"/>
  <c r="F417" i="14"/>
  <c r="F433" i="14"/>
  <c r="F449" i="14"/>
  <c r="F465" i="14"/>
  <c r="F481" i="14"/>
  <c r="K68" i="14"/>
  <c r="K97" i="14"/>
  <c r="K153" i="14"/>
  <c r="K232" i="14"/>
  <c r="K248" i="14"/>
  <c r="K296" i="14"/>
  <c r="K326" i="14"/>
  <c r="K438" i="14"/>
  <c r="K454" i="14"/>
  <c r="G45" i="14"/>
  <c r="G98" i="14"/>
  <c r="G148" i="14"/>
  <c r="G204" i="14"/>
  <c r="G261" i="14"/>
  <c r="G320" i="14"/>
  <c r="G358" i="14"/>
  <c r="G416" i="14"/>
  <c r="G474" i="14"/>
  <c r="F103" i="14"/>
  <c r="F131" i="14"/>
  <c r="F174" i="14"/>
  <c r="F229" i="14"/>
  <c r="F277" i="14"/>
  <c r="K201" i="14"/>
  <c r="G44" i="14"/>
  <c r="G61" i="14"/>
  <c r="G78" i="14"/>
  <c r="G96" i="14"/>
  <c r="G113" i="14"/>
  <c r="G130" i="14"/>
  <c r="G147" i="14"/>
  <c r="G164" i="14"/>
  <c r="G183" i="14"/>
  <c r="G203" i="14"/>
  <c r="G222" i="14"/>
  <c r="G241" i="14"/>
  <c r="G260" i="14"/>
  <c r="G281" i="14"/>
  <c r="G300" i="14"/>
  <c r="G319" i="14"/>
  <c r="G336" i="14"/>
  <c r="G356" i="14"/>
  <c r="G376" i="14"/>
  <c r="G395" i="14"/>
  <c r="G415" i="14"/>
  <c r="G434" i="14"/>
  <c r="G453" i="14"/>
  <c r="G473" i="14"/>
  <c r="G493" i="14"/>
  <c r="G19" i="14"/>
  <c r="F29" i="14"/>
  <c r="F45" i="14"/>
  <c r="F60" i="14"/>
  <c r="F74" i="14"/>
  <c r="F116" i="14"/>
  <c r="F130" i="14"/>
  <c r="F144" i="14"/>
  <c r="F158" i="14"/>
  <c r="F173" i="14"/>
  <c r="F189" i="14"/>
  <c r="F212" i="14"/>
  <c r="F228" i="14"/>
  <c r="F244" i="14"/>
  <c r="F260" i="14"/>
  <c r="F276" i="14"/>
  <c r="F292" i="14"/>
  <c r="F308" i="14"/>
  <c r="F323" i="14"/>
  <c r="F338" i="14"/>
  <c r="F354" i="14"/>
  <c r="F370" i="14"/>
  <c r="F386" i="14"/>
  <c r="F402" i="14"/>
  <c r="F418" i="14"/>
  <c r="F434" i="14"/>
  <c r="F450" i="14"/>
  <c r="F466" i="14"/>
  <c r="F482" i="14"/>
  <c r="K40" i="14"/>
  <c r="K391" i="14"/>
  <c r="G62" i="14"/>
  <c r="G114" i="14"/>
  <c r="G165" i="14"/>
  <c r="G242" i="14"/>
  <c r="G301" i="14"/>
  <c r="G377" i="14"/>
  <c r="G435" i="14"/>
  <c r="G4" i="14"/>
  <c r="F30" i="14"/>
  <c r="F88" i="14"/>
  <c r="F145" i="14"/>
  <c r="F190" i="14"/>
  <c r="F245" i="14"/>
  <c r="F293" i="14"/>
  <c r="F355" i="14"/>
  <c r="G50" i="14"/>
  <c r="G71" i="14"/>
  <c r="G92" i="14"/>
  <c r="G119" i="14"/>
  <c r="G140" i="14"/>
  <c r="G161" i="14"/>
  <c r="G189" i="14"/>
  <c r="G214" i="14"/>
  <c r="G237" i="14"/>
  <c r="G267" i="14"/>
  <c r="G292" i="14"/>
  <c r="G315" i="14"/>
  <c r="G342" i="14"/>
  <c r="G368" i="14"/>
  <c r="G390" i="14"/>
  <c r="G421" i="14"/>
  <c r="G445" i="14"/>
  <c r="G469" i="14"/>
  <c r="G8" i="14"/>
  <c r="F26" i="14"/>
  <c r="F67" i="14"/>
  <c r="F85" i="14"/>
  <c r="F107" i="14"/>
  <c r="F124" i="14"/>
  <c r="F141" i="14"/>
  <c r="F163" i="14"/>
  <c r="F182" i="14"/>
  <c r="F209" i="14"/>
  <c r="F233" i="14"/>
  <c r="F253" i="14"/>
  <c r="F273" i="14"/>
  <c r="F297" i="14"/>
  <c r="F316" i="14"/>
  <c r="F335" i="14"/>
  <c r="F359" i="14"/>
  <c r="F378" i="14"/>
  <c r="F397" i="14"/>
  <c r="F419" i="14"/>
  <c r="F438" i="14"/>
  <c r="F457" i="14"/>
  <c r="F476" i="14"/>
  <c r="K254" i="14"/>
  <c r="K436" i="14"/>
  <c r="G53" i="14"/>
  <c r="G168" i="14"/>
  <c r="G246" i="14"/>
  <c r="G295" i="14"/>
  <c r="G346" i="14"/>
  <c r="G400" i="14"/>
  <c r="G449" i="14"/>
  <c r="G11" i="14"/>
  <c r="F91" i="14"/>
  <c r="F216" i="14"/>
  <c r="F256" i="14"/>
  <c r="F300" i="14"/>
  <c r="F362" i="14"/>
  <c r="F422" i="14"/>
  <c r="F479" i="14"/>
  <c r="K174" i="14"/>
  <c r="K355" i="14"/>
  <c r="G32" i="14"/>
  <c r="G102" i="14"/>
  <c r="G123" i="14"/>
  <c r="G144" i="14"/>
  <c r="G170" i="14"/>
  <c r="G194" i="14"/>
  <c r="G218" i="14"/>
  <c r="G247" i="14"/>
  <c r="G272" i="14"/>
  <c r="G348" i="14"/>
  <c r="G426" i="14"/>
  <c r="G480" i="14"/>
  <c r="F34" i="14"/>
  <c r="F92" i="14"/>
  <c r="F148" i="14"/>
  <c r="F186" i="14"/>
  <c r="F257" i="14"/>
  <c r="F301" i="14"/>
  <c r="G28" i="14"/>
  <c r="G51" i="14"/>
  <c r="G72" i="14"/>
  <c r="G99" i="14"/>
  <c r="G120" i="14"/>
  <c r="G141" i="14"/>
  <c r="G166" i="14"/>
  <c r="G190" i="14"/>
  <c r="G215" i="14"/>
  <c r="G244" i="14"/>
  <c r="G268" i="14"/>
  <c r="G293" i="14"/>
  <c r="G321" i="14"/>
  <c r="G343" i="14"/>
  <c r="G369" i="14"/>
  <c r="G398" i="14"/>
  <c r="G422" i="14"/>
  <c r="G447" i="14"/>
  <c r="G476" i="14"/>
  <c r="G9" i="14"/>
  <c r="F31" i="14"/>
  <c r="F51" i="14"/>
  <c r="F68" i="14"/>
  <c r="F89" i="14"/>
  <c r="F108" i="14"/>
  <c r="F125" i="14"/>
  <c r="F146" i="14"/>
  <c r="F183" i="14"/>
  <c r="F214" i="14"/>
  <c r="F234" i="14"/>
  <c r="F254" i="14"/>
  <c r="F278" i="14"/>
  <c r="F298" i="14"/>
  <c r="F317" i="14"/>
  <c r="F340" i="14"/>
  <c r="F360" i="14"/>
  <c r="F379" i="14"/>
  <c r="F398" i="14"/>
  <c r="F420" i="14"/>
  <c r="F439" i="14"/>
  <c r="F458" i="14"/>
  <c r="F477" i="14"/>
  <c r="K337" i="14"/>
  <c r="G74" i="14"/>
  <c r="F185" i="14"/>
  <c r="F280" i="14"/>
  <c r="F342" i="14"/>
  <c r="F403" i="14"/>
  <c r="F441" i="14"/>
  <c r="K308" i="14"/>
  <c r="K489" i="14"/>
  <c r="G54" i="14"/>
  <c r="G297" i="14"/>
  <c r="G372" i="14"/>
  <c r="G450" i="14"/>
  <c r="F71" i="14"/>
  <c r="F217" i="14"/>
  <c r="F281" i="14"/>
  <c r="F343" i="14"/>
  <c r="G29" i="14"/>
  <c r="G52" i="14"/>
  <c r="G73" i="14"/>
  <c r="G100" i="14"/>
  <c r="G121" i="14"/>
  <c r="G142" i="14"/>
  <c r="G167" i="14"/>
  <c r="G192" i="14"/>
  <c r="G216" i="14"/>
  <c r="G245" i="14"/>
  <c r="G269" i="14"/>
  <c r="G294" i="14"/>
  <c r="G322" i="14"/>
  <c r="G345" i="14"/>
  <c r="G370" i="14"/>
  <c r="G399" i="14"/>
  <c r="G423" i="14"/>
  <c r="G448" i="14"/>
  <c r="G477" i="14"/>
  <c r="G10" i="14"/>
  <c r="F32" i="14"/>
  <c r="F69" i="14"/>
  <c r="F90" i="14"/>
  <c r="F109" i="14"/>
  <c r="F126" i="14"/>
  <c r="F147" i="14"/>
  <c r="F164" i="14"/>
  <c r="F184" i="14"/>
  <c r="F215" i="14"/>
  <c r="F235" i="14"/>
  <c r="F255" i="14"/>
  <c r="F279" i="14"/>
  <c r="F299" i="14"/>
  <c r="F318" i="14"/>
  <c r="F341" i="14"/>
  <c r="F361" i="14"/>
  <c r="F380" i="14"/>
  <c r="F399" i="14"/>
  <c r="F421" i="14"/>
  <c r="F440" i="14"/>
  <c r="F459" i="14"/>
  <c r="F478" i="14"/>
  <c r="K239" i="14"/>
  <c r="K472" i="14"/>
  <c r="G31" i="14"/>
  <c r="G101" i="14"/>
  <c r="G122" i="14"/>
  <c r="G143" i="14"/>
  <c r="G193" i="14"/>
  <c r="G217" i="14"/>
  <c r="G271" i="14"/>
  <c r="G323" i="14"/>
  <c r="G371" i="14"/>
  <c r="G424" i="14"/>
  <c r="G479" i="14"/>
  <c r="F33" i="14"/>
  <c r="F70" i="14"/>
  <c r="F127" i="14"/>
  <c r="F165" i="14"/>
  <c r="F236" i="14"/>
  <c r="F319" i="14"/>
  <c r="F381" i="14"/>
  <c r="F460" i="14"/>
  <c r="G75" i="14"/>
  <c r="G324" i="14"/>
  <c r="G402" i="14"/>
  <c r="G12" i="14"/>
  <c r="F110" i="14"/>
  <c r="F166" i="14"/>
  <c r="F237" i="14"/>
  <c r="F320" i="14"/>
  <c r="G63" i="14"/>
  <c r="G89" i="14"/>
  <c r="G127" i="14"/>
  <c r="G158" i="14"/>
  <c r="G198" i="14"/>
  <c r="G233" i="14"/>
  <c r="G274" i="14"/>
  <c r="G310" i="14"/>
  <c r="G349" i="14"/>
  <c r="G384" i="14"/>
  <c r="G420" i="14"/>
  <c r="G460" i="14"/>
  <c r="G6" i="14"/>
  <c r="F77" i="14"/>
  <c r="F100" i="14"/>
  <c r="F155" i="14"/>
  <c r="F191" i="14"/>
  <c r="F223" i="14"/>
  <c r="F252" i="14"/>
  <c r="F286" i="14"/>
  <c r="F347" i="14"/>
  <c r="F374" i="14"/>
  <c r="F404" i="14"/>
  <c r="F427" i="14"/>
  <c r="F453" i="14"/>
  <c r="F483" i="14"/>
  <c r="K196" i="14"/>
  <c r="K266" i="14"/>
  <c r="K401" i="14"/>
  <c r="F22" i="14"/>
  <c r="F326" i="14"/>
  <c r="F431" i="14"/>
  <c r="G137" i="14"/>
  <c r="F23" i="14"/>
  <c r="F137" i="14"/>
  <c r="F266" i="14"/>
  <c r="F383" i="14"/>
  <c r="F488" i="14"/>
  <c r="K492" i="14"/>
  <c r="G70" i="14"/>
  <c r="G175" i="14"/>
  <c r="G288" i="14"/>
  <c r="G403" i="14"/>
  <c r="G21" i="14"/>
  <c r="F168" i="14"/>
  <c r="F267" i="14"/>
  <c r="F357" i="14"/>
  <c r="F436" i="14"/>
  <c r="G80" i="14"/>
  <c r="G176" i="14"/>
  <c r="G252" i="14"/>
  <c r="G328" i="14"/>
  <c r="G440" i="14"/>
  <c r="F25" i="14"/>
  <c r="F114" i="14"/>
  <c r="F198" i="14"/>
  <c r="F302" i="14"/>
  <c r="G33" i="14"/>
  <c r="G64" i="14"/>
  <c r="G91" i="14"/>
  <c r="G132" i="14"/>
  <c r="G159" i="14"/>
  <c r="G199" i="14"/>
  <c r="G234" i="14"/>
  <c r="G275" i="14"/>
  <c r="G311" i="14"/>
  <c r="G350" i="14"/>
  <c r="G385" i="14"/>
  <c r="G427" i="14"/>
  <c r="G462" i="14"/>
  <c r="G7" i="14"/>
  <c r="F48" i="14"/>
  <c r="F78" i="14"/>
  <c r="F104" i="14"/>
  <c r="F133" i="14"/>
  <c r="F156" i="14"/>
  <c r="F192" i="14"/>
  <c r="F224" i="14"/>
  <c r="F262" i="14"/>
  <c r="F287" i="14"/>
  <c r="F315" i="14"/>
  <c r="F348" i="14"/>
  <c r="F375" i="14"/>
  <c r="F405" i="14"/>
  <c r="F428" i="14"/>
  <c r="F454" i="14"/>
  <c r="F484" i="14"/>
  <c r="K26" i="14"/>
  <c r="K317" i="14"/>
  <c r="F111" i="14"/>
  <c r="F408" i="14"/>
  <c r="G69" i="14"/>
  <c r="G360" i="14"/>
  <c r="G466" i="14"/>
  <c r="F56" i="14"/>
  <c r="F167" i="14"/>
  <c r="F295" i="14"/>
  <c r="F409" i="14"/>
  <c r="K475" i="14"/>
  <c r="G107" i="14"/>
  <c r="G251" i="14"/>
  <c r="G361" i="14"/>
  <c r="G467" i="14"/>
  <c r="F57" i="14"/>
  <c r="F138" i="14"/>
  <c r="F238" i="14"/>
  <c r="F328" i="14"/>
  <c r="F410" i="14"/>
  <c r="F489" i="14"/>
  <c r="K93" i="14"/>
  <c r="K186" i="14"/>
  <c r="G39" i="14"/>
  <c r="G139" i="14"/>
  <c r="G212" i="14"/>
  <c r="G289" i="14"/>
  <c r="G404" i="14"/>
  <c r="G22" i="14"/>
  <c r="F83" i="14"/>
  <c r="F169" i="14"/>
  <c r="F268" i="14"/>
  <c r="F329" i="14"/>
  <c r="G34" i="14"/>
  <c r="G65" i="14"/>
  <c r="G103" i="14"/>
  <c r="G133" i="14"/>
  <c r="G160" i="14"/>
  <c r="G205" i="14"/>
  <c r="G235" i="14"/>
  <c r="G277" i="14"/>
  <c r="G312" i="14"/>
  <c r="G351" i="14"/>
  <c r="G386" i="14"/>
  <c r="G428" i="14"/>
  <c r="G463" i="14"/>
  <c r="G13" i="14"/>
  <c r="F20" i="14"/>
  <c r="F49" i="14"/>
  <c r="F79" i="14"/>
  <c r="F105" i="14"/>
  <c r="F134" i="14"/>
  <c r="F160" i="14"/>
  <c r="F193" i="14"/>
  <c r="F225" i="14"/>
  <c r="F263" i="14"/>
  <c r="F288" i="14"/>
  <c r="F324" i="14"/>
  <c r="F349" i="14"/>
  <c r="F376" i="14"/>
  <c r="F406" i="14"/>
  <c r="F429" i="14"/>
  <c r="F455" i="14"/>
  <c r="F485" i="14"/>
  <c r="K135" i="14"/>
  <c r="K285" i="14"/>
  <c r="K302" i="14"/>
  <c r="G15" i="14"/>
  <c r="F351" i="14"/>
  <c r="F461" i="14"/>
  <c r="G37" i="14"/>
  <c r="G173" i="14"/>
  <c r="G209" i="14"/>
  <c r="G250" i="14"/>
  <c r="G287" i="14"/>
  <c r="G325" i="14"/>
  <c r="G389" i="14"/>
  <c r="G16" i="14"/>
  <c r="F112" i="14"/>
  <c r="F232" i="14"/>
  <c r="F356" i="14"/>
  <c r="F462" i="14"/>
  <c r="G35" i="14"/>
  <c r="G66" i="14"/>
  <c r="G104" i="14"/>
  <c r="G134" i="14"/>
  <c r="G171" i="14"/>
  <c r="G206" i="14"/>
  <c r="G236" i="14"/>
  <c r="G284" i="14"/>
  <c r="G313" i="14"/>
  <c r="G352" i="14"/>
  <c r="G387" i="14"/>
  <c r="G429" i="14"/>
  <c r="G464" i="14"/>
  <c r="G14" i="14"/>
  <c r="F21" i="14"/>
  <c r="F54" i="14"/>
  <c r="F80" i="14"/>
  <c r="F106" i="14"/>
  <c r="F135" i="14"/>
  <c r="F161" i="14"/>
  <c r="F194" i="14"/>
  <c r="F230" i="14"/>
  <c r="F264" i="14"/>
  <c r="F289" i="14"/>
  <c r="F325" i="14"/>
  <c r="F350" i="14"/>
  <c r="F377" i="14"/>
  <c r="F407" i="14"/>
  <c r="F430" i="14"/>
  <c r="F456" i="14"/>
  <c r="F486" i="14"/>
  <c r="K90" i="14"/>
  <c r="G36" i="14"/>
  <c r="G67" i="14"/>
  <c r="G105" i="14"/>
  <c r="G136" i="14"/>
  <c r="G172" i="14"/>
  <c r="G207" i="14"/>
  <c r="G249" i="14"/>
  <c r="G286" i="14"/>
  <c r="G314" i="14"/>
  <c r="G359" i="14"/>
  <c r="G388" i="14"/>
  <c r="G431" i="14"/>
  <c r="G465" i="14"/>
  <c r="F55" i="14"/>
  <c r="F81" i="14"/>
  <c r="F136" i="14"/>
  <c r="F162" i="14"/>
  <c r="F195" i="14"/>
  <c r="F231" i="14"/>
  <c r="F265" i="14"/>
  <c r="F294" i="14"/>
  <c r="F382" i="14"/>
  <c r="F487" i="14"/>
  <c r="K46" i="14"/>
  <c r="G106" i="14"/>
  <c r="G437" i="14"/>
  <c r="F82" i="14"/>
  <c r="F196" i="14"/>
  <c r="F327" i="14"/>
  <c r="F435" i="14"/>
  <c r="K30" i="14"/>
  <c r="G38" i="14"/>
  <c r="G138" i="14"/>
  <c r="G210" i="14"/>
  <c r="G327" i="14"/>
  <c r="G439" i="14"/>
  <c r="F24" i="14"/>
  <c r="F113" i="14"/>
  <c r="F197" i="14"/>
  <c r="F296" i="14"/>
  <c r="F387" i="14"/>
  <c r="F463" i="14"/>
  <c r="K169" i="14"/>
  <c r="K219" i="14"/>
  <c r="G108" i="14"/>
  <c r="G363" i="14"/>
  <c r="G481" i="14"/>
  <c r="F61" i="14"/>
  <c r="F139" i="14"/>
  <c r="F239" i="14"/>
  <c r="G88" i="14"/>
  <c r="G157" i="14"/>
  <c r="G231" i="14"/>
  <c r="G309" i="14"/>
  <c r="G383" i="14"/>
  <c r="G459" i="14"/>
  <c r="F76" i="14"/>
  <c r="F132" i="14"/>
  <c r="F181" i="14"/>
  <c r="F251" i="14"/>
  <c r="F314" i="14"/>
  <c r="F372" i="14"/>
  <c r="F423" i="14"/>
  <c r="F470" i="14"/>
  <c r="K179" i="14"/>
  <c r="K461" i="14"/>
  <c r="G225" i="14"/>
  <c r="F246" i="14"/>
  <c r="K191" i="14"/>
  <c r="G84" i="14"/>
  <c r="G378" i="14"/>
  <c r="F365" i="14"/>
  <c r="G85" i="14"/>
  <c r="G379" i="14"/>
  <c r="F121" i="14"/>
  <c r="F366" i="14"/>
  <c r="G155" i="14"/>
  <c r="G41" i="14"/>
  <c r="G109" i="14"/>
  <c r="G177" i="14"/>
  <c r="G253" i="14"/>
  <c r="G329" i="14"/>
  <c r="G406" i="14"/>
  <c r="G482" i="14"/>
  <c r="F35" i="14"/>
  <c r="F84" i="14"/>
  <c r="F140" i="14"/>
  <c r="F199" i="14"/>
  <c r="F269" i="14"/>
  <c r="F330" i="14"/>
  <c r="F373" i="14"/>
  <c r="F424" i="14"/>
  <c r="F471" i="14"/>
  <c r="G303" i="14"/>
  <c r="F176" i="14"/>
  <c r="F451" i="14"/>
  <c r="K282" i="14"/>
  <c r="G304" i="14"/>
  <c r="F65" i="14"/>
  <c r="F247" i="14"/>
  <c r="F452" i="14"/>
  <c r="G228" i="14"/>
  <c r="F311" i="14"/>
  <c r="G86" i="14"/>
  <c r="G457" i="14"/>
  <c r="G47" i="14"/>
  <c r="G110" i="14"/>
  <c r="G178" i="14"/>
  <c r="G255" i="14"/>
  <c r="G330" i="14"/>
  <c r="G407" i="14"/>
  <c r="G483" i="14"/>
  <c r="F36" i="14"/>
  <c r="F93" i="14"/>
  <c r="F200" i="14"/>
  <c r="F331" i="14"/>
  <c r="F388" i="14"/>
  <c r="F425" i="14"/>
  <c r="F472" i="14"/>
  <c r="K394" i="14"/>
  <c r="K446" i="14"/>
  <c r="K344" i="14"/>
  <c r="G55" i="14"/>
  <c r="G187" i="14"/>
  <c r="G333" i="14"/>
  <c r="G486" i="14"/>
  <c r="F96" i="14"/>
  <c r="F219" i="14"/>
  <c r="F334" i="14"/>
  <c r="F442" i="14"/>
  <c r="G124" i="14"/>
  <c r="G188" i="14"/>
  <c r="G339" i="14"/>
  <c r="G487" i="14"/>
  <c r="F97" i="14"/>
  <c r="F220" i="14"/>
  <c r="F344" i="14"/>
  <c r="F443" i="14"/>
  <c r="K276" i="14"/>
  <c r="G125" i="14"/>
  <c r="G265" i="14"/>
  <c r="G418" i="14"/>
  <c r="F41" i="14"/>
  <c r="F153" i="14"/>
  <c r="F284" i="14"/>
  <c r="F393" i="14"/>
  <c r="F491" i="14"/>
  <c r="K347" i="14"/>
  <c r="G58" i="14"/>
  <c r="G197" i="14"/>
  <c r="G341" i="14"/>
  <c r="G5" i="14"/>
  <c r="F99" i="14"/>
  <c r="F222" i="14"/>
  <c r="F346" i="14"/>
  <c r="F445" i="14"/>
  <c r="K366" i="14"/>
  <c r="G149" i="14"/>
  <c r="G290" i="14"/>
  <c r="G441" i="14"/>
  <c r="F62" i="14"/>
  <c r="F170" i="14"/>
  <c r="F303" i="14"/>
  <c r="F395" i="14"/>
  <c r="F493" i="14"/>
  <c r="G150" i="14"/>
  <c r="G291" i="14"/>
  <c r="G442" i="14"/>
  <c r="F63" i="14"/>
  <c r="F175" i="14"/>
  <c r="F304" i="14"/>
  <c r="F447" i="14"/>
  <c r="K243" i="14"/>
  <c r="G83" i="14"/>
  <c r="G367" i="14"/>
  <c r="F64" i="14"/>
  <c r="F305" i="14"/>
  <c r="F411" i="14"/>
  <c r="G152" i="14"/>
  <c r="F310" i="14"/>
  <c r="K227" i="14"/>
  <c r="G305" i="14"/>
  <c r="G456" i="14"/>
  <c r="F178" i="14"/>
  <c r="F413" i="14"/>
  <c r="G229" i="14"/>
  <c r="G48" i="14"/>
  <c r="G115" i="14"/>
  <c r="G180" i="14"/>
  <c r="G256" i="14"/>
  <c r="G331" i="14"/>
  <c r="G408" i="14"/>
  <c r="G484" i="14"/>
  <c r="F37" i="14"/>
  <c r="F94" i="14"/>
  <c r="F149" i="14"/>
  <c r="F208" i="14"/>
  <c r="F332" i="14"/>
  <c r="F389" i="14"/>
  <c r="F426" i="14"/>
  <c r="F473" i="14"/>
  <c r="G49" i="14"/>
  <c r="G116" i="14"/>
  <c r="G185" i="14"/>
  <c r="G257" i="14"/>
  <c r="G332" i="14"/>
  <c r="G410" i="14"/>
  <c r="G485" i="14"/>
  <c r="F38" i="14"/>
  <c r="F95" i="14"/>
  <c r="F150" i="14"/>
  <c r="F218" i="14"/>
  <c r="F272" i="14"/>
  <c r="F333" i="14"/>
  <c r="F390" i="14"/>
  <c r="F437" i="14"/>
  <c r="F474" i="14"/>
  <c r="K117" i="14"/>
  <c r="K362" i="14"/>
  <c r="K430" i="14"/>
  <c r="G118" i="14"/>
  <c r="G262" i="14"/>
  <c r="G411" i="14"/>
  <c r="F39" i="14"/>
  <c r="F151" i="14"/>
  <c r="F282" i="14"/>
  <c r="F391" i="14"/>
  <c r="F475" i="14"/>
  <c r="K397" i="14"/>
  <c r="G56" i="14"/>
  <c r="G264" i="14"/>
  <c r="G412" i="14"/>
  <c r="F40" i="14"/>
  <c r="F152" i="14"/>
  <c r="F283" i="14"/>
  <c r="F392" i="14"/>
  <c r="F490" i="14"/>
  <c r="G57" i="14"/>
  <c r="G195" i="14"/>
  <c r="G340" i="14"/>
  <c r="G488" i="14"/>
  <c r="F98" i="14"/>
  <c r="F221" i="14"/>
  <c r="F345" i="14"/>
  <c r="F444" i="14"/>
  <c r="K382" i="14"/>
  <c r="K417" i="14"/>
  <c r="K468" i="14"/>
  <c r="G126" i="14"/>
  <c r="G273" i="14"/>
  <c r="G419" i="14"/>
  <c r="F42" i="14"/>
  <c r="F154" i="14"/>
  <c r="F285" i="14"/>
  <c r="F394" i="14"/>
  <c r="F492" i="14"/>
  <c r="G81" i="14"/>
  <c r="G213" i="14"/>
  <c r="G364" i="14"/>
  <c r="G23" i="14"/>
  <c r="F118" i="14"/>
  <c r="F240" i="14"/>
  <c r="F358" i="14"/>
  <c r="F446" i="14"/>
  <c r="G82" i="14"/>
  <c r="G224" i="14"/>
  <c r="G365" i="14"/>
  <c r="G24" i="14"/>
  <c r="F119" i="14"/>
  <c r="F241" i="14"/>
  <c r="F363" i="14"/>
  <c r="F396" i="14"/>
  <c r="K208" i="14"/>
  <c r="G151" i="14"/>
  <c r="G443" i="14"/>
  <c r="G25" i="14"/>
  <c r="F120" i="14"/>
  <c r="F364" i="14"/>
  <c r="G226" i="14"/>
  <c r="G444" i="14"/>
  <c r="F177" i="14"/>
  <c r="F412" i="14"/>
  <c r="G154" i="14"/>
  <c r="F248" i="14"/>
  <c r="F467" i="14"/>
  <c r="K211" i="14"/>
  <c r="G306" i="14"/>
  <c r="G380" i="14"/>
  <c r="F250" i="14"/>
  <c r="F371" i="14"/>
  <c r="F414" i="14"/>
  <c r="F415" i="14"/>
  <c r="F468" i="14"/>
  <c r="F66" i="14"/>
  <c r="F122" i="14"/>
  <c r="F249" i="14"/>
  <c r="G87" i="14"/>
  <c r="F312" i="14"/>
  <c r="G156" i="14"/>
  <c r="F313" i="14"/>
  <c r="G307" i="14"/>
  <c r="G381" i="14"/>
  <c r="G458" i="14"/>
  <c r="K425" i="14"/>
  <c r="F179" i="14"/>
  <c r="K478" i="14"/>
  <c r="F469" i="14"/>
  <c r="K409" i="14"/>
  <c r="F123" i="14"/>
  <c r="F180" i="14"/>
  <c r="G230" i="14"/>
  <c r="F367" i="14"/>
  <c r="F202" i="14"/>
  <c r="F206" i="14"/>
  <c r="F207" i="14"/>
  <c r="F205" i="14"/>
  <c r="F204" i="14"/>
  <c r="F203" i="14"/>
  <c r="E69" i="3"/>
  <c r="F47" i="14" s="1"/>
  <c r="E73" i="3"/>
  <c r="E75" i="3"/>
  <c r="F53" i="14" s="1"/>
  <c r="E72" i="3"/>
  <c r="F50" i="14" s="1"/>
  <c r="E74" i="3"/>
  <c r="F52" i="14" s="1"/>
  <c r="F9" i="10" l="1"/>
  <c r="F27" i="10"/>
  <c r="F29" i="10"/>
  <c r="F20" i="10"/>
  <c r="F14" i="10"/>
  <c r="F10" i="10"/>
  <c r="F18" i="10"/>
  <c r="F31" i="10"/>
  <c r="F30" i="10"/>
  <c r="F13" i="10"/>
  <c r="F16" i="10"/>
  <c r="F17" i="10"/>
  <c r="F7" i="10"/>
  <c r="F11" i="10"/>
  <c r="F12" i="10"/>
  <c r="F15" i="10"/>
  <c r="F22" i="10"/>
  <c r="F28" i="10"/>
  <c r="F21" i="10"/>
  <c r="F19" i="10"/>
  <c r="F8" i="10"/>
  <c r="F6" i="10"/>
  <c r="F33" i="10"/>
  <c r="F34" i="10"/>
  <c r="F32" i="10"/>
  <c r="B3" i="14"/>
  <c r="D3" i="14" l="1"/>
  <c r="K3" i="14" s="1"/>
  <c r="F3" i="14"/>
  <c r="E3" i="14"/>
  <c r="I3" i="14"/>
  <c r="C3" i="14"/>
  <c r="D3" i="3"/>
  <c r="BD10" i="3" l="1"/>
  <c r="BD11" i="3"/>
  <c r="H11" i="3" s="1"/>
  <c r="BD12" i="3"/>
  <c r="H12" i="3" s="1"/>
  <c r="BD13" i="3"/>
  <c r="BD14" i="3"/>
  <c r="BD15" i="3"/>
  <c r="H15" i="3" s="1"/>
  <c r="BD16" i="3"/>
  <c r="H16" i="3" s="1"/>
  <c r="BD17" i="3"/>
  <c r="BD18" i="3"/>
  <c r="BD19" i="3"/>
  <c r="H19" i="3" s="1"/>
  <c r="BD20" i="3"/>
  <c r="H20" i="3" s="1"/>
  <c r="BD21" i="3"/>
  <c r="BD22" i="3"/>
  <c r="BD23" i="3"/>
  <c r="H23" i="3" s="1"/>
  <c r="BD24" i="3"/>
  <c r="H24" i="3" s="1"/>
  <c r="BD25" i="3"/>
  <c r="H25" i="3" s="1"/>
  <c r="BD26" i="3"/>
  <c r="BD27" i="3"/>
  <c r="H27" i="3" s="1"/>
  <c r="BD28" i="3"/>
  <c r="H28" i="3" s="1"/>
  <c r="BD29" i="3"/>
  <c r="BD30" i="3"/>
  <c r="BD31" i="3"/>
  <c r="BD32" i="3"/>
  <c r="D20" i="10" s="1"/>
  <c r="BD33" i="3"/>
  <c r="BD34" i="3"/>
  <c r="H34" i="3" s="1"/>
  <c r="BD35" i="3"/>
  <c r="D21" i="10" s="1"/>
  <c r="BD36" i="3"/>
  <c r="BD37" i="3"/>
  <c r="BD38" i="3"/>
  <c r="BD39" i="3"/>
  <c r="BD40" i="3"/>
  <c r="BD41" i="3"/>
  <c r="BD42" i="3"/>
  <c r="BD43" i="3"/>
  <c r="D13" i="10" s="1"/>
  <c r="BD44" i="3"/>
  <c r="BD45" i="3"/>
  <c r="BD46" i="3"/>
  <c r="BD47" i="3"/>
  <c r="BD48" i="3"/>
  <c r="BD49" i="3"/>
  <c r="BD50" i="3"/>
  <c r="BD51" i="3"/>
  <c r="BD52" i="3"/>
  <c r="BD53" i="3"/>
  <c r="BD54" i="3"/>
  <c r="BD55" i="3"/>
  <c r="BD56" i="3"/>
  <c r="H56" i="3" s="1"/>
  <c r="BD57" i="3"/>
  <c r="BD58" i="3"/>
  <c r="BD59" i="3"/>
  <c r="H59" i="3" s="1"/>
  <c r="BD60" i="3"/>
  <c r="H60" i="3" s="1"/>
  <c r="BD61" i="3"/>
  <c r="H61" i="3" s="1"/>
  <c r="BD62" i="3"/>
  <c r="BD63" i="3"/>
  <c r="BD64" i="3"/>
  <c r="BD65" i="3"/>
  <c r="H65" i="3" s="1"/>
  <c r="BD66" i="3"/>
  <c r="H66" i="3" s="1"/>
  <c r="BD67" i="3"/>
  <c r="H67" i="3" s="1"/>
  <c r="BD68" i="3"/>
  <c r="H68" i="3" s="1"/>
  <c r="BD69" i="3"/>
  <c r="D7" i="10" s="1"/>
  <c r="BD70" i="3"/>
  <c r="H70" i="3" s="1"/>
  <c r="BD71" i="3"/>
  <c r="H71" i="3" s="1"/>
  <c r="BD72" i="3"/>
  <c r="H72" i="3" s="1"/>
  <c r="BD73" i="3"/>
  <c r="H73" i="3" s="1"/>
  <c r="BD74" i="3"/>
  <c r="D22" i="10" s="1"/>
  <c r="BD75" i="3"/>
  <c r="BD76" i="3"/>
  <c r="H76" i="3" s="1"/>
  <c r="BD77" i="3"/>
  <c r="H77" i="3" s="1"/>
  <c r="BD78" i="3"/>
  <c r="BD79" i="3"/>
  <c r="D9" i="10" s="1"/>
  <c r="BD80" i="3"/>
  <c r="H80" i="3" s="1"/>
  <c r="BD81" i="3"/>
  <c r="BD82" i="3"/>
  <c r="H82" i="3" s="1"/>
  <c r="BD83" i="3"/>
  <c r="H83" i="3" s="1"/>
  <c r="BD84" i="3"/>
  <c r="H84" i="3" s="1"/>
  <c r="BD85" i="3"/>
  <c r="H85" i="3" s="1"/>
  <c r="BD86" i="3"/>
  <c r="H86" i="3" s="1"/>
  <c r="BD87" i="3"/>
  <c r="BD88" i="3"/>
  <c r="H88" i="3" s="1"/>
  <c r="BD89" i="3"/>
  <c r="H89" i="3" s="1"/>
  <c r="BD90" i="3"/>
  <c r="H90" i="3" s="1"/>
  <c r="BD91" i="3"/>
  <c r="H91" i="3" s="1"/>
  <c r="BD92" i="3"/>
  <c r="H92" i="3" s="1"/>
  <c r="BD93" i="3"/>
  <c r="H93" i="3" s="1"/>
  <c r="BD94" i="3"/>
  <c r="H94" i="3" s="1"/>
  <c r="BD95" i="3"/>
  <c r="H95" i="3" s="1"/>
  <c r="BD96" i="3"/>
  <c r="H96" i="3" s="1"/>
  <c r="BD97" i="3"/>
  <c r="H97" i="3" s="1"/>
  <c r="BD98" i="3"/>
  <c r="H98" i="3" s="1"/>
  <c r="BD99" i="3"/>
  <c r="H99" i="3" s="1"/>
  <c r="BD100" i="3"/>
  <c r="H100" i="3" s="1"/>
  <c r="BD101" i="3"/>
  <c r="H101" i="3" s="1"/>
  <c r="BD102" i="3"/>
  <c r="H102" i="3" s="1"/>
  <c r="BD103" i="3"/>
  <c r="H103" i="3" s="1"/>
  <c r="BD104" i="3"/>
  <c r="D6" i="10" s="1"/>
  <c r="BD105" i="3"/>
  <c r="H105" i="3" s="1"/>
  <c r="BD106" i="3"/>
  <c r="H106" i="3" s="1"/>
  <c r="BD107" i="3"/>
  <c r="H107" i="3" s="1"/>
  <c r="BD108" i="3"/>
  <c r="H108" i="3" s="1"/>
  <c r="BD109" i="3"/>
  <c r="H109" i="3" s="1"/>
  <c r="BD110" i="3"/>
  <c r="BD111" i="3"/>
  <c r="H111" i="3" s="1"/>
  <c r="BD112" i="3"/>
  <c r="H112" i="3" s="1"/>
  <c r="BD113" i="3"/>
  <c r="BD114" i="3"/>
  <c r="H114" i="3" s="1"/>
  <c r="BD115" i="3"/>
  <c r="BD116" i="3"/>
  <c r="BD117" i="3"/>
  <c r="H117" i="3" s="1"/>
  <c r="BD118" i="3"/>
  <c r="H118" i="3" s="1"/>
  <c r="BD119" i="3"/>
  <c r="H119" i="3" s="1"/>
  <c r="BD120" i="3"/>
  <c r="H120" i="3" s="1"/>
  <c r="BD121" i="3"/>
  <c r="H121" i="3" s="1"/>
  <c r="BD122" i="3"/>
  <c r="BD123" i="3"/>
  <c r="H123" i="3" s="1"/>
  <c r="BD124" i="3"/>
  <c r="H124" i="3" s="1"/>
  <c r="BD125" i="3"/>
  <c r="H125" i="3" s="1"/>
  <c r="BD126" i="3"/>
  <c r="H126" i="3" s="1"/>
  <c r="BD127" i="3"/>
  <c r="H127" i="3" s="1"/>
  <c r="BD128" i="3"/>
  <c r="H128" i="3" s="1"/>
  <c r="BD129" i="3"/>
  <c r="H129" i="3" s="1"/>
  <c r="BD130" i="3"/>
  <c r="H130" i="3" s="1"/>
  <c r="BD131" i="3"/>
  <c r="H131" i="3" s="1"/>
  <c r="BD132" i="3"/>
  <c r="H132" i="3" s="1"/>
  <c r="BD133" i="3"/>
  <c r="H133" i="3" s="1"/>
  <c r="BD134" i="3"/>
  <c r="H134" i="3" s="1"/>
  <c r="BD135" i="3"/>
  <c r="H135" i="3" s="1"/>
  <c r="BD136" i="3"/>
  <c r="H136" i="3" s="1"/>
  <c r="BD137" i="3"/>
  <c r="H137" i="3" s="1"/>
  <c r="BD138" i="3"/>
  <c r="H138" i="3" s="1"/>
  <c r="BD139" i="3"/>
  <c r="H139" i="3" s="1"/>
  <c r="BD140" i="3"/>
  <c r="BD141" i="3"/>
  <c r="H141" i="3" s="1"/>
  <c r="BD142" i="3"/>
  <c r="H142" i="3" s="1"/>
  <c r="BD143" i="3"/>
  <c r="H143" i="3" s="1"/>
  <c r="BD144" i="3"/>
  <c r="H144" i="3" s="1"/>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H278" i="3" s="1"/>
  <c r="BD279" i="3"/>
  <c r="H279" i="3" s="1"/>
  <c r="BD280" i="3"/>
  <c r="H280" i="3" s="1"/>
  <c r="BD281" i="3"/>
  <c r="H281" i="3" s="1"/>
  <c r="BD282" i="3"/>
  <c r="H282" i="3" s="1"/>
  <c r="BD283" i="3"/>
  <c r="H283" i="3" s="1"/>
  <c r="BD284" i="3"/>
  <c r="H284" i="3" s="1"/>
  <c r="BD285" i="3"/>
  <c r="BD286" i="3"/>
  <c r="H286" i="3" s="1"/>
  <c r="BD287" i="3"/>
  <c r="H287" i="3" s="1"/>
  <c r="BD288" i="3"/>
  <c r="H288" i="3" s="1"/>
  <c r="BD289" i="3"/>
  <c r="H289" i="3" s="1"/>
  <c r="BD290" i="3"/>
  <c r="H290" i="3" s="1"/>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H355" i="3" s="1"/>
  <c r="BD356" i="3"/>
  <c r="BD357" i="3"/>
  <c r="H357" i="3" s="1"/>
  <c r="BD358" i="3"/>
  <c r="BD359" i="3"/>
  <c r="H359" i="3" s="1"/>
  <c r="BD360" i="3"/>
  <c r="BD361" i="3"/>
  <c r="H361" i="3" s="1"/>
  <c r="BD362" i="3"/>
  <c r="H362" i="3" s="1"/>
  <c r="BD363" i="3"/>
  <c r="H363" i="3" s="1"/>
  <c r="BD364" i="3"/>
  <c r="H364" i="3" s="1"/>
  <c r="BD365" i="3"/>
  <c r="BD366" i="3"/>
  <c r="BD367" i="3"/>
  <c r="BD368" i="3"/>
  <c r="BD369" i="3"/>
  <c r="BD370" i="3"/>
  <c r="H370" i="3" s="1"/>
  <c r="BD371" i="3"/>
  <c r="H371" i="3" s="1"/>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D10" i="10" s="1"/>
  <c r="BD417" i="3"/>
  <c r="BD418" i="3"/>
  <c r="BD419" i="3"/>
  <c r="D11" i="10" s="1"/>
  <c r="BD420" i="3"/>
  <c r="BD421" i="3"/>
  <c r="BD422" i="3"/>
  <c r="BD423" i="3"/>
  <c r="D12" i="10" s="1"/>
  <c r="BD424" i="3"/>
  <c r="BD425" i="3"/>
  <c r="BD426" i="3"/>
  <c r="BD427" i="3"/>
  <c r="BD428" i="3"/>
  <c r="BD429" i="3"/>
  <c r="D19" i="10" s="1"/>
  <c r="BD430" i="3"/>
  <c r="BD431" i="3"/>
  <c r="BD432" i="3"/>
  <c r="BD433" i="3"/>
  <c r="BD434" i="3"/>
  <c r="BD435" i="3"/>
  <c r="BD436" i="3"/>
  <c r="BD437" i="3"/>
  <c r="BD438" i="3"/>
  <c r="BD439" i="3"/>
  <c r="BD440" i="3"/>
  <c r="BD441" i="3"/>
  <c r="BD442" i="3"/>
  <c r="BD443" i="3"/>
  <c r="BD444" i="3"/>
  <c r="BD445" i="3"/>
  <c r="BD446" i="3"/>
  <c r="H446" i="3" s="1"/>
  <c r="BD447" i="3"/>
  <c r="H447" i="3" s="1"/>
  <c r="BD448" i="3"/>
  <c r="BD449" i="3"/>
  <c r="H449" i="3" s="1"/>
  <c r="BD450" i="3"/>
  <c r="H450" i="3" s="1"/>
  <c r="BD451" i="3"/>
  <c r="H451" i="3" s="1"/>
  <c r="BD452" i="3"/>
  <c r="H452" i="3" s="1"/>
  <c r="BD453" i="3"/>
  <c r="H453" i="3" s="1"/>
  <c r="BD454" i="3"/>
  <c r="H454" i="3" s="1"/>
  <c r="BD455" i="3"/>
  <c r="H455" i="3" s="1"/>
  <c r="BD456" i="3"/>
  <c r="H456" i="3" s="1"/>
  <c r="BD457" i="3"/>
  <c r="H457" i="3" s="1"/>
  <c r="BD458" i="3"/>
  <c r="H458" i="3" s="1"/>
  <c r="BD459" i="3"/>
  <c r="H459" i="3" s="1"/>
  <c r="BD460" i="3"/>
  <c r="BD461" i="3"/>
  <c r="H461" i="3" s="1"/>
  <c r="BD462" i="3"/>
  <c r="H462" i="3" s="1"/>
  <c r="BD463" i="3"/>
  <c r="H463" i="3" s="1"/>
  <c r="BD464" i="3"/>
  <c r="H464" i="3" s="1"/>
  <c r="BD465" i="3"/>
  <c r="H465" i="3" s="1"/>
  <c r="BD466" i="3"/>
  <c r="H466" i="3" s="1"/>
  <c r="BD467" i="3"/>
  <c r="H467" i="3" s="1"/>
  <c r="BD468" i="3"/>
  <c r="H468" i="3" s="1"/>
  <c r="BD469" i="3"/>
  <c r="H469" i="3" s="1"/>
  <c r="BD470" i="3"/>
  <c r="H470" i="3" s="1"/>
  <c r="BD471" i="3"/>
  <c r="H471" i="3" s="1"/>
  <c r="BD472" i="3"/>
  <c r="BD473" i="3"/>
  <c r="BD474" i="3"/>
  <c r="H474" i="3" s="1"/>
  <c r="BD475" i="3"/>
  <c r="H475" i="3" s="1"/>
  <c r="BD476" i="3"/>
  <c r="BD477" i="3"/>
  <c r="BD478" i="3"/>
  <c r="BD479" i="3"/>
  <c r="BD480" i="3"/>
  <c r="BD481" i="3"/>
  <c r="BD482" i="3"/>
  <c r="H482" i="3" s="1"/>
  <c r="BD483" i="3"/>
  <c r="H483" i="3" s="1"/>
  <c r="BD484" i="3"/>
  <c r="H484" i="3" s="1"/>
  <c r="BD485" i="3"/>
  <c r="BD486" i="3"/>
  <c r="H486" i="3" s="1"/>
  <c r="BD487" i="3"/>
  <c r="BD488" i="3"/>
  <c r="BD489" i="3"/>
  <c r="BD490" i="3"/>
  <c r="BD491" i="3"/>
  <c r="BD492" i="3"/>
  <c r="BD493" i="3"/>
  <c r="BD494" i="3"/>
  <c r="BD495" i="3"/>
  <c r="BD496" i="3"/>
  <c r="BD497" i="3"/>
  <c r="BD498" i="3"/>
  <c r="BD499" i="3"/>
  <c r="BD500" i="3"/>
  <c r="BD501" i="3"/>
  <c r="D27" i="10" s="1"/>
  <c r="BD502" i="3"/>
  <c r="BD503" i="3"/>
  <c r="BD504" i="3"/>
  <c r="BD505" i="3"/>
  <c r="BD506" i="3"/>
  <c r="BD507" i="3"/>
  <c r="BD508" i="3"/>
  <c r="BD509" i="3"/>
  <c r="BD510" i="3"/>
  <c r="BD511" i="3"/>
  <c r="BD512" i="3"/>
  <c r="BD513" i="3"/>
  <c r="BD514" i="3"/>
  <c r="BD515" i="3"/>
  <c r="BD516" i="3"/>
  <c r="BD517" i="3"/>
  <c r="BD518" i="3"/>
  <c r="BD519" i="3"/>
  <c r="BD520" i="3"/>
  <c r="BD521" i="3"/>
  <c r="BD522" i="3"/>
  <c r="BD523" i="3"/>
  <c r="H523" i="3" s="1"/>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D28" i="10" s="1"/>
  <c r="BD552" i="3"/>
  <c r="BD553" i="3"/>
  <c r="BD554" i="3"/>
  <c r="BD555" i="3"/>
  <c r="BD556" i="3"/>
  <c r="BD557" i="3"/>
  <c r="BD558" i="3"/>
  <c r="BD559" i="3"/>
  <c r="BD560" i="3"/>
  <c r="BD561" i="3"/>
  <c r="BD562" i="3"/>
  <c r="BD563" i="3"/>
  <c r="BD564" i="3"/>
  <c r="BD565" i="3"/>
  <c r="BD566" i="3"/>
  <c r="BD567" i="3"/>
  <c r="D8" i="10" s="1"/>
  <c r="BD568" i="3"/>
  <c r="BD569" i="3"/>
  <c r="BD570" i="3"/>
  <c r="BD571" i="3"/>
  <c r="BD572" i="3"/>
  <c r="D18" i="10" s="1"/>
  <c r="BD573" i="3"/>
  <c r="BD574" i="3"/>
  <c r="BD575" i="3"/>
  <c r="BD576" i="3"/>
  <c r="BD577" i="3"/>
  <c r="BD578" i="3"/>
  <c r="BD579" i="3"/>
  <c r="BD580" i="3"/>
  <c r="BD581" i="3"/>
  <c r="BD582" i="3"/>
  <c r="BD583" i="3"/>
  <c r="BD584" i="3"/>
  <c r="BD585" i="3"/>
  <c r="H585" i="3" s="1"/>
  <c r="BD586" i="3"/>
  <c r="BD587" i="3"/>
  <c r="BD588" i="3"/>
  <c r="BD589" i="3"/>
  <c r="BD590" i="3"/>
  <c r="BD591" i="3"/>
  <c r="D17" i="10" s="1"/>
  <c r="BD592" i="3"/>
  <c r="H592" i="3" s="1"/>
  <c r="BD593" i="3"/>
  <c r="H593" i="3" s="1"/>
  <c r="BD594" i="3"/>
  <c r="H594" i="3" s="1"/>
  <c r="BD595" i="3"/>
  <c r="H595" i="3" s="1"/>
  <c r="BD596" i="3"/>
  <c r="BD597" i="3"/>
  <c r="BD598" i="3"/>
  <c r="BD599" i="3"/>
  <c r="D16" i="10" s="1"/>
  <c r="BD600" i="3"/>
  <c r="H600" i="3" s="1"/>
  <c r="BD601" i="3"/>
  <c r="H601" i="3" s="1"/>
  <c r="BD602" i="3"/>
  <c r="H602" i="3" s="1"/>
  <c r="BD603" i="3"/>
  <c r="BD604" i="3"/>
  <c r="H604" i="3" s="1"/>
  <c r="BD605" i="3"/>
  <c r="H605" i="3" s="1"/>
  <c r="BD606" i="3"/>
  <c r="H606" i="3" s="1"/>
  <c r="BD607" i="3"/>
  <c r="D29" i="10" s="1"/>
  <c r="BD608" i="3"/>
  <c r="H608" i="3" s="1"/>
  <c r="BD609" i="3"/>
  <c r="BD610" i="3"/>
  <c r="D30" i="10" s="1"/>
  <c r="BD611" i="3"/>
  <c r="BD612" i="3"/>
  <c r="BD613" i="3"/>
  <c r="H613" i="3" s="1"/>
  <c r="BD614" i="3"/>
  <c r="H614" i="3" s="1"/>
  <c r="BD615" i="3"/>
  <c r="BD616" i="3"/>
  <c r="BD617" i="3"/>
  <c r="BD618" i="3"/>
  <c r="BD619" i="3"/>
  <c r="BD620" i="3"/>
  <c r="H620" i="3" s="1"/>
  <c r="BD621" i="3"/>
  <c r="BD622" i="3"/>
  <c r="H622" i="3" s="1"/>
  <c r="BD623" i="3"/>
  <c r="H623" i="3" s="1"/>
  <c r="BD624" i="3"/>
  <c r="BD625" i="3"/>
  <c r="H625" i="3" s="1"/>
  <c r="BD626" i="3"/>
  <c r="H626" i="3" s="1"/>
  <c r="BD627" i="3"/>
  <c r="H627" i="3" s="1"/>
  <c r="BD628" i="3"/>
  <c r="H628" i="3" s="1"/>
  <c r="BD629" i="3"/>
  <c r="H629" i="3" s="1"/>
  <c r="BD630" i="3"/>
  <c r="H630" i="3" s="1"/>
  <c r="BD631" i="3"/>
  <c r="H631" i="3" s="1"/>
  <c r="BD632" i="3"/>
  <c r="BD633" i="3"/>
  <c r="H633" i="3" s="1"/>
  <c r="BD634" i="3"/>
  <c r="H634" i="3" s="1"/>
  <c r="BD635" i="3"/>
  <c r="H635" i="3" s="1"/>
  <c r="BD636" i="3"/>
  <c r="H636" i="3" s="1"/>
  <c r="BD637" i="3"/>
  <c r="H637" i="3" s="1"/>
  <c r="BD638" i="3"/>
  <c r="H638" i="3" s="1"/>
  <c r="BD639" i="3"/>
  <c r="H639" i="3" s="1"/>
  <c r="BD640" i="3"/>
  <c r="BD641" i="3"/>
  <c r="BD642" i="3"/>
  <c r="BD643" i="3"/>
  <c r="H643" i="3" s="1"/>
  <c r="BD644" i="3"/>
  <c r="H644" i="3" s="1"/>
  <c r="BD645" i="3"/>
  <c r="H645" i="3" s="1"/>
  <c r="BD646" i="3"/>
  <c r="H646" i="3" s="1"/>
  <c r="BD647" i="3"/>
  <c r="H647" i="3" s="1"/>
  <c r="BD648" i="3"/>
  <c r="H648" i="3" s="1"/>
  <c r="BD649" i="3"/>
  <c r="BD650" i="3"/>
  <c r="H650" i="3" s="1"/>
  <c r="BD651" i="3"/>
  <c r="H651" i="3" s="1"/>
  <c r="BD652" i="3"/>
  <c r="H652" i="3" s="1"/>
  <c r="BD653" i="3"/>
  <c r="BD654" i="3"/>
  <c r="BD655" i="3"/>
  <c r="BD656" i="3"/>
  <c r="BD657" i="3"/>
  <c r="D14" i="10" s="1"/>
  <c r="BD658" i="3"/>
  <c r="BD659" i="3"/>
  <c r="D15" i="10" s="1"/>
  <c r="BD660" i="3"/>
  <c r="H660" i="3" s="1"/>
  <c r="BD661" i="3"/>
  <c r="BD662" i="3"/>
  <c r="H662" i="3" s="1"/>
  <c r="BD663" i="3"/>
  <c r="H663" i="3" s="1"/>
  <c r="BD664" i="3"/>
  <c r="BD665" i="3"/>
  <c r="H665" i="3" s="1"/>
  <c r="BD666" i="3"/>
  <c r="H666" i="3" s="1"/>
  <c r="BD667" i="3"/>
  <c r="H667" i="3" s="1"/>
  <c r="BD668" i="3"/>
  <c r="H668" i="3" s="1"/>
  <c r="BD669" i="3"/>
  <c r="H669" i="3" s="1"/>
  <c r="BD670" i="3"/>
  <c r="H670" i="3" s="1"/>
  <c r="BD671" i="3"/>
  <c r="BD9" i="3"/>
  <c r="H9" i="3" s="1"/>
  <c r="B2" i="14"/>
  <c r="B4" i="3"/>
  <c r="B5" i="3"/>
  <c r="B6" i="3"/>
  <c r="AZ4" i="3"/>
  <c r="BA4" i="3"/>
  <c r="BB4" i="3"/>
  <c r="BC4" i="3"/>
  <c r="AZ5" i="3"/>
  <c r="BA5" i="3"/>
  <c r="BB5" i="3"/>
  <c r="BC5" i="3"/>
  <c r="AZ6" i="3"/>
  <c r="BA6" i="3"/>
  <c r="BB6" i="3"/>
  <c r="BC6" i="3"/>
  <c r="BF4" i="3"/>
  <c r="BF5" i="3"/>
  <c r="BF6" i="3"/>
  <c r="H472" i="3" l="1"/>
  <c r="D23" i="10"/>
  <c r="D25" i="10"/>
  <c r="H478" i="3"/>
  <c r="D24" i="10"/>
  <c r="D26" i="10"/>
  <c r="F2" i="14"/>
  <c r="G2" i="14"/>
  <c r="H69" i="3"/>
  <c r="H591" i="3"/>
  <c r="H79" i="3"/>
  <c r="H599" i="3"/>
  <c r="H659" i="3"/>
  <c r="H610" i="3"/>
  <c r="H32" i="3"/>
  <c r="H607" i="3"/>
  <c r="H74" i="3"/>
  <c r="H104" i="3"/>
  <c r="E2" i="14"/>
  <c r="C2" i="14"/>
  <c r="AW3" i="3"/>
  <c r="D4" i="3" l="1"/>
  <c r="AV4" i="3"/>
  <c r="A4" i="7"/>
  <c r="A5" i="7"/>
  <c r="A6" i="7"/>
  <c r="A7" i="7"/>
  <c r="A8" i="7"/>
  <c r="A9" i="7"/>
  <c r="A10" i="7"/>
  <c r="A11" i="7"/>
  <c r="A12" i="7"/>
  <c r="A13" i="7"/>
  <c r="A14" i="7"/>
  <c r="A15" i="7"/>
  <c r="A16" i="7"/>
  <c r="A17" i="7"/>
  <c r="A18" i="7"/>
  <c r="A19" i="7"/>
  <c r="A20" i="7"/>
  <c r="A21" i="7"/>
  <c r="A22" i="7"/>
  <c r="A23" i="7"/>
  <c r="A24" i="7"/>
  <c r="A25" i="7"/>
  <c r="A26" i="7"/>
  <c r="A27" i="7"/>
  <c r="A28"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3" i="7"/>
  <c r="AT6" i="3" l="1"/>
  <c r="AT5" i="3"/>
  <c r="AT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<sst xmlns="http://schemas.openxmlformats.org/spreadsheetml/2006/main" count="57600" uniqueCount="5911">
  <si>
    <t>中小企業共通EDIメッセージ辞書・BIE表＜統合請求メッセージ＞</t>
  </si>
  <si>
    <t>ver.4.2_r0_202301001_draft_20230828</t>
  </si>
  <si>
    <t>Business Termの「？」「？？」「「？？？」はUBL XMLのタグの階層を示す</t>
  </si>
  <si>
    <t>国連CEFACTメッセージ辞書</t>
  </si>
  <si>
    <t>中小企業共通EDIメッセージ辞書</t>
  </si>
  <si>
    <t>データ型補足情報</t>
  </si>
  <si>
    <t>共通EDI
マッピング</t>
  </si>
  <si>
    <t>JP-PINT
マッピング</t>
  </si>
  <si>
    <t>JP-PINT_v1.0 Semantic model</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</si>
  <si>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</si>
  <si>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</si>
  <si>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</si>
  <si>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</si>
  <si>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</si>
  <si>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</si>
  <si>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</si>
  <si>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</si>
  <si>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</si>
  <si>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</si>
  <si>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</si>
  <si>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</si>
  <si>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</si>
  <si>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</si>
  <si>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</si>
  <si>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</si>
  <si>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</si>
  <si>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Id</t>
  </si>
  <si>
    <t>Business Term</t>
  </si>
  <si>
    <t>Card.</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</si>
  <si>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</si>
  <si>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</si>
  <si>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</si>
  <si>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</si>
  <si>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</si>
  <si>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</si>
  <si>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</si>
  <si>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</si>
  <si>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</si>
  <si>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</si>
  <si>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</si>
  <si>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</si>
  <si>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</si>
  <si>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</si>
  <si>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</si>
  <si>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</si>
  <si>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</si>
  <si>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</si>
  <si>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</si>
  <si>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</si>
  <si>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</si>
  <si>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</si>
  <si>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</si>
  <si>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</si>
  <si>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</si>
  <si>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</si>
  <si>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</si>
  <si>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</si>
  <si>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</si>
  <si>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</si>
  <si>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</si>
  <si>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</si>
  <si>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</si>
  <si>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</si>
  <si>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</si>
  <si>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</si>
  <si>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</si>
  <si>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</si>
  <si>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</si>
  <si>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</si>
  <si>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</si>
  <si>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</si>
  <si>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</si>
  <si>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</si>
  <si>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</si>
  <si>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</si>
  <si>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</si>
  <si>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</si>
  <si>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</si>
  <si>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</si>
  <si>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</si>
  <si>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</si>
  <si>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</si>
  <si>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</si>
  <si>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</si>
  <si>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  Business process type</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</si>
  <si>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</si>
  <si>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</si>
  <si>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</si>
  <si>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</si>
  <si>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</si>
  <si>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</si>
  <si>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</si>
  <si>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</si>
  <si>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</si>
  <si>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</si>
  <si>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</si>
  <si>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</si>
  <si>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</si>
  <si>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</si>
  <si>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</si>
  <si>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</si>
  <si>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</si>
  <si>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</si>
  <si>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</si>
  <si>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v4.1.0　</t>
  </si>
  <si>
    <t>IBT-024</t>
  </si>
  <si>
    <t>?  Specification identifier</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</si>
  <si>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</si>
  <si>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</si>
  <si>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</si>
  <si>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</si>
  <si>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</si>
  <si>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</si>
  <si>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</si>
  <si>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</si>
  <si>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</si>
  <si>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</si>
  <si>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</si>
  <si>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</si>
  <si>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</si>
  <si>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</si>
  <si>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</si>
  <si>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</si>
  <si>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</si>
  <si>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</si>
  <si>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</si>
  <si>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</si>
  <si>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</si>
  <si>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</si>
  <si>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</si>
  <si>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</si>
  <si>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</si>
  <si>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</si>
  <si>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</si>
  <si>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</si>
  <si>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</si>
  <si>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</si>
  <si>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</si>
  <si>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</si>
  <si>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</si>
  <si>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</si>
  <si>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</si>
  <si>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</si>
  <si>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</si>
  <si>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</si>
  <si>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</si>
  <si>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</si>
  <si>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</si>
  <si>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</si>
  <si>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</si>
  <si>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</si>
  <si>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</si>
  <si>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</si>
  <si>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</si>
  <si>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</si>
  <si>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</si>
  <si>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</si>
  <si>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</si>
  <si>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</si>
  <si>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</si>
  <si>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</si>
  <si>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</si>
  <si>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</si>
  <si>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</si>
  <si>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</si>
  <si>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</si>
  <si>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</si>
  <si>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</si>
  <si>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</si>
  <si>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</si>
  <si>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</si>
  <si>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</si>
  <si>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</si>
  <si>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</si>
  <si>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</si>
  <si>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</si>
  <si>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</si>
  <si>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</si>
  <si>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</si>
  <si>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</si>
  <si>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</si>
  <si>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</si>
  <si>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</si>
  <si>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</si>
  <si>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</si>
  <si>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</si>
  <si>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</si>
  <si>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</si>
  <si>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</si>
  <si>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</si>
  <si>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</si>
  <si>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</si>
  <si>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</si>
  <si>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</si>
  <si>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</si>
  <si>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</si>
  <si>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</si>
  <si>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</si>
  <si>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</si>
  <si>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</si>
  <si>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</si>
  <si>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</si>
  <si>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</si>
  <si>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</si>
  <si>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</si>
  <si>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</si>
  <si>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</si>
  <si>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</si>
  <si>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</si>
  <si>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</si>
  <si>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</si>
  <si>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</si>
  <si>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</si>
  <si>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</si>
  <si>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</si>
  <si>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</si>
  <si>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</si>
  <si>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</si>
  <si>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</si>
  <si>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</si>
  <si>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</si>
  <si>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</si>
  <si>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</si>
  <si>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</si>
  <si>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</si>
  <si>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</si>
  <si>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</si>
  <si>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</si>
  <si>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</si>
  <si>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</si>
  <si>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</si>
  <si>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</si>
  <si>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</si>
  <si>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</si>
  <si>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</si>
  <si>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</si>
  <si>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</si>
  <si>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</si>
  <si>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</si>
  <si>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</si>
  <si>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</si>
  <si>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</si>
  <si>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</si>
  <si>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</si>
  <si>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</si>
  <si>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  Supporting document reference</t>
  </si>
  <si>
    <t>UN01005581</t>
  </si>
  <si>
    <t>CI_ Referenced_ Document. URI_ Identification. Identifier</t>
  </si>
  <si>
    <t>（鑑ヘッダ参照）文書URL_ID</t>
  </si>
  <si>
    <t>インボイス文書が参照する文書が所在するURL_ID</t>
  </si>
  <si>
    <t>IBT-124</t>
  </si>
  <si>
    <t>?  External document location</t>
  </si>
  <si>
    <t>0,,1</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</si>
  <si>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</si>
  <si>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</si>
  <si>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</si>
  <si>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</si>
  <si>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</si>
  <si>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</si>
  <si>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</si>
  <si>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</si>
  <si>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</si>
  <si>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</si>
  <si>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</si>
  <si>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</si>
  <si>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</si>
  <si>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</si>
  <si>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</si>
  <si>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</si>
  <si>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</si>
  <si>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</si>
  <si>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</si>
  <si>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</si>
  <si>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  Supporting document description</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</si>
  <si>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</si>
  <si>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</si>
  <si>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</si>
  <si>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</si>
  <si>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</si>
  <si>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</si>
  <si>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</si>
  <si>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</si>
  <si>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</si>
  <si>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  Attached document</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</si>
  <si>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</si>
  <si>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</si>
  <si>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</si>
  <si>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</si>
  <si>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</si>
  <si>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</si>
  <si>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</si>
  <si>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</si>
  <si>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</si>
  <si>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</si>
  <si>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</si>
  <si>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</si>
  <si>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</si>
  <si>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</si>
  <si>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</si>
  <si>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</si>
  <si>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</si>
  <si>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</si>
  <si>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</si>
  <si>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</si>
  <si>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</si>
  <si>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IBT-125-２</t>
  </si>
  <si>
    <t>? ?  Attached document Filename</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</si>
  <si>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</si>
  <si>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</si>
  <si>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</si>
  <si>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</si>
  <si>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</si>
  <si>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</si>
  <si>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</si>
  <si>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</si>
  <si>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</si>
  <si>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IBT-125-１</t>
  </si>
  <si>
    <t>? ?  Attached document Mime code</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</si>
  <si>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</si>
  <si>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</si>
  <si>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</si>
  <si>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</si>
  <si>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</si>
  <si>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</si>
  <si>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</si>
  <si>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</si>
  <si>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</si>
  <si>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</si>
  <si>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</si>
  <si>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</si>
  <si>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</si>
  <si>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</si>
  <si>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</si>
  <si>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</si>
  <si>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</si>
  <si>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</si>
  <si>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</si>
  <si>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</si>
  <si>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</si>
  <si>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</si>
  <si>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</si>
  <si>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</si>
  <si>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</si>
  <si>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</si>
  <si>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</si>
  <si>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</si>
  <si>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</si>
  <si>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</si>
  <si>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</si>
  <si>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  Seller identifier</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</si>
  <si>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</si>
  <si>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</si>
  <si>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</si>
  <si>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</si>
  <si>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</si>
  <si>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</si>
  <si>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</si>
  <si>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</si>
  <si>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  Seller legal registration identifier</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</si>
  <si>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</si>
  <si>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</si>
  <si>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</si>
  <si>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</si>
  <si>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</si>
  <si>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</si>
  <si>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</si>
  <si>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  Seller name</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</si>
  <si>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</si>
  <si>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</si>
  <si>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</si>
  <si>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</si>
  <si>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</si>
  <si>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</si>
  <si>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</si>
  <si>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  Seller TAX identifier</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</si>
  <si>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</si>
  <si>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</si>
  <si>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</si>
  <si>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</si>
  <si>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</si>
  <si>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</si>
  <si>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</si>
  <si>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</si>
  <si>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</si>
  <si>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  SELLER CONTACT</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</si>
  <si>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</si>
  <si>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</si>
  <si>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</si>
  <si>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</si>
  <si>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</si>
  <si>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</si>
  <si>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</si>
  <si>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</si>
  <si>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</si>
  <si>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</si>
  <si>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</si>
  <si>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</si>
  <si>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</si>
  <si>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</si>
  <si>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 ?  Seller contact point</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</si>
  <si>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</si>
  <si>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</si>
  <si>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</si>
  <si>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</si>
  <si>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</si>
  <si>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</si>
  <si>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</si>
  <si>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</si>
  <si>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</si>
  <si>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</si>
  <si>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</si>
  <si>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</si>
  <si>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</si>
  <si>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</si>
  <si>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  BUYER CONTACT</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</si>
  <si>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</si>
  <si>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</si>
  <si>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</si>
  <si>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</si>
  <si>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</si>
  <si>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</si>
  <si>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</si>
  <si>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</si>
  <si>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</si>
  <si>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 ?  Seller contact telephone number</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</si>
  <si>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</si>
  <si>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</si>
  <si>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</si>
  <si>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</si>
  <si>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</si>
  <si>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</si>
  <si>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</si>
  <si>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</si>
  <si>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</si>
  <si>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</si>
  <si>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</si>
  <si>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</si>
  <si>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</si>
  <si>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</si>
  <si>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</si>
  <si>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</si>
  <si>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</si>
  <si>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</si>
  <si>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</si>
  <si>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</si>
  <si>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 ?  Seller contact email address</t>
  </si>
  <si>
    <t>UN01005762</t>
  </si>
  <si>
    <t>CI_ Trade_ Party. Postal. CI_ Trade_ Address</t>
  </si>
  <si>
    <t>受注者／住所グループ</t>
  </si>
  <si>
    <t>受注者の住所に関するグループ。</t>
  </si>
  <si>
    <t>IBG-05</t>
  </si>
  <si>
    <t>?  SELLER POSTAL ADDRESS</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</si>
  <si>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</si>
  <si>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</si>
  <si>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</si>
  <si>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</si>
  <si>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</si>
  <si>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</si>
  <si>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</si>
  <si>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</si>
  <si>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</si>
  <si>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 ?  Seller post code</t>
  </si>
  <si>
    <t>UN01005692</t>
  </si>
  <si>
    <t>CI_ Trade_ Address. Line One. Text</t>
  </si>
  <si>
    <t>受注者住所1</t>
  </si>
  <si>
    <t>受注者の住所1行目。</t>
  </si>
  <si>
    <t>IBT-035</t>
  </si>
  <si>
    <t>? ?  Seller address line 1</t>
  </si>
  <si>
    <t>UN01005693</t>
  </si>
  <si>
    <t>CI_ Trade_ Address. Line Two. Text</t>
  </si>
  <si>
    <t>受注者住所2</t>
  </si>
  <si>
    <t>受注者の住所2行目。</t>
  </si>
  <si>
    <t>IBT-036</t>
  </si>
  <si>
    <t>? ?  Seller address line 2</t>
  </si>
  <si>
    <t>UN01005694</t>
  </si>
  <si>
    <t>CI_ Trade_ Address. Line Three. Text</t>
  </si>
  <si>
    <t>受注者住所3</t>
  </si>
  <si>
    <t>受注者の住所3行目。</t>
  </si>
  <si>
    <t>IBT-162</t>
  </si>
  <si>
    <t>? ?  Seller address line 3</t>
  </si>
  <si>
    <t>UN01005700</t>
  </si>
  <si>
    <t>CI_ Trade_ Address. Country. Identifier</t>
  </si>
  <si>
    <t>受注者国ID</t>
  </si>
  <si>
    <t>受注者の国ID。デフォルトは「JP」</t>
  </si>
  <si>
    <t>ISO3166-1:Alpha2</t>
  </si>
  <si>
    <t>ID値
選択入力</t>
  </si>
  <si>
    <t>デフォルト
＝JP（日本）</t>
  </si>
  <si>
    <t>IBT-040</t>
  </si>
  <si>
    <t>? ?  Seller country code</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</si>
  <si>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</si>
  <si>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</si>
  <si>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</si>
  <si>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</si>
  <si>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</si>
  <si>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</si>
  <si>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</si>
  <si>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</si>
  <si>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</si>
  <si>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</si>
  <si>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</si>
  <si>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</si>
  <si>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 ?  Scheme identifier</t>
  </si>
  <si>
    <t>受注者国際アドレス</t>
  </si>
  <si>
    <t>国際アドレス登録機関が付与する国際アドレス番号
（わが国ではJP-PINTアドレスとしてデジタル庁が付与する番号）</t>
  </si>
  <si>
    <t xml:space="preserve"> デジタル庁付与番号</t>
  </si>
  <si>
    <t>IBT-034</t>
  </si>
  <si>
    <t>?  Seller electronic address</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</si>
  <si>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</si>
  <si>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</si>
  <si>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</si>
  <si>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</si>
  <si>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</si>
  <si>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</si>
  <si>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</si>
  <si>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</si>
  <si>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</si>
  <si>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</si>
  <si>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</si>
  <si>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  Buyer identifier</t>
  </si>
  <si>
    <t>発注者国際企業ID</t>
  </si>
  <si>
    <t>IBT-047</t>
  </si>
  <si>
    <t>?  Buyer legal registration identifier</t>
  </si>
  <si>
    <t>発注者名称</t>
  </si>
  <si>
    <t>発注を行う企業/工場・事業所・事業部門等の名称</t>
  </si>
  <si>
    <t>IBT-044</t>
  </si>
  <si>
    <t>?  Buyer name</t>
  </si>
  <si>
    <t>登録された発注者の適格請求書発行事業者登録番号
（免税事業者についてはなし）</t>
  </si>
  <si>
    <t>IBT-048</t>
  </si>
  <si>
    <t>? Buyer TAX identifier</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</si>
  <si>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</si>
  <si>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</si>
  <si>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</si>
  <si>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</si>
  <si>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</si>
  <si>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</si>
  <si>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</si>
  <si>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</si>
  <si>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</si>
  <si>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</si>
  <si>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 ?  Buyer contact point</t>
  </si>
  <si>
    <t>発注者部門名</t>
  </si>
  <si>
    <t>発注者の発注部門の名称。</t>
  </si>
  <si>
    <t>発注者担当ID</t>
  </si>
  <si>
    <t>発注者個人を表すID</t>
  </si>
  <si>
    <t>発注者電話番号</t>
  </si>
  <si>
    <t>発注者の電話番号。</t>
  </si>
  <si>
    <t>IBT-057</t>
  </si>
  <si>
    <t>? ?  Buyer contact telephone number</t>
  </si>
  <si>
    <t>発注者FAX番号</t>
  </si>
  <si>
    <t>発注者のFAX番号</t>
  </si>
  <si>
    <t>通信（電子メール）に関する情報からなるクラス。</t>
  </si>
  <si>
    <t>発注者メールアドレス</t>
  </si>
  <si>
    <t>発注者の電子メールアドレス。</t>
  </si>
  <si>
    <t>IBT-058</t>
  </si>
  <si>
    <t>? ?  Buyer contact email address</t>
  </si>
  <si>
    <t>発注者／住所グループ</t>
  </si>
  <si>
    <t>発注者の住所に関するグループ。</t>
  </si>
  <si>
    <t>IBG-08</t>
  </si>
  <si>
    <t>?  BUYER POSTAL ADDRESS</t>
  </si>
  <si>
    <t>発注者住所クラス</t>
  </si>
  <si>
    <t>発注者住所に関する情報からなるクラス。</t>
  </si>
  <si>
    <t>発注者郵便番号</t>
  </si>
  <si>
    <t>発注者の郵便番号。</t>
  </si>
  <si>
    <t>IBT-053</t>
  </si>
  <si>
    <t>? ?  Buyer post code</t>
  </si>
  <si>
    <t>発注者住所1</t>
  </si>
  <si>
    <t>発注者の住所1行目。</t>
  </si>
  <si>
    <t>IBT-050</t>
  </si>
  <si>
    <t>? ?  Buyer address line 1</t>
  </si>
  <si>
    <t>発注者住所2</t>
  </si>
  <si>
    <t>発注者の住所2行目。</t>
  </si>
  <si>
    <t>IBT-051</t>
  </si>
  <si>
    <t>? ?  Buyer address line 2</t>
  </si>
  <si>
    <t>発注者住所3</t>
  </si>
  <si>
    <t>発注者の住所3行目。</t>
  </si>
  <si>
    <t>IBT-163</t>
  </si>
  <si>
    <t>? ?  Buyer address line 3</t>
  </si>
  <si>
    <t>発注者国ID</t>
  </si>
  <si>
    <t>発注者の国ID。デフォルトは「JP」</t>
  </si>
  <si>
    <t>IBT-055</t>
  </si>
  <si>
    <t>? ?  Buyer country code</t>
  </si>
  <si>
    <t>IBT-049-1</t>
  </si>
  <si>
    <t>発注者国際アドレス</t>
  </si>
  <si>
    <t>IBT-049</t>
  </si>
  <si>
    <t>?  Buyer electronic address</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</si>
  <si>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</si>
  <si>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</si>
  <si>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</si>
  <si>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</si>
  <si>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</si>
  <si>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</si>
  <si>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</si>
  <si>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</si>
  <si>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</si>
  <si>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</si>
  <si>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</si>
  <si>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</si>
  <si>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</si>
  <si>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</si>
  <si>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</si>
  <si>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</si>
  <si>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</si>
  <si>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</si>
  <si>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</si>
  <si>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</si>
  <si>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</si>
  <si>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</si>
  <si>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</si>
  <si>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</si>
  <si>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</si>
  <si>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</si>
  <si>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</si>
  <si>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</si>
  <si>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</si>
  <si>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</si>
  <si>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</si>
  <si>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</si>
  <si>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</si>
  <si>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</si>
  <si>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</si>
  <si>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</si>
  <si>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</si>
  <si>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</si>
  <si>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</si>
  <si>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</si>
  <si>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</si>
  <si>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</si>
  <si>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</si>
  <si>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</si>
  <si>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</si>
  <si>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</si>
  <si>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</si>
  <si>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</si>
  <si>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</si>
  <si>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</si>
  <si>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</si>
  <si>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</si>
  <si>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</si>
  <si>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</si>
  <si>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</si>
  <si>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</si>
  <si>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</si>
  <si>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</si>
  <si>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</si>
  <si>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</si>
  <si>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</si>
  <si>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</si>
  <si>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</si>
  <si>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</si>
  <si>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</si>
  <si>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</si>
  <si>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</si>
  <si>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</si>
  <si>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</si>
  <si>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</si>
  <si>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</si>
  <si>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</si>
  <si>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</si>
  <si>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</si>
  <si>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</si>
  <si>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</si>
  <si>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</si>
  <si>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</si>
  <si>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</si>
  <si>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</si>
  <si>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</si>
  <si>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</si>
  <si>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</si>
  <si>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</si>
  <si>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</si>
  <si>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</si>
  <si>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</si>
  <si>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</si>
  <si>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</si>
  <si>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</si>
  <si>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</si>
  <si>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</si>
  <si>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</si>
  <si>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</si>
  <si>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</si>
  <si>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</si>
  <si>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</si>
  <si>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</si>
  <si>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</si>
  <si>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</si>
  <si>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</si>
  <si>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</si>
  <si>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</si>
  <si>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</si>
  <si>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</si>
  <si>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</si>
  <si>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</si>
  <si>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</si>
  <si>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</si>
  <si>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</si>
  <si>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</si>
  <si>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</si>
  <si>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</si>
  <si>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</si>
  <si>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</si>
  <si>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</si>
  <si>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</si>
  <si>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</si>
  <si>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</si>
  <si>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</si>
  <si>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</si>
  <si>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</si>
  <si>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</si>
  <si>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</si>
  <si>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</si>
  <si>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</si>
  <si>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</si>
  <si>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</si>
  <si>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</si>
  <si>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</si>
  <si>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</si>
  <si>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</si>
  <si>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</si>
  <si>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</si>
  <si>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</si>
  <si>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</si>
  <si>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</si>
  <si>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</si>
  <si>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</si>
  <si>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</si>
  <si>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</si>
  <si>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</si>
  <si>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</si>
  <si>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</si>
  <si>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</si>
  <si>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</si>
  <si>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  Payee identifier</t>
  </si>
  <si>
    <t>支払先国際企業ID</t>
  </si>
  <si>
    <t>支払先の国際企業ID。</t>
  </si>
  <si>
    <t>IBT-061</t>
  </si>
  <si>
    <t>?  Payee legal registration identifier</t>
  </si>
  <si>
    <t>支払先名称</t>
  </si>
  <si>
    <t>支払先の企業等を表す名称。</t>
  </si>
  <si>
    <t>IBT-059</t>
  </si>
  <si>
    <t>?  Payee name</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</si>
  <si>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</si>
  <si>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</si>
  <si>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</si>
  <si>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</si>
  <si>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</si>
  <si>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</si>
  <si>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</si>
  <si>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</si>
  <si>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</si>
  <si>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</si>
  <si>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</si>
  <si>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</si>
  <si>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</si>
  <si>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</si>
  <si>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</si>
  <si>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</si>
  <si>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</si>
  <si>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</si>
  <si>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</si>
  <si>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</si>
  <si>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</si>
  <si>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</si>
  <si>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</si>
  <si>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</si>
  <si>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</si>
  <si>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</si>
  <si>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</si>
  <si>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</si>
  <si>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</si>
  <si>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</si>
  <si>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</si>
  <si>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</si>
  <si>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</si>
  <si>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</si>
  <si>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</si>
  <si>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</si>
  <si>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</si>
  <si>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</si>
  <si>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</si>
  <si>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</si>
  <si>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</si>
  <si>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</si>
  <si>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</si>
  <si>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</si>
  <si>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</si>
  <si>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</si>
  <si>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</si>
  <si>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</si>
  <si>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</si>
  <si>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</si>
  <si>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</si>
  <si>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</si>
  <si>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</si>
  <si>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</si>
  <si>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</si>
  <si>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</si>
  <si>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</si>
  <si>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</si>
  <si>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</si>
  <si>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</si>
  <si>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</si>
  <si>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</si>
  <si>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</si>
  <si>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</si>
  <si>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</si>
  <si>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</si>
  <si>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</si>
  <si>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</si>
  <si>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</si>
  <si>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</si>
  <si>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</si>
  <si>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</si>
  <si>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</si>
  <si>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</si>
  <si>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</si>
  <si>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</si>
  <si>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</si>
  <si>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</si>
  <si>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</si>
  <si>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</si>
  <si>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</si>
  <si>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</si>
  <si>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</si>
  <si>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</si>
  <si>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</si>
  <si>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</si>
  <si>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</si>
  <si>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</si>
  <si>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</si>
  <si>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</si>
  <si>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</si>
  <si>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</si>
  <si>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</si>
  <si>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</si>
  <si>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</si>
  <si>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</si>
  <si>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</si>
  <si>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</si>
  <si>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</si>
  <si>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</si>
  <si>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</si>
  <si>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</si>
  <si>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</si>
  <si>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</si>
  <si>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</si>
  <si>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</si>
  <si>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</si>
  <si>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</si>
  <si>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</si>
  <si>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</si>
  <si>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</si>
  <si>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</si>
  <si>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</si>
  <si>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</si>
  <si>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</si>
  <si>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</si>
  <si>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</si>
  <si>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</si>
  <si>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</si>
  <si>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</si>
  <si>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</si>
  <si>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</si>
  <si>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</si>
  <si>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</si>
  <si>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  Payment means type code</t>
  </si>
  <si>
    <t>UN01011456</t>
  </si>
  <si>
    <t>CI_ Trade Settlement_ Payment Means. Information. Text</t>
  </si>
  <si>
    <t>支払手段情報</t>
  </si>
  <si>
    <t>取引決済手段に関する情報</t>
  </si>
  <si>
    <t>IBT-082</t>
  </si>
  <si>
    <t>?  Payment means text</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</si>
  <si>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</si>
  <si>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</si>
  <si>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</si>
  <si>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</si>
  <si>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</si>
  <si>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</si>
  <si>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</si>
  <si>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</si>
  <si>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</si>
  <si>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  CREDIT TRANSFER</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</si>
  <si>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</si>
  <si>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</si>
  <si>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</si>
  <si>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</si>
  <si>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</si>
  <si>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</si>
  <si>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</si>
  <si>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</si>
  <si>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</si>
  <si>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 ?  Payment account name</t>
  </si>
  <si>
    <t>UN01005401</t>
  </si>
  <si>
    <t>CI_ Creditor_ Financial Account. Proprietary_ Identification. Identifier</t>
  </si>
  <si>
    <t>口座番号</t>
  </si>
  <si>
    <t>債権者金融口座の一意の所有者ID。</t>
  </si>
  <si>
    <t>IBT-084</t>
  </si>
  <si>
    <t>? ?  Payment account identifier</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</si>
  <si>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</si>
  <si>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</si>
  <si>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</si>
  <si>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</si>
  <si>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</si>
  <si>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</si>
  <si>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</si>
  <si>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</si>
  <si>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</si>
  <si>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</si>
  <si>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</si>
  <si>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</si>
  <si>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</si>
  <si>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</si>
  <si>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</si>
  <si>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</si>
  <si>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</si>
  <si>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</si>
  <si>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</si>
  <si>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</si>
  <si>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</si>
  <si>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</si>
  <si>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</si>
  <si>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</si>
  <si>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</si>
  <si>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</si>
  <si>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</si>
  <si>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</si>
  <si>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</si>
  <si>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</si>
  <si>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</si>
  <si>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</si>
  <si>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</si>
  <si>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</si>
  <si>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</si>
  <si>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</si>
  <si>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</si>
  <si>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</si>
  <si>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</si>
  <si>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</si>
  <si>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</si>
  <si>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</si>
  <si>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</si>
  <si>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</si>
  <si>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  PAYMENT CARD INFORMATION</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</si>
  <si>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</si>
  <si>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</si>
  <si>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</si>
  <si>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</si>
  <si>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</si>
  <si>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</si>
  <si>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</si>
  <si>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</si>
  <si>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</si>
  <si>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 ?  Payment card primary account number</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</si>
  <si>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</si>
  <si>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</si>
  <si>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</si>
  <si>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</si>
  <si>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</si>
  <si>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</si>
  <si>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</si>
  <si>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</si>
  <si>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</si>
  <si>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</si>
  <si>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 ?  Payment card holder name</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</si>
  <si>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</si>
  <si>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</si>
  <si>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</si>
  <si>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</si>
  <si>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</si>
  <si>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</si>
  <si>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</si>
  <si>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</si>
  <si>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</si>
  <si>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</si>
  <si>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</si>
  <si>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</si>
  <si>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</si>
  <si>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</si>
  <si>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</si>
  <si>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</si>
  <si>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</si>
  <si>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</si>
  <si>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</si>
  <si>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</si>
  <si>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</si>
  <si>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</si>
  <si>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</si>
  <si>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</si>
  <si>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</si>
  <si>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</si>
  <si>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</si>
  <si>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</si>
  <si>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</si>
  <si>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</si>
  <si>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</si>
  <si>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</si>
  <si>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</si>
  <si>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</si>
  <si>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</si>
  <si>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</si>
  <si>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</si>
  <si>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</si>
  <si>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</si>
  <si>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</si>
  <si>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</si>
  <si>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</si>
  <si>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</si>
  <si>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</si>
  <si>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</si>
  <si>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</si>
  <si>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</si>
  <si>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</si>
  <si>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</si>
  <si>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</si>
  <si>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</si>
  <si>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</si>
  <si>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</si>
  <si>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</si>
  <si>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</si>
  <si>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</si>
  <si>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</si>
  <si>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</si>
  <si>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</si>
  <si>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</si>
  <si>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</si>
  <si>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</si>
  <si>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</si>
  <si>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</si>
  <si>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</si>
  <si>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</si>
  <si>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</si>
  <si>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</si>
  <si>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</si>
  <si>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  Terms payment instructions ID</t>
  </si>
  <si>
    <t>o..1</t>
  </si>
  <si>
    <t>UN01005783</t>
  </si>
  <si>
    <t>CI_ Trade_ Payment Terms. Description. Text</t>
  </si>
  <si>
    <t>支払条件説明</t>
  </si>
  <si>
    <t>支払条件の文字による説明</t>
  </si>
  <si>
    <t>IBT-020</t>
  </si>
  <si>
    <t>?  Payment terms</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</si>
  <si>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</si>
  <si>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</si>
  <si>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</si>
  <si>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</si>
  <si>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</si>
  <si>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</si>
  <si>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</si>
  <si>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</si>
  <si>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</si>
  <si>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</si>
  <si>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</si>
  <si>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</si>
  <si>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</si>
  <si>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</si>
  <si>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</si>
  <si>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</si>
  <si>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  Terms amount</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</si>
  <si>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</si>
  <si>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</si>
  <si>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</si>
  <si>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</si>
  <si>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</si>
  <si>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</si>
  <si>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</si>
  <si>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</si>
  <si>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</si>
  <si>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</si>
  <si>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</si>
  <si>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</si>
  <si>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</si>
  <si>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</si>
  <si>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</si>
  <si>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</si>
  <si>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</si>
  <si>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</si>
  <si>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</si>
  <si>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</si>
  <si>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</si>
  <si>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</si>
  <si>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</si>
  <si>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</si>
  <si>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</si>
  <si>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</si>
  <si>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</si>
  <si>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  Paid amount</t>
  </si>
  <si>
    <t>UN01008445</t>
  </si>
  <si>
    <t>CIIH_ Trade Settlement_ Monetary Summation. Due Payable. Amount</t>
  </si>
  <si>
    <t>支払責務金額総合計</t>
  </si>
  <si>
    <t xml:space="preserve">前払いユースケースの支払責務金額＝
</t>
  </si>
  <si>
    <t>IBT-115</t>
  </si>
  <si>
    <t>?  Amount due for payment</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</si>
  <si>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</si>
  <si>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</si>
  <si>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</si>
  <si>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</si>
  <si>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</si>
  <si>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</si>
  <si>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</si>
  <si>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</si>
  <si>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</si>
  <si>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</si>
  <si>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</si>
  <si>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</si>
  <si>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</si>
  <si>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</si>
  <si>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</si>
  <si>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</si>
  <si>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</si>
  <si>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</si>
  <si>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</si>
  <si>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</si>
  <si>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</si>
  <si>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</si>
  <si>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</si>
  <si>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</si>
  <si>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</si>
  <si>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</si>
  <si>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</si>
  <si>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</si>
  <si>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</si>
  <si>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</si>
  <si>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</si>
  <si>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</si>
  <si>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</si>
  <si>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</si>
  <si>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</si>
  <si>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</si>
  <si>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</si>
  <si>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</si>
  <si>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</si>
  <si>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</si>
  <si>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</si>
  <si>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</si>
  <si>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</si>
  <si>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</si>
  <si>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</si>
  <si>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</si>
  <si>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</si>
  <si>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</si>
  <si>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</si>
  <si>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</si>
  <si>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</si>
  <si>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</si>
  <si>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</si>
  <si>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</si>
  <si>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</si>
  <si>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</si>
  <si>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</si>
  <si>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</si>
  <si>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</si>
  <si>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</si>
  <si>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</si>
  <si>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</si>
  <si>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</si>
  <si>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</si>
  <si>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</si>
  <si>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</si>
  <si>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</si>
  <si>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</si>
  <si>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</si>
  <si>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</si>
  <si>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</si>
  <si>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</si>
  <si>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</si>
  <si>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</si>
  <si>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</si>
  <si>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</si>
  <si>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</si>
  <si>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</si>
  <si>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</si>
  <si>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</si>
  <si>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</si>
  <si>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</si>
  <si>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</si>
  <si>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</si>
  <si>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</si>
  <si>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  The date when the paid amount is debited to the invoice.</t>
  </si>
  <si>
    <t>UN01015593</t>
  </si>
  <si>
    <t>CI_ Advance_ Payment. Identification. Identifier</t>
  </si>
  <si>
    <t>前払ID</t>
  </si>
  <si>
    <t>前払者が付与した前払ID</t>
  </si>
  <si>
    <t>IBT-179</t>
  </si>
  <si>
    <t>?  Payment identifier</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</si>
  <si>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</si>
  <si>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</si>
  <si>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</si>
  <si>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</si>
  <si>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</si>
  <si>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</si>
  <si>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</si>
  <si>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</si>
  <si>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</si>
  <si>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  Payment type</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</si>
  <si>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</si>
  <si>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</si>
  <si>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</si>
  <si>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</si>
  <si>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</si>
  <si>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</si>
  <si>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</si>
  <si>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</si>
  <si>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</si>
  <si>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</si>
  <si>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</si>
  <si>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</si>
  <si>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</si>
  <si>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</si>
  <si>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</si>
  <si>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</si>
  <si>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</si>
  <si>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</si>
  <si>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</si>
  <si>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</si>
  <si>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</si>
  <si>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</si>
  <si>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</si>
  <si>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</si>
  <si>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</si>
  <si>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</si>
  <si>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</si>
  <si>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</si>
  <si>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</si>
  <si>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</si>
  <si>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</si>
  <si>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</si>
  <si>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</si>
  <si>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</si>
  <si>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</si>
  <si>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</si>
  <si>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</si>
  <si>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</si>
  <si>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</si>
  <si>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</si>
  <si>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</si>
  <si>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</si>
  <si>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</si>
  <si>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</si>
  <si>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</si>
  <si>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</si>
  <si>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</si>
  <si>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</si>
  <si>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</si>
  <si>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</si>
  <si>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</si>
  <si>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</si>
  <si>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</si>
  <si>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</si>
  <si>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</si>
  <si>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</si>
  <si>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</si>
  <si>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</si>
  <si>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</si>
  <si>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</si>
  <si>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</si>
  <si>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</si>
  <si>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</si>
  <si>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</si>
  <si>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</si>
  <si>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</si>
  <si>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</si>
  <si>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</si>
  <si>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</si>
  <si>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</si>
  <si>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</si>
  <si>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</si>
  <si>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</si>
  <si>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</si>
  <si>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</si>
  <si>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</si>
  <si>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</si>
  <si>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</si>
  <si>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</si>
  <si>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</si>
  <si>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</si>
  <si>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</si>
  <si>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</si>
  <si>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</si>
  <si>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</si>
  <si>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</si>
  <si>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</si>
  <si>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</si>
  <si>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</si>
  <si>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</si>
  <si>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</si>
  <si>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</si>
  <si>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</si>
  <si>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</si>
  <si>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</si>
  <si>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</si>
  <si>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</si>
  <si>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</si>
  <si>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</si>
  <si>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</si>
  <si>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</si>
  <si>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</si>
  <si>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</si>
  <si>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</si>
  <si>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</si>
  <si>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</si>
  <si>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</si>
  <si>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</si>
  <si>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</si>
  <si>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</si>
  <si>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</si>
  <si>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</si>
  <si>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</si>
  <si>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</si>
  <si>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</si>
  <si>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</si>
  <si>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</si>
  <si>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</si>
  <si>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</si>
  <si>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</si>
  <si>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</si>
  <si>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</si>
  <si>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</si>
  <si>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</si>
  <si>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</si>
  <si>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</si>
  <si>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</si>
  <si>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</si>
  <si>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</si>
  <si>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</si>
  <si>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</si>
  <si>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</si>
  <si>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</si>
  <si>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</si>
  <si>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</si>
  <si>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</si>
  <si>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</si>
  <si>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</si>
  <si>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</si>
  <si>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</si>
  <si>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</si>
  <si>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</si>
  <si>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</si>
  <si>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</si>
  <si>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</si>
  <si>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</si>
  <si>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</si>
  <si>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</si>
  <si>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</si>
  <si>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</si>
  <si>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</si>
  <si>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</si>
  <si>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</si>
  <si>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</si>
  <si>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</si>
  <si>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</si>
  <si>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</si>
  <si>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</si>
  <si>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</si>
  <si>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</si>
  <si>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</si>
  <si>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</si>
  <si>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  Deliver to location identifier</t>
  </si>
  <si>
    <t>納入先名称</t>
  </si>
  <si>
    <t>納入先の企業/工場・事業所・事業部門等の名称</t>
  </si>
  <si>
    <t>IBT-070</t>
  </si>
  <si>
    <t>?  Deliver to party name</t>
  </si>
  <si>
    <t>納入先／住所グループ</t>
  </si>
  <si>
    <t>納入先企業の住所情報に関するグループ。</t>
  </si>
  <si>
    <t>IBG-15</t>
  </si>
  <si>
    <t>?  DELIVER TO ADDRESS</t>
  </si>
  <si>
    <t>納入先住所クラス</t>
  </si>
  <si>
    <t>住所に関する情報からなるクラス。</t>
  </si>
  <si>
    <t>納入先郵便番号</t>
  </si>
  <si>
    <t>納入先の郵便番号</t>
  </si>
  <si>
    <t>IBT-078</t>
  </si>
  <si>
    <t>? ?  Deliver to post code</t>
  </si>
  <si>
    <t>納入先住所1</t>
  </si>
  <si>
    <t>納入先の住所1行目</t>
  </si>
  <si>
    <t>IBT-075</t>
  </si>
  <si>
    <t>? ?  Deliver to address line 1</t>
  </si>
  <si>
    <t>納入先住所2</t>
  </si>
  <si>
    <t>納入先の住所2行目。</t>
  </si>
  <si>
    <t>IBT-076</t>
  </si>
  <si>
    <t>? ?  Deliver to address line 2</t>
  </si>
  <si>
    <t>納入先住所3</t>
  </si>
  <si>
    <t>納入先の住所3行目。</t>
  </si>
  <si>
    <t>IBT-165</t>
  </si>
  <si>
    <t>? ?  Deliver to address line 3</t>
  </si>
  <si>
    <t>納入先国ID</t>
  </si>
  <si>
    <t>納入先の国ID。デフォルトは「JP」</t>
  </si>
  <si>
    <t>IBT-080</t>
  </si>
  <si>
    <t>? ?  Deliver to country code</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</si>
  <si>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</si>
  <si>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</si>
  <si>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</si>
  <si>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</si>
  <si>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</si>
  <si>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</si>
  <si>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</si>
  <si>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</si>
  <si>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</si>
  <si>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</si>
  <si>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</si>
  <si>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</si>
  <si>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</si>
  <si>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</si>
  <si>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  Actual delivery date</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</si>
  <si>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</si>
  <si>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</si>
  <si>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</si>
  <si>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</si>
  <si>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</si>
  <si>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</si>
  <si>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</si>
  <si>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</si>
  <si>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</si>
  <si>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</si>
  <si>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</si>
  <si>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</si>
  <si>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</si>
  <si>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</si>
  <si>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</si>
  <si>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</si>
  <si>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</si>
  <si>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</si>
  <si>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</si>
  <si>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</si>
  <si>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</si>
  <si>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</si>
  <si>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</si>
  <si>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</si>
  <si>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</si>
  <si>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</si>
  <si>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</si>
  <si>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</si>
  <si>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</si>
  <si>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</si>
  <si>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</si>
  <si>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</si>
  <si>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</si>
  <si>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</si>
  <si>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</si>
  <si>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</si>
  <si>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</si>
  <si>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</si>
  <si>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</si>
  <si>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</si>
  <si>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</si>
  <si>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</si>
  <si>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</si>
  <si>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</si>
  <si>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</si>
  <si>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</si>
  <si>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</si>
  <si>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</si>
  <si>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</si>
  <si>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</si>
  <si>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</si>
  <si>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</si>
  <si>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</si>
  <si>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</si>
  <si>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</si>
  <si>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</si>
  <si>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</si>
  <si>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</si>
  <si>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</si>
  <si>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</si>
  <si>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</si>
  <si>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</si>
  <si>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</si>
  <si>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</si>
  <si>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</si>
  <si>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</si>
  <si>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</si>
  <si>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</si>
  <si>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</si>
  <si>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</si>
  <si>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  Document level allowance percentage</t>
  </si>
  <si>
    <t>UN01005713</t>
  </si>
  <si>
    <t>CI_ Trade_ Allowance Charge. Actual. Amount</t>
  </si>
  <si>
    <t>文書ヘッダ返金金額</t>
  </si>
  <si>
    <t>この文書ヘッダ返金の請求金額</t>
  </si>
  <si>
    <t>IBT-092</t>
  </si>
  <si>
    <t>?  Document level allowance amount</t>
  </si>
  <si>
    <t>UN01005714</t>
  </si>
  <si>
    <t>CI_ Trade_ Allowance Charge. Reason. Code</t>
  </si>
  <si>
    <t>文書ヘッダ返金理由コード</t>
  </si>
  <si>
    <t>この文書ヘッダ返金の理由を識別するコード</t>
  </si>
  <si>
    <t>IBT-098</t>
  </si>
  <si>
    <t>?  Document level allowance reason code</t>
  </si>
  <si>
    <t>UN01005715</t>
  </si>
  <si>
    <t>CI_ Trade_ Allowance Charge. Reason. Text</t>
  </si>
  <si>
    <t>文書ヘッダ返金理由</t>
  </si>
  <si>
    <t>この文書ヘッダ返金の理由（内容）の説明</t>
  </si>
  <si>
    <t>IBT-097</t>
  </si>
  <si>
    <t>?  Document level allowance reason</t>
  </si>
  <si>
    <t>UN01008286</t>
  </si>
  <si>
    <t>CI_ Trade_ Allowance Charge. Basis. Amount</t>
  </si>
  <si>
    <t>文書ヘッダ返金計算根拠金額</t>
  </si>
  <si>
    <t>この文書ヘッダ返金の計算根拠となる金額</t>
  </si>
  <si>
    <t>IBT-093</t>
  </si>
  <si>
    <t>?  Document level allowance base amount</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</si>
  <si>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</si>
  <si>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</si>
  <si>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</si>
  <si>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</si>
  <si>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</si>
  <si>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</si>
  <si>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</si>
  <si>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</si>
  <si>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</si>
  <si>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</si>
  <si>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  Document level allowance TAX rate</t>
  </si>
  <si>
    <t>文書ヘッダ返金税率</t>
  </si>
  <si>
    <t>文書ヘッダ返金の税率</t>
  </si>
  <si>
    <t>IBT-095</t>
  </si>
  <si>
    <t>?  Document level allowance TAX category code</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</si>
  <si>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</si>
  <si>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</si>
  <si>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</si>
  <si>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</si>
  <si>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</si>
  <si>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</si>
  <si>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</si>
  <si>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</si>
  <si>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</si>
  <si>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</si>
  <si>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</si>
  <si>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</si>
  <si>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  Document level charge percentage</t>
  </si>
  <si>
    <t>文書ヘッダ追加請求金額</t>
  </si>
  <si>
    <t>この文書ヘッダ追加請求の請求金額</t>
  </si>
  <si>
    <t>IBT-099</t>
  </si>
  <si>
    <t>?  Document level charge amount</t>
  </si>
  <si>
    <t>文書ヘッダ追加請求理由コード</t>
  </si>
  <si>
    <t>この文書ヘッダ追加請求の理由を識別するコード</t>
  </si>
  <si>
    <t>IBT-105</t>
  </si>
  <si>
    <t>?  Document level charge reason code</t>
  </si>
  <si>
    <t>文書ヘッダ追加請求理由</t>
  </si>
  <si>
    <t>この文書ヘッダ追加請求の理由（内容）の説明</t>
  </si>
  <si>
    <t>IBT-104</t>
  </si>
  <si>
    <t>?  Document level charge reason</t>
  </si>
  <si>
    <t>文書ヘッダ追加請求計算根拠金額</t>
  </si>
  <si>
    <t>この文書ヘッダ追加請求の計算根拠となる金額</t>
  </si>
  <si>
    <t>IBT-100</t>
  </si>
  <si>
    <t>?  Document level charge base amount</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</si>
  <si>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</si>
  <si>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</si>
  <si>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</si>
  <si>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</si>
  <si>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</si>
  <si>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</si>
  <si>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</si>
  <si>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  Document level charge TAX rate</t>
  </si>
  <si>
    <t>文書ヘッダ追加請求税率</t>
  </si>
  <si>
    <t>文書ヘッダ追加請求の税率</t>
  </si>
  <si>
    <t>IBT-102</t>
  </si>
  <si>
    <t>?  Document level charge TAX category code</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</si>
  <si>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</si>
  <si>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</si>
  <si>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</si>
  <si>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</si>
  <si>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</si>
  <si>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</si>
  <si>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</si>
  <si>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</si>
  <si>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</si>
  <si>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</si>
  <si>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</si>
  <si>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</si>
  <si>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</si>
  <si>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  TAX category tax amount</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</si>
  <si>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</si>
  <si>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</si>
  <si>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</si>
  <si>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</si>
  <si>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</si>
  <si>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</si>
  <si>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</si>
  <si>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</si>
  <si>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</si>
  <si>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</si>
  <si>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</si>
  <si>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  TAX category taxable amount</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</si>
  <si>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</si>
  <si>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</si>
  <si>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</si>
  <si>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</si>
  <si>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</si>
  <si>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  TAX category code</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</si>
  <si>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</si>
  <si>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</si>
  <si>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</si>
  <si>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</si>
  <si>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</si>
  <si>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</si>
  <si>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</si>
  <si>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</si>
  <si>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</si>
  <si>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  TAX category rate</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</si>
  <si>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</si>
  <si>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</si>
  <si>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</si>
  <si>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</si>
  <si>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</si>
  <si>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</si>
  <si>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</si>
  <si>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</si>
  <si>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</si>
  <si>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</si>
  <si>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</si>
  <si>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</si>
  <si>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  TAX BREAKDOWN IN ACCOUNTING CURRENCY</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</si>
  <si>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</si>
  <si>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</si>
  <si>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</si>
  <si>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</si>
  <si>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</si>
  <si>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</si>
  <si>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</si>
  <si>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 ?  TAX category tax amount in accounting currency</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</si>
  <si>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</si>
  <si>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</si>
  <si>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</si>
  <si>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</si>
  <si>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</si>
  <si>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 ?  TAX category code for tax category tax amount in accounting currency</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</si>
  <si>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</si>
  <si>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</si>
  <si>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</si>
  <si>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</si>
  <si>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</si>
  <si>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</si>
  <si>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</si>
  <si>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 ?  TAX category rate for tax category tax amount in accounting currency</t>
  </si>
  <si>
    <t>UN01005997</t>
  </si>
  <si>
    <t>CIIL_ Supply Chain_ Trade Settlement. Billing. CI_ Specified_ Period</t>
  </si>
  <si>
    <t>文書ヘッダ決済／取引期間グループ</t>
  </si>
  <si>
    <t>文書ヘッダの取引期間に関するグループ</t>
  </si>
  <si>
    <t>IBG-14</t>
  </si>
  <si>
    <t>?  INVOICING PERIOD</t>
  </si>
  <si>
    <t>文書ヘッダ取引期間クラス</t>
  </si>
  <si>
    <t>取引期間に関する情報からなるクラス</t>
  </si>
  <si>
    <t>文書ヘッダ取引開始日</t>
  </si>
  <si>
    <t>この文書ヘッダの取引開始日</t>
  </si>
  <si>
    <t>IBT-073</t>
  </si>
  <si>
    <t>? ?  Invoicing period start date</t>
  </si>
  <si>
    <t>文書ヘッダ取引終了日</t>
  </si>
  <si>
    <t>この文書ヘッダの取引終了日</t>
  </si>
  <si>
    <t>IBT-074</t>
  </si>
  <si>
    <t>? ?  Invoicing period end date</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</si>
  <si>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</si>
  <si>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</si>
  <si>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</si>
  <si>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</si>
  <si>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</si>
  <si>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</si>
  <si>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</si>
  <si>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</si>
  <si>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</si>
  <si>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</si>
  <si>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</si>
  <si>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</si>
  <si>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</si>
  <si>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</si>
  <si>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</si>
  <si>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  Sum of charges on document level</t>
  </si>
  <si>
    <t>UN01006009</t>
  </si>
  <si>
    <t>CIIL_ Trade Settlement_ Monetary Summation. Allowance Total. Amount</t>
  </si>
  <si>
    <t>文書ヘッダ返金合計金額</t>
  </si>
  <si>
    <t>文書ヘッダレベルの返金合計金額</t>
  </si>
  <si>
    <t>IBT-107</t>
  </si>
  <si>
    <t>?  Sum of allowances on document level</t>
  </si>
  <si>
    <t>UN01006011</t>
  </si>
  <si>
    <t>CIIL_ Trade Settlement_ Monetary Summation. Tax Total. Amount</t>
  </si>
  <si>
    <t>文書ヘッダ合計税額</t>
  </si>
  <si>
    <t>文書ヘッダの合計税額</t>
  </si>
  <si>
    <t>IBT-110</t>
  </si>
  <si>
    <t>?  Invoice total TAX amount</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</si>
  <si>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</si>
  <si>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</si>
  <si>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</si>
  <si>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</si>
  <si>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</si>
  <si>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  Invoice total amount without TAX</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</si>
  <si>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</si>
  <si>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</si>
  <si>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</si>
  <si>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</si>
  <si>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</si>
  <si>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  Sum of Invoice line net amount</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</si>
  <si>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</si>
  <si>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</si>
  <si>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</si>
  <si>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</si>
  <si>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</si>
  <si>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</si>
  <si>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</si>
  <si>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</si>
  <si>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</si>
  <si>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  Invoice total amount with TAX</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</si>
  <si>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</si>
  <si>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</si>
  <si>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</si>
  <si>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</si>
  <si>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</si>
  <si>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</si>
  <si>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</si>
  <si>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</si>
  <si>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</si>
  <si>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  Invoice total TAX amount in tax accounting currency</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</si>
  <si>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</si>
  <si>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</si>
  <si>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</si>
  <si>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</si>
  <si>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</si>
  <si>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</si>
  <si>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</si>
  <si>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</si>
  <si>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</si>
  <si>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</si>
  <si>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</si>
  <si>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</si>
  <si>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</si>
  <si>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</si>
  <si>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</si>
  <si>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</si>
  <si>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</si>
  <si>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</si>
  <si>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</si>
  <si>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</si>
  <si>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</si>
  <si>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</si>
  <si>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</si>
  <si>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</si>
  <si>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</si>
  <si>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</si>
  <si>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</si>
  <si>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</si>
  <si>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</si>
  <si>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</si>
  <si>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</si>
  <si>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</si>
  <si>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</si>
  <si>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</si>
  <si>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</si>
  <si>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</si>
  <si>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</si>
  <si>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</si>
  <si>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</si>
  <si>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</si>
  <si>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</si>
  <si>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</si>
  <si>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</si>
  <si>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</si>
  <si>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</si>
  <si>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</si>
  <si>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</si>
  <si>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</si>
  <si>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</si>
  <si>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</si>
  <si>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</si>
  <si>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</si>
  <si>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</si>
  <si>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</si>
  <si>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</si>
  <si>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</si>
  <si>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</si>
  <si>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</si>
  <si>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</si>
  <si>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</si>
  <si>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</si>
  <si>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＝758（入札書）</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</si>
  <si>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</si>
  <si>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</si>
  <si>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</si>
  <si>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</si>
  <si>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</si>
  <si>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</si>
  <si>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</si>
  <si>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</si>
  <si>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</si>
  <si>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</si>
  <si>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</si>
  <si>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</si>
  <si>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</si>
  <si>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  Preceding Invoice reference</t>
  </si>
  <si>
    <t>（文書ヘッダ参照）前回インボイス文書発行日</t>
  </si>
  <si>
    <t>この文書ヘッダが参照する前回インボイス文書に記載の発行日付</t>
  </si>
  <si>
    <t>IBT-026</t>
  </si>
  <si>
    <t>?  Preceding Invoice issue date</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</si>
  <si>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</si>
  <si>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</si>
  <si>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</si>
  <si>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</si>
  <si>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</si>
  <si>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</si>
  <si>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</si>
  <si>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</si>
  <si>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</si>
  <si>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</si>
  <si>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</si>
  <si>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</si>
  <si>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</si>
  <si>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</si>
  <si>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</si>
  <si>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</si>
  <si>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</si>
  <si>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</si>
  <si>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</si>
  <si>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</si>
  <si>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</si>
  <si>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</si>
  <si>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</si>
  <si>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</si>
  <si>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</si>
  <si>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</si>
  <si>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</si>
  <si>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</si>
  <si>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</si>
  <si>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</si>
  <si>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</si>
  <si>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</si>
  <si>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</si>
  <si>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</si>
  <si>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</si>
  <si>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</si>
  <si>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</si>
  <si>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</si>
  <si>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</si>
  <si>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</si>
  <si>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</si>
  <si>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</si>
  <si>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</si>
  <si>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</si>
  <si>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  Invoice line identifier</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</si>
  <si>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</si>
  <si>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</si>
  <si>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</si>
  <si>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</si>
  <si>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</si>
  <si>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</si>
  <si>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</si>
  <si>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</si>
  <si>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</si>
  <si>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</si>
  <si>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</si>
  <si>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</si>
  <si>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</si>
  <si>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</si>
  <si>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</si>
  <si>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</si>
  <si>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  Invoice line note</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</si>
  <si>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</si>
  <si>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</si>
  <si>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</si>
  <si>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</si>
  <si>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</si>
  <si>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</si>
  <si>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</si>
  <si>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</si>
  <si>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</si>
  <si>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</si>
  <si>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</si>
  <si>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</si>
  <si>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</si>
  <si>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</si>
  <si>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</si>
  <si>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</si>
  <si>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</si>
  <si>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</si>
  <si>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</si>
  <si>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</si>
  <si>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</si>
  <si>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</si>
  <si>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</si>
  <si>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</si>
  <si>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</si>
  <si>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</si>
  <si>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</si>
  <si>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</si>
  <si>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</si>
  <si>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</si>
  <si>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</si>
  <si>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</si>
  <si>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</si>
  <si>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  Purchase order reference</t>
  </si>
  <si>
    <t>（明細行参照）注文書明細行ID</t>
  </si>
  <si>
    <t>この明細行が参照する注文書に記載の明細行ID</t>
  </si>
  <si>
    <t>IBT-132</t>
  </si>
  <si>
    <t>?  Referenced purchase order line reference</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</si>
  <si>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</si>
  <si>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</si>
  <si>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</si>
  <si>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</si>
  <si>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</si>
  <si>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</si>
  <si>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</si>
  <si>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</si>
  <si>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</si>
  <si>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</si>
  <si>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</si>
  <si>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  Despatch advice reference</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</si>
  <si>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</si>
  <si>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</si>
  <si>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</si>
  <si>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</si>
  <si>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</si>
  <si>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</si>
  <si>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</si>
  <si>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</si>
  <si>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</si>
  <si>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</si>
  <si>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</si>
  <si>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</si>
  <si>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</si>
  <si>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</si>
  <si>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</si>
  <si>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</si>
  <si>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  LINE DOCUMENT REFERENCE</t>
  </si>
  <si>
    <t>（明細行参照）文書クラス</t>
  </si>
  <si>
    <t>明細行の参照文書クラス</t>
  </si>
  <si>
    <t>（明細行参照）文書ID</t>
  </si>
  <si>
    <t>IBT-188</t>
  </si>
  <si>
    <t>? ?  Invoice line document identifier</t>
  </si>
  <si>
    <t>（明細行参照）文書明細行ID</t>
  </si>
  <si>
    <t>（明細行参照）文書履歴ID</t>
  </si>
  <si>
    <t>この明細行が参照する文書の変更履歴を管理するID。</t>
  </si>
  <si>
    <t>この明細行が参照する文書の文書タイプを識別するコード。</t>
  </si>
  <si>
    <t>IBT-189</t>
  </si>
  <si>
    <t>? ?  Document type code</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</si>
  <si>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</si>
  <si>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</si>
  <si>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</si>
  <si>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</si>
  <si>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</si>
  <si>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</si>
  <si>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</si>
  <si>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  PRICE DETAILS</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</si>
  <si>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</si>
  <si>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</si>
  <si>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</si>
  <si>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</si>
  <si>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</si>
  <si>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</si>
  <si>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</si>
  <si>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</si>
  <si>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</si>
  <si>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</si>
  <si>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</si>
  <si>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</si>
  <si>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</si>
  <si>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</si>
  <si>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 ?  Item net price</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</si>
  <si>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</si>
  <si>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</si>
  <si>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</si>
  <si>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</si>
  <si>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</si>
  <si>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</si>
  <si>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</si>
  <si>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</si>
  <si>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 ?  Item price base quantity</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</si>
  <si>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</si>
  <si>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</si>
  <si>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</si>
  <si>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</si>
  <si>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</si>
  <si>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</si>
  <si>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</si>
  <si>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</si>
  <si>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</si>
  <si>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</si>
  <si>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</si>
  <si>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</si>
  <si>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</si>
  <si>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</si>
  <si>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</si>
  <si>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</si>
  <si>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</si>
  <si>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</si>
  <si>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</si>
  <si>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</si>
  <si>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</si>
  <si>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</si>
  <si>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</si>
  <si>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</si>
  <si>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</si>
  <si>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</si>
  <si>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</si>
  <si>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</si>
  <si>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</si>
  <si>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</si>
  <si>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  Invoiced quantity</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</si>
  <si>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</si>
  <si>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</si>
  <si>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</si>
  <si>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</si>
  <si>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</si>
  <si>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</si>
  <si>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</si>
  <si>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</si>
  <si>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</si>
  <si>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</si>
  <si>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</si>
  <si>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</si>
  <si>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</si>
  <si>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</si>
  <si>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</si>
  <si>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</si>
  <si>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</si>
  <si>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  LINE TAX INFORMATION</t>
  </si>
  <si>
    <t>明細行税クラス</t>
  </si>
  <si>
    <t>明細行の税に関する情報に関するクラス</t>
  </si>
  <si>
    <t>明細行税タイプコード</t>
  </si>
  <si>
    <t>税の種類を識別するコード。デフォルトは消費税；VAT</t>
  </si>
  <si>
    <t>デフォルト
＝VAT</t>
  </si>
  <si>
    <t>IBT-167</t>
  </si>
  <si>
    <t>? ?  Tax Scheme</t>
  </si>
  <si>
    <t>明細行譲渡資産金額（税抜き）</t>
  </si>
  <si>
    <t>この明細行の税抜き譲渡資産金額（契約単価×請求数量＋追加請求金額ー返金金額）
契約単価×数量で指定できない場合は金額</t>
  </si>
  <si>
    <t>（●）</t>
  </si>
  <si>
    <t>IBT-131</t>
  </si>
  <si>
    <t>?  Invoice line net amount</t>
  </si>
  <si>
    <t>明細行課税分類コード</t>
  </si>
  <si>
    <t>この明細行の消費税の課税分類（標準税率、軽減税率、不課税、非課税、免税等）を識別するコード</t>
  </si>
  <si>
    <t>IBT-151</t>
  </si>
  <si>
    <t>? ?  Invoiced item TAX category code</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</si>
  <si>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</si>
  <si>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</si>
  <si>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</si>
  <si>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</si>
  <si>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</si>
  <si>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 ?  Invoiced item TAX rate</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</si>
  <si>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</si>
  <si>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</si>
  <si>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</si>
  <si>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</si>
  <si>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</si>
  <si>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</si>
  <si>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</si>
  <si>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</si>
  <si>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</si>
  <si>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</si>
  <si>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</si>
  <si>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</si>
  <si>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</si>
  <si>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  Invoice line object identifier</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</si>
  <si>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</si>
  <si>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</si>
  <si>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</si>
  <si>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</si>
  <si>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</si>
  <si>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</si>
  <si>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</si>
  <si>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</si>
  <si>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</si>
  <si>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</si>
  <si>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</si>
  <si>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</si>
  <si>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</si>
  <si>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</si>
  <si>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  INVOICE LINE ALLOWANCES</t>
  </si>
  <si>
    <t>明細行返金クラス</t>
  </si>
  <si>
    <t>明細行返金のクラス</t>
  </si>
  <si>
    <t>明細行返金・追加請求判別子
    =返金（Fault）</t>
  </si>
  <si>
    <t>明細行返金計算率</t>
  </si>
  <si>
    <t>IBT-138</t>
  </si>
  <si>
    <t>? ?  Invoice line allowance percentage</t>
  </si>
  <si>
    <t>明細行返金金額</t>
  </si>
  <si>
    <t>IBT-136</t>
  </si>
  <si>
    <t>? ?  Invoice line allowance amount</t>
  </si>
  <si>
    <t>明細行返金理由コード</t>
  </si>
  <si>
    <t>IBT-140</t>
  </si>
  <si>
    <t>? ?  Invoice line allowance reason code</t>
  </si>
  <si>
    <t>明細行返金理由</t>
  </si>
  <si>
    <t>IBT-139</t>
  </si>
  <si>
    <t>? ?  Invoice line allowance reason</t>
  </si>
  <si>
    <t>明細行返金計算根拠金額</t>
  </si>
  <si>
    <t>IBT-137</t>
  </si>
  <si>
    <t>? ?  Invoice line allowance base amount</t>
  </si>
  <si>
    <t>明細行決裁／追加請求グループ</t>
  </si>
  <si>
    <t>IBG-28</t>
  </si>
  <si>
    <t>?  INVOICE LINE CHARGES</t>
  </si>
  <si>
    <t>明細行追加請求クラス</t>
  </si>
  <si>
    <t>明細行返金・追加請求判別子
    =追加請求（True）</t>
  </si>
  <si>
    <t>True（Charge）</t>
  </si>
  <si>
    <t>明細行追加請求計算率</t>
  </si>
  <si>
    <t>この明細行追加請求を計算するための率</t>
  </si>
  <si>
    <t>IBT-143</t>
  </si>
  <si>
    <t>? ?  Invoice line charge percentage</t>
  </si>
  <si>
    <t>明細行追加請求金額</t>
  </si>
  <si>
    <t>この明細行の追加請求金額。</t>
  </si>
  <si>
    <t>IBT-141</t>
  </si>
  <si>
    <t>? ?  Invoice line charge amount</t>
  </si>
  <si>
    <t>明細行追加請求理由コード</t>
  </si>
  <si>
    <t>この明細行の追加請求理由を識別するコード</t>
  </si>
  <si>
    <t>IBT-145</t>
  </si>
  <si>
    <t>? ?  Invoice line charge reason code</t>
  </si>
  <si>
    <t>明細行追加請求理由</t>
  </si>
  <si>
    <t>この明細行の追加請求理由（内容）の説明</t>
  </si>
  <si>
    <t>IBT-144</t>
  </si>
  <si>
    <t>? ?  Invoice line charge reason</t>
  </si>
  <si>
    <t>明細行追加請求計算根拠金額</t>
  </si>
  <si>
    <t>この明細行追加請求の計算根拠となる金額</t>
  </si>
  <si>
    <t>IBT-142</t>
  </si>
  <si>
    <t>? ?  Invoice line charge base amount</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</si>
  <si>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</si>
  <si>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</si>
  <si>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</si>
  <si>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</si>
  <si>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</si>
  <si>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</si>
  <si>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</si>
  <si>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</si>
  <si>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</si>
  <si>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</si>
  <si>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</si>
  <si>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</si>
  <si>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</si>
  <si>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</si>
  <si>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</si>
  <si>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</si>
  <si>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</si>
  <si>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  INVOICE LINE PERIOD</t>
  </si>
  <si>
    <t>明細行取引期間クラス</t>
  </si>
  <si>
    <t>明細行の取引期間に関する情報からなるクラス</t>
  </si>
  <si>
    <t>明細行取引開始日</t>
  </si>
  <si>
    <t>この明細行の取引開始日</t>
  </si>
  <si>
    <t>IBT-134</t>
  </si>
  <si>
    <t>? ?  Invoice line period start date</t>
  </si>
  <si>
    <t>明細行取引終了日</t>
  </si>
  <si>
    <t>この明細行の取引終了日</t>
  </si>
  <si>
    <t>IBT-135</t>
  </si>
  <si>
    <t>? ?  Invoice line period end date</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</si>
  <si>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</si>
  <si>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</si>
  <si>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</si>
  <si>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</si>
  <si>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</si>
  <si>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</si>
  <si>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</si>
  <si>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</si>
  <si>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</si>
  <si>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</si>
  <si>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</si>
  <si>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  Invoice line Buyer accounting reference</t>
  </si>
  <si>
    <t>UN01010016</t>
  </si>
  <si>
    <t>CIILB_ Subordinate_ Trade Line Item. Applicable. CI_ Trade_ Product</t>
  </si>
  <si>
    <t>明細行／取引品目グループ</t>
  </si>
  <si>
    <t>明細行の取引品目に関するグループ</t>
  </si>
  <si>
    <t xml:space="preserve"> ☆</t>
  </si>
  <si>
    <t>IBG-31</t>
  </si>
  <si>
    <t>?  ITEM INFORMATION</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</si>
  <si>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</si>
  <si>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</si>
  <si>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</si>
  <si>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</si>
  <si>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</si>
  <si>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</si>
  <si>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</si>
  <si>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</si>
  <si>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</si>
  <si>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</si>
  <si>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</si>
  <si>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</si>
  <si>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</si>
  <si>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</si>
  <si>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 ?  Item standard identifier</t>
  </si>
  <si>
    <t>UN01005812</t>
  </si>
  <si>
    <t>CI_ Trade_ Product. Seller Assigned_ Identification. Identifier</t>
  </si>
  <si>
    <t>受注者品目ID</t>
  </si>
  <si>
    <t>受注者が品目を特定するために付与したID</t>
  </si>
  <si>
    <t>IBT-156</t>
  </si>
  <si>
    <t>? ?  Item Buyer's identifier</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</si>
  <si>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</si>
  <si>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</si>
  <si>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</si>
  <si>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</si>
  <si>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</si>
  <si>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</si>
  <si>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</si>
  <si>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</si>
  <si>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</si>
  <si>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</si>
  <si>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</si>
  <si>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</si>
  <si>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</si>
  <si>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 ?  Item name</t>
  </si>
  <si>
    <t>UN01005817</t>
  </si>
  <si>
    <t>CI_ Trade_ Product. Description. Text</t>
  </si>
  <si>
    <t>品目摘要</t>
  </si>
  <si>
    <t>この取引品目内容を文字で説明したもの</t>
  </si>
  <si>
    <t>IBT-154</t>
  </si>
  <si>
    <t>? ?  Item description</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</si>
  <si>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</si>
  <si>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</si>
  <si>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</si>
  <si>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</si>
  <si>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</si>
  <si>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</si>
  <si>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</si>
  <si>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</si>
  <si>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</si>
  <si>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</si>
  <si>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</si>
  <si>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</si>
  <si>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</si>
  <si>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</si>
  <si>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</si>
  <si>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</si>
  <si>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</si>
  <si>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</si>
  <si>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</si>
  <si>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</si>
  <si>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 ?  Item classification identifier</t>
  </si>
  <si>
    <t>UN01005821</t>
  </si>
  <si>
    <t>CI_ Trade_ Product. Applicable. CI_ Product_ Characteristic</t>
  </si>
  <si>
    <t>取引品目クラス／品目特性グループ</t>
  </si>
  <si>
    <t>取引品目の特性に関するグループ</t>
  </si>
  <si>
    <t>IBG-32</t>
  </si>
  <si>
    <t>? ?  ITEM ATTRIBUTES</t>
  </si>
  <si>
    <t>UN01005567</t>
  </si>
  <si>
    <t>CI_ Product_ Characteristic. Details</t>
  </si>
  <si>
    <t>品目特性クラス</t>
  </si>
  <si>
    <t>取引品目の特性に関するクラス</t>
  </si>
  <si>
    <t>UN01005570</t>
  </si>
  <si>
    <t>CI_ Product_ Characteristic. Description. Text</t>
  </si>
  <si>
    <t>取引品目特性内容</t>
  </si>
  <si>
    <t>IBT-160</t>
  </si>
  <si>
    <t>? ? ?  Item attribute name</t>
  </si>
  <si>
    <t>UN01011457</t>
  </si>
  <si>
    <t>CI_ Product_ Characteristic. Value. Text</t>
  </si>
  <si>
    <t>品目特性値</t>
  </si>
  <si>
    <t>この取引品目特性の値</t>
  </si>
  <si>
    <t>IBT-161</t>
  </si>
  <si>
    <t>? ? ?  Item attribute value</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</si>
  <si>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</si>
  <si>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</si>
  <si>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</si>
  <si>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</si>
  <si>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</si>
  <si>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</si>
  <si>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</si>
  <si>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</si>
  <si>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</si>
  <si>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</si>
  <si>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</si>
  <si>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</si>
  <si>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</si>
  <si>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 ?  Item country of origin</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</si>
  <si>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</si>
  <si>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</si>
  <si>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</si>
  <si>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</si>
  <si>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</si>
  <si>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</si>
  <si>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</si>
  <si>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</si>
  <si>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</si>
  <si>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</si>
  <si>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</si>
  <si>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</si>
  <si>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</si>
  <si>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</si>
  <si>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</si>
  <si>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</si>
  <si>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</si>
  <si>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</si>
  <si>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</si>
  <si>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</si>
  <si>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</si>
  <si>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</si>
  <si>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</si>
  <si>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</si>
  <si>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国連CEFACT共通辞書ID欄の茶色セル：標準ver.4.1_r1で国連CEFACT共通辞書CCL23Bへ登録申請した情報項目</t>
  </si>
  <si>
    <t>JP-PINT?v1.0マッピング欄の緑色セル ：中小企業共通EDI標準ver.4.1とのマッピングで利用する参照キー</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</si>
  <si>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</si>
  <si>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</si>
  <si>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</si>
  <si>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</si>
  <si>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</si>
  <si>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</si>
  <si>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</si>
  <si>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</si>
  <si>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</si>
  <si>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</si>
  <si>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</si>
  <si>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</si>
  <si>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</si>
  <si>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</si>
  <si>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</si>
  <si>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</si>
  <si>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</si>
  <si>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</si>
  <si>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</si>
  <si>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</si>
  <si>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</si>
  <si>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</si>
  <si>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</si>
  <si>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</si>
  <si>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</si>
  <si>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</si>
  <si>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</si>
  <si>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</si>
  <si>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</si>
  <si>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</si>
  <si>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</si>
  <si>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</si>
  <si>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</si>
  <si>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</si>
  <si>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</si>
  <si>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</si>
  <si>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</si>
  <si>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</si>
  <si>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</si>
  <si>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</si>
  <si>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</si>
  <si>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</si>
  <si>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</si>
  <si>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</si>
  <si>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</si>
  <si>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</si>
  <si>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</si>
  <si>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</si>
  <si>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</si>
  <si>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</si>
  <si>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</si>
  <si>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</si>
  <si>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</si>
  <si>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</si>
  <si>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</si>
  <si>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</si>
  <si>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</si>
  <si>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</si>
  <si>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</si>
  <si>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</si>
  <si>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</si>
  <si>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</si>
  <si>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</si>
  <si>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</si>
  <si>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</si>
  <si>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</si>
  <si>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</si>
  <si>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</si>
  <si>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</si>
  <si>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</si>
  <si>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</si>
  <si>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</si>
  <si>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</si>
  <si>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</si>
  <si>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</si>
  <si>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</si>
  <si>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</si>
  <si>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</si>
  <si>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</si>
  <si>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</si>
  <si>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</si>
  <si>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</si>
  <si>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</si>
  <si>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</si>
  <si>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</si>
  <si>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</si>
  <si>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</si>
  <si>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</si>
  <si>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</si>
  <si>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</si>
  <si>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</si>
  <si>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</si>
  <si>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</si>
  <si>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</si>
  <si>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</si>
  <si>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</si>
  <si>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</si>
  <si>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</si>
  <si>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</si>
  <si>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</si>
  <si>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</si>
  <si>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</si>
  <si>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</si>
  <si>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</si>
  <si>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</si>
  <si>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</si>
  <si>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</si>
  <si>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</si>
  <si>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</si>
  <si>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</si>
  <si>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</si>
  <si>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</si>
  <si>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</si>
  <si>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</si>
  <si>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</si>
  <si>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</si>
  <si>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</si>
  <si>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</si>
  <si>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</si>
  <si>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</si>
  <si>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</si>
  <si>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</si>
  <si>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</si>
  <si>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</si>
  <si>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</si>
  <si>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</si>
  <si>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</si>
  <si>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</si>
  <si>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</si>
  <si>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</si>
  <si>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</si>
  <si>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</si>
  <si>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</si>
  <si>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</si>
  <si>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</si>
  <si>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</si>
  <si>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</si>
  <si>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</si>
  <si>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</si>
  <si>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</si>
  <si>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</si>
  <si>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</si>
  <si>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</si>
  <si>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</si>
  <si>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</si>
  <si>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</si>
  <si>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</si>
  <si>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</si>
  <si>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</si>
  <si>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</si>
  <si>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</si>
  <si>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</si>
  <si>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</si>
  <si>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</si>
  <si>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</si>
  <si>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</si>
  <si>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</si>
  <si>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</si>
  <si>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</si>
  <si>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</si>
  <si>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</si>
  <si>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</si>
  <si>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</si>
  <si>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</si>
  <si>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</si>
  <si>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</si>
  <si>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</si>
  <si>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</si>
  <si>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</si>
  <si>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</si>
  <si>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</si>
  <si>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</si>
  <si>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</si>
  <si>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</si>
  <si>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</si>
  <si>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</si>
  <si>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</si>
  <si>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</si>
  <si>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</si>
  <si>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</si>
  <si>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</si>
  <si>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</si>
  <si>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</si>
  <si>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</si>
  <si>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</si>
  <si>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</si>
  <si>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</si>
  <si>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</si>
  <si>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</si>
  <si>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</si>
  <si>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</si>
  <si>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</si>
  <si>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</si>
  <si>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</si>
  <si>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</si>
  <si>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</si>
  <si>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</si>
  <si>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</si>
  <si>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</si>
  <si>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</si>
  <si>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</si>
  <si>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</si>
  <si>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</si>
  <si>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</si>
  <si>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</si>
  <si>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</si>
  <si>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</si>
  <si>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</si>
  <si>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</si>
  <si>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</si>
  <si>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</si>
  <si>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</si>
  <si>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</si>
  <si>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</si>
  <si>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</si>
  <si>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</si>
  <si>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</si>
  <si>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</si>
  <si>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</si>
  <si>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</si>
  <si>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</si>
  <si>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</si>
  <si>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</si>
  <si>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</si>
  <si>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</si>
  <si>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</si>
  <si>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</si>
  <si>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</si>
  <si>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</si>
  <si>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</si>
  <si>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</si>
  <si>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</si>
  <si>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</si>
  <si>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</si>
  <si>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</si>
  <si>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</si>
  <si>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</si>
  <si>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</si>
  <si>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</si>
  <si>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</si>
  <si>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</si>
  <si>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</si>
  <si>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</si>
  <si>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</si>
  <si>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</si>
  <si>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</si>
  <si>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</si>
  <si>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</si>
  <si>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</si>
  <si>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</si>
  <si>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</si>
  <si>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</si>
  <si>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</si>
  <si>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</si>
  <si>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</si>
  <si>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</si>
  <si>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</si>
  <si>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</si>
  <si>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</si>
  <si>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</si>
  <si>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</si>
  <si>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</si>
  <si>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</si>
  <si>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</si>
  <si>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</si>
  <si>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</si>
  <si>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</si>
  <si>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</si>
  <si>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</si>
  <si>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</si>
  <si>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</si>
  <si>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</si>
  <si>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</si>
  <si>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</si>
  <si>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</si>
  <si>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</si>
  <si>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</si>
  <si>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</si>
  <si>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</si>
  <si>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</si>
  <si>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</si>
  <si>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</si>
  <si>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</si>
  <si>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</si>
  <si>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</si>
  <si>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</si>
  <si>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</si>
  <si>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</si>
  <si>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</si>
  <si>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</si>
  <si>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</si>
  <si>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</si>
  <si>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</si>
  <si>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</si>
  <si>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</si>
  <si>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</si>
  <si>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</si>
  <si>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</si>
  <si>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</si>
  <si>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</si>
  <si>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</si>
  <si>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</si>
  <si>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</si>
  <si>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</si>
  <si>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</si>
  <si>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</si>
  <si>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</si>
  <si>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</si>
  <si>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</si>
  <si>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</si>
  <si>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</si>
  <si>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</si>
  <si>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</si>
  <si>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</si>
  <si>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</si>
  <si>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</si>
  <si>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</si>
  <si>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</si>
  <si>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</si>
  <si>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</si>
  <si>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</si>
  <si>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</si>
  <si>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</si>
  <si>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</si>
  <si>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</si>
  <si>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</si>
  <si>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</si>
  <si>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</si>
  <si>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</si>
  <si>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</si>
  <si>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</si>
  <si>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</si>
  <si>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</si>
  <si>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</si>
  <si>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</si>
  <si>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</si>
  <si>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</si>
  <si>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</si>
  <si>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</si>
  <si>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</si>
  <si>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</si>
  <si>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</si>
  <si>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</si>
  <si>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</si>
  <si>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</si>
  <si>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</si>
  <si>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</si>
  <si>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</si>
  <si>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</si>
  <si>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</si>
  <si>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</si>
  <si>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</si>
  <si>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</si>
  <si>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</si>
  <si>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</si>
  <si>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</si>
  <si>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</si>
  <si>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</si>
  <si>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</si>
  <si>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</si>
  <si>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</si>
  <si>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</si>
  <si>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</si>
  <si>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</si>
  <si>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</si>
  <si>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</si>
  <si>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</si>
  <si>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</si>
  <si>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</si>
  <si>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</si>
  <si>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</si>
  <si>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</si>
  <si>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</si>
  <si>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</si>
  <si>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</si>
  <si>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</si>
  <si>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</si>
  <si>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</si>
  <si>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</si>
  <si>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</si>
  <si>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</si>
  <si>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</si>
  <si>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</si>
  <si>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</si>
  <si>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</si>
  <si>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</si>
  <si>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</si>
  <si>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</si>
  <si>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</si>
  <si>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</si>
  <si>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</si>
  <si>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</si>
  <si>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</si>
  <si>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</si>
  <si>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</si>
  <si>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</si>
  <si>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</si>
  <si>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</si>
  <si>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</si>
  <si>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</si>
  <si>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</si>
  <si>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</si>
  <si>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</si>
  <si>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</si>
  <si>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</si>
  <si>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</si>
  <si>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</si>
  <si>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</si>
  <si>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</si>
  <si>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</si>
  <si>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</si>
  <si>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</si>
  <si>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</si>
  <si>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</si>
  <si>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</si>
  <si>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</si>
  <si>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</si>
  <si>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</si>
  <si>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</si>
  <si>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</si>
  <si>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</si>
  <si>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</si>
  <si>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</si>
  <si>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</si>
  <si>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</si>
  <si>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</si>
  <si>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</si>
  <si>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</si>
  <si>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</si>
  <si>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</si>
  <si>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</si>
  <si>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</si>
  <si>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</si>
  <si>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</si>
  <si>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</si>
  <si>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</si>
  <si>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</si>
  <si>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</si>
  <si>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</si>
  <si>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</si>
  <si>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</si>
  <si>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</si>
  <si>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</si>
  <si>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</si>
  <si>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</si>
  <si>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</si>
  <si>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</si>
  <si>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</si>
  <si>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</si>
  <si>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</si>
  <si>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</si>
  <si>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</si>
  <si>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</si>
  <si>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</si>
  <si>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</si>
  <si>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</si>
  <si>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</si>
  <si>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</si>
  <si>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</si>
  <si>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</si>
  <si>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</si>
  <si>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</si>
  <si>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</si>
  <si>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</si>
  <si>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</si>
  <si>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</si>
  <si>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</si>
  <si>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</si>
  <si>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</si>
  <si>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</si>
  <si>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</si>
  <si>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</si>
  <si>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</si>
  <si>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</si>
  <si>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</si>
  <si>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</si>
  <si>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</si>
  <si>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</si>
  <si>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</si>
  <si>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</si>
  <si>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</si>
  <si>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</si>
  <si>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</si>
  <si>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</si>
  <si>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</si>
  <si>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</si>
  <si>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</si>
  <si>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</si>
  <si>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</si>
  <si>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</si>
  <si>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</si>
  <si>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</si>
  <si>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</si>
  <si>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</si>
  <si>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</si>
  <si>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</si>
  <si>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</si>
  <si>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</si>
  <si>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</si>
  <si>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</si>
  <si>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</si>
  <si>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</si>
  <si>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</si>
  <si>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</si>
  <si>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</si>
  <si>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</si>
  <si>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</si>
  <si>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</si>
  <si>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</si>
  <si>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</si>
  <si>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</si>
  <si>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</si>
  <si>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</si>
  <si>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</si>
  <si>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</si>
  <si>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</si>
  <si>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</si>
  <si>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</si>
  <si>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</si>
  <si>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</si>
  <si>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</si>
  <si>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</si>
  <si>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</si>
  <si>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</si>
  <si>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</si>
  <si>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</si>
  <si>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</si>
  <si>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</si>
  <si>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</si>
  <si>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</si>
  <si>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</si>
  <si>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</si>
  <si>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</si>
  <si>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</si>
  <si>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</si>
  <si>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</si>
  <si>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</si>
  <si>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</si>
  <si>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</si>
  <si>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</si>
  <si>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</si>
  <si>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</si>
  <si>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</si>
  <si>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</si>
  <si>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</si>
  <si>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</si>
  <si>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</si>
  <si>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</si>
  <si>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</si>
  <si>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</si>
  <si>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</si>
  <si>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</si>
  <si>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</si>
  <si>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</si>
  <si>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</si>
  <si>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</si>
  <si>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</si>
  <si>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</si>
  <si>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</si>
  <si>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</si>
  <si>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</si>
  <si>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</si>
  <si>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</si>
  <si>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</si>
  <si>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</si>
  <si>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</si>
  <si>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</si>
  <si>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</si>
  <si>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</si>
  <si>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</si>
  <si>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</si>
  <si>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</si>
  <si>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</si>
  <si>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</si>
  <si>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</si>
  <si>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</si>
  <si>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</si>
  <si>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</si>
  <si>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</si>
  <si>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</si>
  <si>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</si>
  <si>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</si>
  <si>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</si>
  <si>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</si>
  <si>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</si>
  <si>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</si>
  <si>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</si>
  <si>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</si>
  <si>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</si>
  <si>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</si>
  <si>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</si>
  <si>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</si>
  <si>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</si>
  <si>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</si>
  <si>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</si>
  <si>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</si>
  <si>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</si>
  <si>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</si>
  <si>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</si>
  <si>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</si>
  <si>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</si>
  <si>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</si>
  <si>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</si>
  <si>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</si>
  <si>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</si>
  <si>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</si>
  <si>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</si>
  <si>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</si>
  <si>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</si>
  <si>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</si>
  <si>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</si>
  <si>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</si>
  <si>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</si>
  <si>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</si>
  <si>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</si>
  <si>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</si>
  <si>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</si>
  <si>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</si>
  <si>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</si>
  <si>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</si>
  <si>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</si>
  <si>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</si>
  <si>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</si>
  <si>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</si>
  <si>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</si>
  <si>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</si>
  <si>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</si>
  <si>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</si>
  <si>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</si>
  <si>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</si>
  <si>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</si>
  <si>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</si>
  <si>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</si>
  <si>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</si>
  <si>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</si>
  <si>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</si>
  <si>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</si>
  <si>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</si>
  <si>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</si>
  <si>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</si>
  <si>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</si>
  <si>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</si>
  <si>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</si>
  <si>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</si>
  <si>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</si>
  <si>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</si>
  <si>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</si>
  <si>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</si>
  <si>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</si>
  <si>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</si>
  <si>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</si>
  <si>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</si>
  <si>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</si>
  <si>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</si>
  <si>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</si>
  <si>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</si>
  <si>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</si>
  <si>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</si>
  <si>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</si>
  <si>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</si>
  <si>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</si>
  <si>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</si>
  <si>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</si>
  <si>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</si>
  <si>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</si>
  <si>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</si>
  <si>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</si>
  <si>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</si>
  <si>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</si>
  <si>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</si>
  <si>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</si>
  <si>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</si>
  <si>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</si>
  <si>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</si>
  <si>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</si>
  <si>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</si>
  <si>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</si>
  <si>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</si>
  <si>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</si>
  <si>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</si>
  <si>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</si>
  <si>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</si>
  <si>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</si>
  <si>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</si>
  <si>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</si>
  <si>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</si>
  <si>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</si>
  <si>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</si>
  <si>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</si>
  <si>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</si>
  <si>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</si>
  <si>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</si>
  <si>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</si>
  <si>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</si>
  <si>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</si>
  <si>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</si>
  <si>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</si>
  <si>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</si>
  <si>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</si>
  <si>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</si>
  <si>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</si>
  <si>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</si>
  <si>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</si>
  <si>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</si>
  <si>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</si>
  <si>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</si>
  <si>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</si>
  <si>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</si>
  <si>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</si>
  <si>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</si>
  <si>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</si>
  <si>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</si>
  <si>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</si>
  <si>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</si>
  <si>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</si>
  <si>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</si>
  <si>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</si>
  <si>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</si>
  <si>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</si>
  <si>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</si>
  <si>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</si>
  <si>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</si>
  <si>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</si>
  <si>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</si>
  <si>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</si>
  <si>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</si>
  <si>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</si>
  <si>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</si>
  <si>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</si>
  <si>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</si>
  <si>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</si>
  <si>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</si>
  <si>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</si>
  <si>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</si>
  <si>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</si>
  <si>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</si>
  <si>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</si>
  <si>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</si>
  <si>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</si>
  <si>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</si>
  <si>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</si>
  <si>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</si>
  <si>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</si>
  <si>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</si>
  <si>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</si>
  <si>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</si>
  <si>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</si>
  <si>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</si>
  <si>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</si>
  <si>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</si>
  <si>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</si>
  <si>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</si>
  <si>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</si>
  <si>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</si>
  <si>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</si>
  <si>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</si>
  <si>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</si>
  <si>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</si>
  <si>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</si>
  <si>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</si>
  <si>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</si>
  <si>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</si>
  <si>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</si>
  <si>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</si>
  <si>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</si>
  <si>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</si>
  <si>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</si>
  <si>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</si>
  <si>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</si>
  <si>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</si>
  <si>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</si>
  <si>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</si>
  <si>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</si>
  <si>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</si>
  <si>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</si>
  <si>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</si>
  <si>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</si>
  <si>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</si>
  <si>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</si>
  <si>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</si>
  <si>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</si>
  <si>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</si>
  <si>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</si>
  <si>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</si>
  <si>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</si>
  <si>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</si>
  <si>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</si>
  <si>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</si>
  <si>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</si>
  <si>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</si>
  <si>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</si>
  <si>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</si>
  <si>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</si>
  <si>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</si>
  <si>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</si>
  <si>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</si>
  <si>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</si>
  <si>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</si>
  <si>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</si>
  <si>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</si>
  <si>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</si>
  <si>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</si>
  <si>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</si>
  <si>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</si>
  <si>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</si>
  <si>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</si>
  <si>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</si>
  <si>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</si>
  <si>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</si>
  <si>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</si>
  <si>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</si>
  <si>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</si>
  <si>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</si>
  <si>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</si>
  <si>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</si>
  <si>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</si>
  <si>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</si>
  <si>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</si>
  <si>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</si>
  <si>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</si>
  <si>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</si>
  <si>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</si>
  <si>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</si>
  <si>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</si>
  <si>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</si>
  <si>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</si>
  <si>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</si>
  <si>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</si>
  <si>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</si>
  <si>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</si>
  <si>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</si>
  <si>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</si>
  <si>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</si>
  <si>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</si>
  <si>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</si>
  <si>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</si>
  <si>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</si>
  <si>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</si>
  <si>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</si>
  <si>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</si>
  <si>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</si>
  <si>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</si>
  <si>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</si>
  <si>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</si>
  <si>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</si>
  <si>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</si>
  <si>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</si>
  <si>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</si>
  <si>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</si>
  <si>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</si>
  <si>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</si>
  <si>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</si>
  <si>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</si>
  <si>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</si>
  <si>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</si>
  <si>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</si>
  <si>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</si>
  <si>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</si>
  <si>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</si>
  <si>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</si>
  <si>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</si>
  <si>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</si>
  <si>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</si>
  <si>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</si>
  <si>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</si>
  <si>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</si>
  <si>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</si>
  <si>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</si>
  <si>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</si>
  <si>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</si>
  <si>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</si>
  <si>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</si>
  <si>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</si>
  <si>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</si>
  <si>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</si>
  <si>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</si>
  <si>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</si>
  <si>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</si>
  <si>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</si>
  <si>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</si>
  <si>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</si>
  <si>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</si>
  <si>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</si>
  <si>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</si>
  <si>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</si>
  <si>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</si>
  <si>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</si>
  <si>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</si>
  <si>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</si>
  <si>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</si>
  <si>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</si>
  <si>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</si>
  <si>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</si>
  <si>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</si>
  <si>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</si>
  <si>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</si>
  <si>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</si>
  <si>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</si>
  <si>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</si>
  <si>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</si>
  <si>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</si>
  <si>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</si>
  <si>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</si>
  <si>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</si>
  <si>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</si>
  <si>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</si>
  <si>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</si>
  <si>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</si>
  <si>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</si>
  <si>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</si>
  <si>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</si>
  <si>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</si>
  <si>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</si>
  <si>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</si>
  <si>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</si>
  <si>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</si>
  <si>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</si>
  <si>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</si>
  <si>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</si>
  <si>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</si>
  <si>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</si>
  <si>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</si>
  <si>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</si>
  <si>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</si>
  <si>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</si>
  <si>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</si>
  <si>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</si>
  <si>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</si>
  <si>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</si>
  <si>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</si>
  <si>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</si>
  <si>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</si>
  <si>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</si>
  <si>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</si>
  <si>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</si>
  <si>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</si>
  <si>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</si>
  <si>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</si>
  <si>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</si>
  <si>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</si>
  <si>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</si>
  <si>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</si>
  <si>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</si>
  <si>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</si>
  <si>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</si>
  <si>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</si>
  <si>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</si>
  <si>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</si>
  <si>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</si>
  <si>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</si>
  <si>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</si>
  <si>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</si>
  <si>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</si>
  <si>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</si>
  <si>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</si>
  <si>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</si>
  <si>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</si>
  <si>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</si>
  <si>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</si>
  <si>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</si>
  <si>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</si>
  <si>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</si>
  <si>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</si>
  <si>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</si>
  <si>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</si>
  <si>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</si>
  <si>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</si>
  <si>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</si>
  <si>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</si>
  <si>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</si>
  <si>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</si>
  <si>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</si>
  <si>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</si>
  <si>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</si>
  <si>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</si>
  <si>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</si>
  <si>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</si>
  <si>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</si>
  <si>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</si>
  <si>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</si>
  <si>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</si>
  <si>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</si>
  <si>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</si>
  <si>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</si>
  <si>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</si>
  <si>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</si>
  <si>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</si>
  <si>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</si>
  <si>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</si>
  <si>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</si>
  <si>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</si>
  <si>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</si>
  <si>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</si>
  <si>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</si>
  <si>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</si>
  <si>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</si>
  <si>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</si>
  <si>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</si>
  <si>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</si>
  <si>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</si>
  <si>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</si>
  <si>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</si>
  <si>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</si>
  <si>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</si>
  <si>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</si>
  <si>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</si>
  <si>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</si>
  <si>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</si>
  <si>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</si>
  <si>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</si>
  <si>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</si>
  <si>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</si>
  <si>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</si>
  <si>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</si>
  <si>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</si>
  <si>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</si>
  <si>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</si>
  <si>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</si>
  <si>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</si>
  <si>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</si>
  <si>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</si>
  <si>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</si>
  <si>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</si>
  <si>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</si>
  <si>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</si>
  <si>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</si>
  <si>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</si>
  <si>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</si>
  <si>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</si>
  <si>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</si>
  <si>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</si>
  <si>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</si>
  <si>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</si>
  <si>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</si>
  <si>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</si>
  <si>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</si>
  <si>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</si>
  <si>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</si>
  <si>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</si>
  <si>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</si>
  <si>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</si>
  <si>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</si>
  <si>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</si>
  <si>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</si>
  <si>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</si>
  <si>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</si>
  <si>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</si>
  <si>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</si>
  <si>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</si>
  <si>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</si>
  <si>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</si>
  <si>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</si>
  <si>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</si>
  <si>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</si>
  <si>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</si>
  <si>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</si>
  <si>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</si>
  <si>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</si>
  <si>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</si>
  <si>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</si>
  <si>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</si>
  <si>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</si>
  <si>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</si>
  <si>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</si>
  <si>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</si>
  <si>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</si>
  <si>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</si>
  <si>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</si>
  <si>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</si>
  <si>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</si>
  <si>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</si>
  <si>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</si>
  <si>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</si>
  <si>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</si>
  <si>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</si>
  <si>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</si>
  <si>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</si>
  <si>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</si>
  <si>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</si>
  <si>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</si>
  <si>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</si>
  <si>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</si>
  <si>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</si>
  <si>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</si>
  <si>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</si>
  <si>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</si>
  <si>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</si>
  <si>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</si>
  <si>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</si>
  <si>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</si>
  <si>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</si>
  <si>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</si>
  <si>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</si>
  <si>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</si>
  <si>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</si>
  <si>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</si>
  <si>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</si>
  <si>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</si>
  <si>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</si>
  <si>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</si>
  <si>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</si>
  <si>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</si>
  <si>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</si>
  <si>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</si>
  <si>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</si>
  <si>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</si>
  <si>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</si>
  <si>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</si>
  <si>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</si>
  <si>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</si>
  <si>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</si>
  <si>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</si>
  <si>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</si>
  <si>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</si>
  <si>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</si>
  <si>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</si>
  <si>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</si>
  <si>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</si>
  <si>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</si>
  <si>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</si>
  <si>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</si>
  <si>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</si>
  <si>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</si>
  <si>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</si>
  <si>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</si>
  <si>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</si>
  <si>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</si>
  <si>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</si>
  <si>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</si>
  <si>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</si>
  <si>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</si>
  <si>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</si>
  <si>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</si>
  <si>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</si>
  <si>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</si>
  <si>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</si>
  <si>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</si>
  <si>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</si>
  <si>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</si>
  <si>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</si>
  <si>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</si>
  <si>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</si>
  <si>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</si>
  <si>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</si>
  <si>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</si>
  <si>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</si>
  <si>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</si>
  <si>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</si>
  <si>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</si>
  <si>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</si>
  <si>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</si>
  <si>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</si>
  <si>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</si>
  <si>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</si>
  <si>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</si>
  <si>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</si>
  <si>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</si>
  <si>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</si>
  <si>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</si>
  <si>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</si>
  <si>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</si>
  <si>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</si>
  <si>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</si>
  <si>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</si>
  <si>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</si>
  <si>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</si>
  <si>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</si>
  <si>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</si>
  <si>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</si>
  <si>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</si>
  <si>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</si>
  <si>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</si>
  <si>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</si>
  <si>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</si>
  <si>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</si>
  <si>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</si>
  <si>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</si>
  <si>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</si>
  <si>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</si>
  <si>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</si>
  <si>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</si>
  <si>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</si>
  <si>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</si>
  <si>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</si>
  <si>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</si>
  <si>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</si>
  <si>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</si>
  <si>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</si>
  <si>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</si>
  <si>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</si>
  <si>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</si>
  <si>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</si>
  <si>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</si>
  <si>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</si>
  <si>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</si>
  <si>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</si>
  <si>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</si>
  <si>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</si>
  <si>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</si>
  <si>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</si>
  <si>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</si>
  <si>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</si>
  <si>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</si>
  <si>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</si>
  <si>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</si>
  <si>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</si>
  <si>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</si>
  <si>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</si>
  <si>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</si>
  <si>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</si>
  <si>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</si>
  <si>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</si>
  <si>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</si>
  <si>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</si>
  <si>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</si>
  <si>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</si>
  <si>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</si>
  <si>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</si>
  <si>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</si>
  <si>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</si>
  <si>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</si>
  <si>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</si>
  <si>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</si>
  <si>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</si>
  <si>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</si>
  <si>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</si>
  <si>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</si>
  <si>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</si>
  <si>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</si>
  <si>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</si>
  <si>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</si>
  <si>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</si>
  <si>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</si>
  <si>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</si>
  <si>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</si>
  <si>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</si>
  <si>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</si>
  <si>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</si>
  <si>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</si>
  <si>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</si>
  <si>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</si>
  <si>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</si>
  <si>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</si>
  <si>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</si>
  <si>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</si>
  <si>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</si>
  <si>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</si>
  <si>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</si>
  <si>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</si>
  <si>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</si>
  <si>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</si>
  <si>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</si>
  <si>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</si>
  <si>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</si>
  <si>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</si>
  <si>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</si>
  <si>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</si>
  <si>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</si>
  <si>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</si>
  <si>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</si>
  <si>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</si>
  <si>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</si>
  <si>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</si>
  <si>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</si>
  <si>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</si>
  <si>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</si>
  <si>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</si>
  <si>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</si>
  <si>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</si>
  <si>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</si>
  <si>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</si>
  <si>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</si>
  <si>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</si>
  <si>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</si>
  <si>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</si>
  <si>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</si>
  <si>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</si>
  <si>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</si>
  <si>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</si>
  <si>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</si>
  <si>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</si>
  <si>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</si>
  <si>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</si>
  <si>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</si>
  <si>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</si>
  <si>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</si>
  <si>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</si>
  <si>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</si>
  <si>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</si>
  <si>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</si>
  <si>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</si>
  <si>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</si>
  <si>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</si>
  <si>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</si>
  <si>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</si>
  <si>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</si>
  <si>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</si>
  <si>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</si>
  <si>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</si>
  <si>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</si>
  <si>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</si>
  <si>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</si>
  <si>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</si>
  <si>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</si>
  <si>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</si>
  <si>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</si>
  <si>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</si>
  <si>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</si>
  <si>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</si>
  <si>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</si>
  <si>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</si>
  <si>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</si>
  <si>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</si>
  <si>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</si>
  <si>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</si>
  <si>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</si>
  <si>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</si>
  <si>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</si>
  <si>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</si>
  <si>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</si>
  <si>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</si>
  <si>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</si>
  <si>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</si>
  <si>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</si>
  <si>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</si>
  <si>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</si>
  <si>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</si>
  <si>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</si>
  <si>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</si>
  <si>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</si>
  <si>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</si>
  <si>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</si>
  <si>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</si>
  <si>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</si>
  <si>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</si>
  <si>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</si>
  <si>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</si>
  <si>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</si>
  <si>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</si>
  <si>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</si>
  <si>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</si>
  <si>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</si>
  <si>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</si>
  <si>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</si>
  <si>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</si>
  <si>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</si>
  <si>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</si>
  <si>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</si>
  <si>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</si>
  <si>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</si>
  <si>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</si>
  <si>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</si>
  <si>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</si>
  <si>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</si>
  <si>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</si>
  <si>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</si>
  <si>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</si>
  <si>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</si>
  <si>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</si>
  <si>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</si>
  <si>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</si>
  <si>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</si>
  <si>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</si>
  <si>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</si>
  <si>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</si>
  <si>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</si>
  <si>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</si>
  <si>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</si>
  <si>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</si>
  <si>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</si>
  <si>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</si>
  <si>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</si>
  <si>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</si>
  <si>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</si>
  <si>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</si>
  <si>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</si>
  <si>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</si>
  <si>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</si>
  <si>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</si>
  <si>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</si>
  <si>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</si>
  <si>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</si>
  <si>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</si>
  <si>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</si>
  <si>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</si>
  <si>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</si>
  <si>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</si>
  <si>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</si>
  <si>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</si>
  <si>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</si>
  <si>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</si>
  <si>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</si>
  <si>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</si>
  <si>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</si>
  <si>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</si>
  <si>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</si>
  <si>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</si>
  <si>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</si>
  <si>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</si>
  <si>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</si>
  <si>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</si>
  <si>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</si>
  <si>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</si>
  <si>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</si>
  <si>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</si>
  <si>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</si>
  <si>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</si>
  <si>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</si>
  <si>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</si>
  <si>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</si>
  <si>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</si>
  <si>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</si>
  <si>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</si>
  <si>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</si>
  <si>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</si>
  <si>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</si>
  <si>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</si>
  <si>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</si>
  <si>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</si>
  <si>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</si>
  <si>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</si>
  <si>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</si>
  <si>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</si>
  <si>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</si>
  <si>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</si>
  <si>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</si>
  <si>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</si>
  <si>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</si>
  <si>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</si>
  <si>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</si>
  <si>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</si>
  <si>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</si>
  <si>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</si>
  <si>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</si>
  <si>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</si>
  <si>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</si>
  <si>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</si>
  <si>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</si>
  <si>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</si>
  <si>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</si>
  <si>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</si>
  <si>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</si>
  <si>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</si>
  <si>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</si>
  <si>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</si>
  <si>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</si>
  <si>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</si>
  <si>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</si>
  <si>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</si>
  <si>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</si>
  <si>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</si>
  <si>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</si>
  <si>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</si>
  <si>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</si>
  <si>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</si>
  <si>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</si>
  <si>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</si>
  <si>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</si>
  <si>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</si>
  <si>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</si>
  <si>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</si>
  <si>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</si>
  <si>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</si>
  <si>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</si>
  <si>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</si>
  <si>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</si>
  <si>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</si>
  <si>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</si>
  <si>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</si>
  <si>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</si>
  <si>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</si>
  <si>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</si>
  <si>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</si>
  <si>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</si>
  <si>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</si>
  <si>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</si>
  <si>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</si>
  <si>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</si>
  <si>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</si>
  <si>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</si>
  <si>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</si>
  <si>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</si>
  <si>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</si>
  <si>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</si>
  <si>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</si>
  <si>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</si>
  <si>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</si>
  <si>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</si>
  <si>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</si>
  <si>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</si>
  <si>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</si>
  <si>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</si>
  <si>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</si>
  <si>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</si>
  <si>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</si>
  <si>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</si>
  <si>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</si>
  <si>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</si>
  <si>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</si>
  <si>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</si>
  <si>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</si>
  <si>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</si>
  <si>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</si>
  <si>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</si>
  <si>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</si>
  <si>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</si>
  <si>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</si>
  <si>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</si>
  <si>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</si>
  <si>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</si>
  <si>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</si>
  <si>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</si>
  <si>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</si>
  <si>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</si>
  <si>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</si>
  <si>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</si>
  <si>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</si>
  <si>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</si>
  <si>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</si>
  <si>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</si>
  <si>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</si>
  <si>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</si>
  <si>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</si>
  <si>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</si>
  <si>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</si>
  <si>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</si>
  <si>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</si>
  <si>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</si>
  <si>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</si>
  <si>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</si>
  <si>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</si>
  <si>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</si>
  <si>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</si>
  <si>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</si>
  <si>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</si>
  <si>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</si>
  <si>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</si>
  <si>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</si>
  <si>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</si>
  <si>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</si>
  <si>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</si>
  <si>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</si>
  <si>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</si>
  <si>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</si>
  <si>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</si>
  <si>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</si>
  <si>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</si>
  <si>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</si>
  <si>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</si>
  <si>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</si>
  <si>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</si>
  <si>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</si>
  <si>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</si>
  <si>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</si>
  <si>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</si>
  <si>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</si>
  <si>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</si>
  <si>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</si>
  <si>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</si>
  <si>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</si>
  <si>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</si>
  <si>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</si>
  <si>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</si>
  <si>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</si>
  <si>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</si>
  <si>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</si>
  <si>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</si>
  <si>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</si>
  <si>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</si>
  <si>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</si>
  <si>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</si>
  <si>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</si>
  <si>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</si>
  <si>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</si>
  <si>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</si>
  <si>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</si>
  <si>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</si>
  <si>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</si>
  <si>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</si>
  <si>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</si>
  <si>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</si>
  <si>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</si>
  <si>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</si>
  <si>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</si>
  <si>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</si>
  <si>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</si>
  <si>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</si>
  <si>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</si>
  <si>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</si>
  <si>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</si>
  <si>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</si>
  <si>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</si>
  <si>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</si>
  <si>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</si>
  <si>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</si>
  <si>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</si>
  <si>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</si>
  <si>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</si>
  <si>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</si>
  <si>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</si>
  <si>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</si>
  <si>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</si>
  <si>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</si>
  <si>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</si>
  <si>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</si>
  <si>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</si>
  <si>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</si>
  <si>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</si>
  <si>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</si>
  <si>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</si>
  <si>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</si>
  <si>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</si>
  <si>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</si>
  <si>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</si>
  <si>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</si>
  <si>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</si>
  <si>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</si>
  <si>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</si>
  <si>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</si>
  <si>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</si>
  <si>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</si>
  <si>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</si>
  <si>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</si>
  <si>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</si>
  <si>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</si>
  <si>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</si>
  <si>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</si>
  <si>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</si>
  <si>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</si>
  <si>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</si>
  <si>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</si>
  <si>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</si>
  <si>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</si>
  <si>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</si>
  <si>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</si>
  <si>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</si>
  <si>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</si>
  <si>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</si>
  <si>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</si>
  <si>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</si>
  <si>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</si>
  <si>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</si>
  <si>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</si>
  <si>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</si>
  <si>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</si>
  <si>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</si>
  <si>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</si>
  <si>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</si>
  <si>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</si>
  <si>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</si>
  <si>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</si>
  <si>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</si>
  <si>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</si>
  <si>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</si>
  <si>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</si>
  <si>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</si>
  <si>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</si>
  <si>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</si>
  <si>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</si>
  <si>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</si>
  <si>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</si>
  <si>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ChargeIndicator</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</si>
  <si>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</si>
  <si>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</si>
  <si>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</si>
  <si>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</si>
  <si>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</si>
  <si>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</si>
  <si>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</si>
  <si>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</si>
  <si>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</si>
  <si>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ChargeIndicator</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</si>
  <si>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</si>
  <si>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</si>
  <si>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</si>
  <si>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</si>
  <si>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</si>
  <si>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</si>
  <si>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</si>
  <si>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</si>
  <si>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</si>
  <si>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ChargeIndicator</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</si>
  <si>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</si>
  <si>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</si>
  <si>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</si>
  <si>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</si>
  <si>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</si>
  <si>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</si>
  <si>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ChargeIndicator</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</si>
  <si>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</si>
  <si>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</si>
  <si>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</si>
  <si>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</si>
  <si>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</si>
  <si>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</si>
  <si>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</si>
  <si>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</si>
  <si>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</si>
  <si>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</si>
  <si>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</si>
  <si>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</si>
  <si>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</si>
  <si>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IssueDateTime</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</si>
  <si>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</si>
  <si>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</si>
  <si>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</si>
  <si>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</si>
  <si>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</si>
  <si>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</si>
  <si>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IssueDateTime</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</si>
  <si>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</si>
  <si>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</si>
  <si>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</si>
  <si>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</si>
  <si>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</si>
  <si>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</si>
  <si>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</si>
  <si>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</si>
  <si>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</si>
  <si>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</si>
  <si>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</si>
  <si>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</si>
  <si>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</si>
  <si>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</si>
  <si>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</si>
  <si>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</si>
  <si>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</si>
  <si>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</si>
  <si>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</si>
  <si>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</si>
  <si>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</si>
  <si>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</si>
  <si>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</si>
  <si>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</si>
  <si>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</si>
  <si>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IssueDateTime</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</si>
  <si>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</si>
  <si>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</si>
  <si>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</si>
  <si>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</si>
  <si>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</si>
  <si>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</si>
  <si>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</si>
  <si>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</si>
  <si>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</si>
  <si>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</si>
  <si>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</si>
  <si>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</si>
  <si>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</si>
  <si>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</si>
  <si>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</si>
  <si>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</si>
  <si>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</si>
  <si>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</si>
  <si>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</si>
  <si>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</si>
  <si>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</si>
  <si>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</si>
  <si>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</si>
  <si>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</si>
  <si>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</si>
  <si>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</si>
  <si>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</si>
  <si>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</si>
  <si>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</si>
  <si>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</si>
  <si>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</si>
  <si>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</si>
  <si>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</si>
  <si>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</si>
  <si>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</si>
  <si>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</si>
  <si>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</si>
  <si>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</si>
  <si>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</si>
  <si>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</si>
  <si>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</si>
  <si>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</si>
  <si>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</si>
  <si>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</si>
  <si>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</si>
  <si>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</si>
  <si>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</si>
  <si>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</si>
  <si>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</si>
  <si>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</si>
  <si>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’@currencyID=/ SMEInvoice/ CIIHSupplyChainTradeTransaction/ ApplicableCIIHSupplyChainTradeSettlement/ InvoiceCurrencyCode</t>
  </si>
  <si>
    <t>’@currencyID=/ SMEInvoice/ CIIHSupplyChainTradeTransaction/ ApplicableCIIHSupplyChainTradeSettlement/ TaxCurrencyCode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</si>
  <si>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</si>
  <si>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</si>
  <si>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</si>
  <si>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</si>
  <si>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</si>
  <si>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</si>
  <si>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</si>
  <si>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</si>
  <si>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not(130 or 351)</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</si>
  <si>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</si>
  <si>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</si>
  <si>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</si>
  <si>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</si>
  <si>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</si>
  <si>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</si>
  <si>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</si>
  <si>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</si>
  <si>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</si>
  <si>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</si>
  <si>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Semantic Path</t>
  </si>
  <si>
    <t/>
  </si>
  <si>
    <t>コアインボイス</t>
  </si>
  <si>
    <t>SME Xpath</t>
  </si>
  <si>
    <t>支払期日。</t>
  </si>
  <si>
    <t>UN01008552</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</si>
  <si>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</si>
  <si>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</si>
  <si>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</si>
  <si>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</si>
  <si>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</si>
  <si>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</si>
  <si>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</si>
  <si>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</si>
  <si>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</si>
  <si>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</si>
  <si>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</si>
  <si>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</si>
  <si>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</si>
  <si>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</si>
  <si>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</si>
  <si>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</si>
  <si>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</si>
  <si>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</si>
  <si>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</si>
  <si>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</si>
  <si>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</si>
  <si>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</si>
  <si>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</si>
  <si>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</si>
  <si>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</si>
  <si>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</si>
  <si>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</si>
  <si>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</si>
  <si>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</si>
  <si>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</si>
  <si>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</si>
  <si>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</si>
  <si>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</si>
  <si>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</si>
  <si>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</si>
  <si>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</si>
  <si>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</si>
  <si>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</si>
  <si>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</si>
  <si>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</si>
  <si>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</si>
  <si>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</si>
  <si>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</si>
  <si>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</si>
  <si>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</si>
  <si>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</si>
  <si>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</si>
  <si>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</si>
  <si>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</si>
  <si>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</si>
  <si>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</si>
  <si>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</si>
  <si>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</si>
  <si>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</si>
  <si>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</si>
  <si>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</si>
  <si>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</si>
  <si>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</si>
  <si>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</si>
  <si>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</si>
  <si>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</si>
  <si>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</si>
  <si>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</si>
  <si>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</si>
  <si>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</si>
  <si>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</si>
  <si>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</si>
  <si>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</si>
  <si>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</si>
  <si>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</si>
  <si>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</si>
  <si>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</si>
  <si>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</si>
  <si>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</si>
  <si>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</si>
  <si>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</si>
  <si>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</si>
  <si>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</si>
  <si>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</si>
  <si>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</si>
  <si>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</si>
  <si>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</si>
  <si>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</si>
  <si>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</si>
  <si>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</si>
  <si>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</si>
  <si>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</si>
  <si>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</si>
  <si>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</si>
  <si>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</si>
  <si>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</si>
  <si>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</si>
  <si>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</si>
  <si>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</si>
  <si>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</si>
  <si>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</si>
  <si>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</si>
  <si>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</si>
  <si>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</si>
  <si>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</si>
  <si>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</si>
  <si>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</si>
  <si>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</si>
  <si>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</si>
  <si>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</si>
  <si>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</si>
  <si>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</si>
  <si>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</si>
  <si>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</si>
  <si>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</si>
  <si>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</si>
  <si>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</si>
  <si>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</si>
  <si>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</si>
  <si>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</si>
  <si>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</si>
  <si>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</si>
  <si>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</si>
  <si>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</si>
  <si>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</si>
  <si>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</si>
  <si>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</si>
  <si>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</si>
  <si>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</si>
  <si>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</si>
  <si>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</si>
  <si>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</si>
  <si>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</si>
  <si>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</si>
  <si>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</si>
  <si>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</si>
  <si>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</si>
  <si>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</si>
  <si>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</si>
  <si>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</si>
  <si>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</si>
  <si>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</si>
  <si>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</si>
  <si>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</si>
  <si>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</si>
  <si>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</si>
  <si>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</si>
  <si>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</si>
  <si>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</si>
  <si>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</si>
  <si>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</si>
  <si>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</si>
  <si>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</si>
  <si>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</si>
  <si>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</si>
  <si>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</si>
  <si>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</si>
  <si>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</si>
  <si>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</si>
  <si>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</si>
  <si>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</si>
  <si>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</si>
  <si>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</si>
  <si>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</si>
  <si>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</si>
  <si>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</si>
  <si>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</si>
  <si>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</si>
  <si>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</si>
  <si>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</si>
  <si>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</si>
  <si>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</si>
  <si>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</si>
  <si>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</si>
  <si>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</si>
  <si>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</si>
  <si>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</si>
  <si>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</si>
  <si>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</si>
  <si>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</si>
  <si>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</si>
  <si>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</si>
  <si>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</si>
  <si>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</si>
  <si>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</si>
  <si>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</si>
  <si>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</si>
  <si>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</si>
  <si>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</si>
  <si>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</si>
  <si>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</si>
  <si>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</si>
  <si>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</si>
  <si>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</si>
  <si>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</si>
  <si>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</si>
  <si>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</si>
  <si>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</si>
  <si>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</si>
  <si>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</si>
  <si>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</si>
  <si>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</si>
  <si>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</si>
  <si>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</si>
  <si>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</si>
  <si>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</si>
  <si>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</si>
  <si>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</si>
  <si>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</si>
  <si>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</si>
  <si>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</si>
  <si>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</si>
  <si>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</si>
  <si>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</si>
  <si>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</si>
  <si>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</si>
  <si>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</si>
  <si>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</si>
  <si>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</si>
  <si>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</si>
  <si>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</si>
  <si>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</si>
  <si>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</si>
  <si>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</si>
  <si>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</si>
  <si>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</si>
  <si>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</si>
  <si>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</si>
  <si>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</si>
  <si>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</si>
  <si>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</si>
  <si>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</si>
  <si>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</si>
  <si>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</si>
  <si>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</si>
  <si>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</si>
  <si>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</si>
  <si>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</si>
  <si>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</si>
  <si>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</si>
  <si>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</si>
  <si>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</si>
  <si>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</si>
  <si>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</si>
  <si>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</si>
  <si>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</si>
  <si>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</si>
  <si>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</si>
  <si>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</si>
  <si>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</si>
  <si>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</si>
  <si>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</si>
  <si>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</si>
  <si>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</si>
  <si>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</si>
  <si>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</si>
  <si>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</si>
  <si>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</si>
  <si>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</si>
  <si>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</si>
  <si>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</si>
  <si>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</si>
  <si>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</si>
  <si>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</si>
  <si>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</si>
  <si>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</si>
  <si>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</si>
  <si>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</si>
  <si>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</si>
  <si>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</si>
  <si>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</si>
  <si>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</si>
  <si>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</si>
  <si>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</si>
  <si>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</si>
  <si>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</si>
  <si>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</si>
  <si>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</si>
  <si>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</si>
  <si>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</si>
  <si>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</si>
  <si>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</si>
  <si>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</si>
  <si>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</si>
  <si>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</si>
  <si>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</si>
  <si>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</si>
  <si>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</si>
  <si>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</si>
  <si>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</si>
  <si>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</si>
  <si>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</si>
  <si>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</si>
  <si>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</si>
  <si>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</si>
  <si>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</si>
  <si>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</si>
  <si>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</si>
  <si>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</si>
  <si>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</si>
  <si>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</si>
  <si>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</si>
  <si>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</si>
  <si>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</si>
  <si>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</si>
  <si>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</si>
  <si>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</si>
  <si>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</si>
  <si>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</si>
  <si>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</si>
  <si>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</si>
  <si>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</si>
  <si>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</si>
  <si>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</si>
  <si>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</si>
  <si>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</si>
  <si>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</si>
  <si>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</si>
  <si>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</si>
  <si>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</si>
  <si>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</si>
  <si>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</si>
  <si>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</si>
  <si>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</si>
  <si>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</si>
  <si>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</si>
  <si>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</si>
  <si>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</si>
  <si>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</si>
  <si>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</si>
  <si>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</si>
  <si>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</si>
  <si>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</si>
  <si>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</si>
  <si>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</si>
  <si>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</si>
  <si>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</si>
  <si>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</si>
  <si>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</si>
  <si>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</si>
  <si>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</si>
  <si>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</si>
  <si>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</si>
  <si>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</si>
  <si>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</si>
  <si>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</si>
  <si>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</si>
  <si>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</si>
  <si>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</si>
  <si>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</si>
  <si>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</si>
  <si>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</si>
  <si>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</si>
  <si>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</si>
  <si>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</si>
  <si>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</si>
  <si>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</si>
  <si>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</si>
  <si>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</si>
  <si>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</si>
  <si>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</si>
  <si>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</si>
  <si>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</si>
  <si>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</si>
  <si>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</si>
  <si>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</si>
  <si>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</si>
  <si>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</si>
  <si>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</si>
  <si>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</si>
  <si>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</si>
  <si>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</si>
  <si>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</si>
  <si>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</si>
  <si>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</si>
  <si>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</si>
  <si>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</si>
  <si>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</si>
  <si>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</si>
  <si>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</si>
  <si>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</si>
  <si>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</si>
  <si>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</si>
  <si>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</si>
  <si>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</si>
  <si>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</si>
  <si>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</si>
  <si>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</si>
  <si>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</si>
  <si>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</si>
  <si>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</si>
  <si>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</si>
  <si>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</si>
  <si>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</si>
  <si>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</si>
  <si>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</si>
  <si>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</si>
  <si>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</si>
  <si>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</si>
  <si>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</si>
  <si>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</si>
  <si>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</si>
  <si>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</si>
  <si>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</si>
  <si>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</si>
  <si>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</si>
  <si>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</si>
  <si>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</si>
  <si>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</si>
  <si>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</si>
  <si>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</si>
  <si>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</si>
  <si>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</si>
  <si>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</si>
  <si>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</si>
  <si>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</si>
  <si>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</si>
  <si>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</si>
  <si>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</si>
  <si>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</si>
  <si>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</si>
  <si>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</si>
  <si>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</si>
  <si>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</si>
  <si>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</si>
  <si>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</si>
  <si>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</si>
  <si>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</si>
  <si>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</si>
  <si>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</si>
  <si>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</si>
  <si>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</si>
  <si>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</si>
  <si>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</si>
  <si>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</si>
  <si>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取引設定</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</si>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</sst>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3">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ont>
    <font>
      <sz val="11"/>
      <color theme="1"/>
      <name val="Calibri Light"/>
      <family val="2"/>
      <scheme val="major"/>
    </font>
    <font>
      <sz val="11"/>
      <color rgb="FF212529"/>
      <name val="Calibri Light"/>
      <family val="2"/>
      <scheme val="major"/>
    </font>
    <font>
      <sz val="11"/>
      <name val="Consolas"/>
      <family val="3"/>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7">
    <xf numFmtId="0" fontId="0" fillId="0" borderId="0"/>
    <xf numFmtId="164" fontId="4" fillId="0" borderId="0">
      <alignment vertical="center"/>
    </xf>
    <xf numFmtId="0" fontId="5" fillId="0" borderId="0">
      <alignment vertical="center"/>
    </xf>
    <xf numFmtId="0" fontId="1" fillId="0" borderId="0"/>
    <xf numFmtId="164" fontId="4" fillId="0" borderId="0">
      <alignment vertical="center"/>
    </xf>
    <xf numFmtId="0" fontId="5" fillId="0" borderId="0">
      <alignment vertical="center"/>
    </xf>
    <xf numFmtId="0" fontId="1" fillId="0" borderId="0"/>
  </cellStyleXfs>
  <cellXfs count="300">
    <xf numFmtId="0" fontId="0" fillId="0" borderId="0" xfId="0"/>
    <xf numFmtId="0" fontId="0" fillId="0" borderId="0" xfId="0" applyAlignment="1">
      <alignment horizontal="center"/>
    </xf>
    <xf numFmtId="164" fontId="6" fillId="0" borderId="11" xfId="1" applyFont="1" applyBorder="1">
      <alignment vertical="center"/>
    </xf>
    <xf numFmtId="164" fontId="6" fillId="0" borderId="0" xfId="1" applyFont="1" applyAlignment="1">
      <alignment vertical="center" wrapText="1"/>
    </xf>
    <xf numFmtId="0" fontId="4" fillId="0" borderId="0" xfId="1" applyNumberFormat="1">
      <alignment vertical="center"/>
    </xf>
    <xf numFmtId="0" fontId="4" fillId="0" borderId="0" xfId="1" applyNumberFormat="1" applyAlignment="1">
      <alignment horizontal="center" vertical="center" wrapText="1"/>
    </xf>
    <xf numFmtId="164" fontId="4" fillId="0" borderId="0" xfId="1" applyAlignment="1">
      <alignment horizontal="left" vertical="center"/>
    </xf>
    <xf numFmtId="0" fontId="4" fillId="4" borderId="0" xfId="1" applyNumberFormat="1" applyFill="1">
      <alignment vertical="center"/>
    </xf>
    <xf numFmtId="164" fontId="4" fillId="0" borderId="0" xfId="1">
      <alignment vertical="center"/>
    </xf>
    <xf numFmtId="0" fontId="4" fillId="0" borderId="0" xfId="1" applyNumberFormat="1" applyAlignment="1">
      <alignment horizontal="left" vertical="center"/>
    </xf>
    <xf numFmtId="0" fontId="4" fillId="0" borderId="0" xfId="1" applyNumberFormat="1" applyAlignment="1">
      <alignment vertical="center" wrapText="1"/>
    </xf>
    <xf numFmtId="164" fontId="4" fillId="0" borderId="0" xfId="1" applyAlignment="1">
      <alignment vertical="center" wrapText="1"/>
    </xf>
    <xf numFmtId="0" fontId="5" fillId="6" borderId="11" xfId="2" applyFill="1" applyBorder="1" applyAlignment="1">
      <alignment horizontal="center" vertical="center"/>
    </xf>
    <xf numFmtId="0" fontId="5" fillId="6" borderId="14" xfId="2" applyFill="1" applyBorder="1" applyAlignment="1">
      <alignment horizontal="center" vertical="center"/>
    </xf>
    <xf numFmtId="164" fontId="4" fillId="6" borderId="15" xfId="1" applyFill="1" applyBorder="1" applyAlignment="1">
      <alignment horizontal="center" vertical="center"/>
    </xf>
    <xf numFmtId="0" fontId="5" fillId="0" borderId="0" xfId="2">
      <alignment vertical="center"/>
    </xf>
    <xf numFmtId="0" fontId="5" fillId="0" borderId="16" xfId="2" applyBorder="1">
      <alignment vertical="center"/>
    </xf>
    <xf numFmtId="0" fontId="5" fillId="0" borderId="4" xfId="2" applyBorder="1" applyAlignment="1">
      <alignment horizontal="left" vertical="center"/>
    </xf>
    <xf numFmtId="0" fontId="5" fillId="0" borderId="17" xfId="2" applyBorder="1" applyAlignment="1">
      <alignment horizontal="center" vertical="center"/>
    </xf>
    <xf numFmtId="0" fontId="5" fillId="0" borderId="18" xfId="2" applyBorder="1" applyAlignment="1">
      <alignment horizontal="center" vertical="center"/>
    </xf>
    <xf numFmtId="0" fontId="5" fillId="0" borderId="20" xfId="2" applyBorder="1">
      <alignment vertical="center"/>
    </xf>
    <xf numFmtId="0" fontId="5" fillId="0" borderId="21" xfId="2" applyBorder="1" applyAlignment="1">
      <alignment horizontal="left" vertical="center"/>
    </xf>
    <xf numFmtId="0" fontId="5" fillId="0" borderId="22" xfId="2" applyBorder="1" applyAlignment="1">
      <alignment horizontal="center" vertical="center"/>
    </xf>
    <xf numFmtId="0" fontId="5" fillId="0" borderId="23" xfId="2" applyBorder="1" applyAlignment="1">
      <alignment horizontal="center" vertical="center"/>
    </xf>
    <xf numFmtId="0" fontId="4" fillId="0" borderId="25" xfId="1" applyNumberFormat="1" applyBorder="1">
      <alignment vertical="center"/>
    </xf>
    <xf numFmtId="164" fontId="4" fillId="0" borderId="13" xfId="1" applyBorder="1" applyAlignment="1">
      <alignment horizontal="left" vertical="center"/>
    </xf>
    <xf numFmtId="164" fontId="4" fillId="0" borderId="14" xfId="1" applyBorder="1">
      <alignment vertical="center"/>
    </xf>
    <xf numFmtId="164" fontId="4" fillId="0" borderId="14" xfId="1" applyBorder="1" applyAlignment="1">
      <alignment horizontal="left" vertical="center"/>
    </xf>
    <xf numFmtId="164" fontId="4" fillId="0" borderId="11" xfId="1" applyBorder="1" applyAlignment="1">
      <alignment horizontal="center" vertical="center"/>
    </xf>
    <xf numFmtId="164" fontId="4" fillId="0" borderId="14" xfId="1" applyBorder="1" applyAlignment="1">
      <alignment horizontal="center" vertical="center"/>
    </xf>
    <xf numFmtId="164" fontId="4" fillId="0" borderId="15" xfId="1" applyBorder="1" applyAlignment="1">
      <alignment horizontal="center" vertical="center"/>
    </xf>
    <xf numFmtId="0" fontId="7" fillId="0" borderId="26" xfId="2" applyFont="1" applyBorder="1">
      <alignment vertical="center"/>
    </xf>
    <xf numFmtId="0" fontId="7" fillId="0" borderId="26" xfId="2" applyFont="1" applyBorder="1" applyAlignment="1">
      <alignment horizontal="left" vertical="center"/>
    </xf>
    <xf numFmtId="0" fontId="5" fillId="0" borderId="26" xfId="2" applyBorder="1">
      <alignment vertical="center"/>
    </xf>
    <xf numFmtId="0" fontId="5" fillId="0" borderId="26" xfId="2" applyBorder="1" applyAlignment="1">
      <alignment horizontal="left" vertical="center"/>
    </xf>
    <xf numFmtId="0" fontId="4" fillId="5" borderId="27" xfId="1" applyNumberFormat="1" applyFill="1" applyBorder="1" applyAlignment="1">
      <alignment horizontal="center" vertical="center"/>
    </xf>
    <xf numFmtId="0" fontId="4" fillId="0" borderId="32" xfId="1" applyNumberFormat="1" applyBorder="1" applyAlignment="1">
      <alignment horizontal="center" vertical="center"/>
    </xf>
    <xf numFmtId="0" fontId="4" fillId="0" borderId="34" xfId="1" applyNumberFormat="1" applyBorder="1" applyAlignment="1">
      <alignment horizontal="center" vertical="center"/>
    </xf>
    <xf numFmtId="0" fontId="4" fillId="4" borderId="35" xfId="1" applyNumberFormat="1" applyFill="1" applyBorder="1" applyAlignment="1">
      <alignment horizontal="left" vertical="center"/>
    </xf>
    <xf numFmtId="0" fontId="4" fillId="4" borderId="3" xfId="1" applyNumberFormat="1" applyFill="1" applyBorder="1" applyAlignment="1">
      <alignment horizontal="center" vertical="center"/>
    </xf>
    <xf numFmtId="0" fontId="4" fillId="4" borderId="4" xfId="1" applyNumberFormat="1" applyFill="1" applyBorder="1" applyAlignment="1">
      <alignment horizontal="center" vertical="center"/>
    </xf>
    <xf numFmtId="0" fontId="4" fillId="4" borderId="3" xfId="1" applyNumberFormat="1" applyFill="1" applyBorder="1" applyAlignment="1">
      <alignment horizontal="left" vertical="center"/>
    </xf>
    <xf numFmtId="0" fontId="8" fillId="4" borderId="35" xfId="2" applyFont="1" applyFill="1" applyBorder="1" applyAlignment="1">
      <alignment horizontal="left" vertical="center"/>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4" fillId="8" borderId="36"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center" vertical="center"/>
    </xf>
    <xf numFmtId="0" fontId="4" fillId="4" borderId="39" xfId="1" applyNumberFormat="1" applyFill="1" applyBorder="1" applyAlignment="1">
      <alignment horizontal="center" vertical="center"/>
    </xf>
    <xf numFmtId="0" fontId="4" fillId="4" borderId="38" xfId="1" applyNumberFormat="1" applyFill="1" applyBorder="1" applyAlignment="1">
      <alignment horizontal="left" vertical="center"/>
    </xf>
    <xf numFmtId="0" fontId="8" fillId="4" borderId="40" xfId="2" applyFont="1" applyFill="1" applyBorder="1" applyAlignment="1">
      <alignment horizontal="left" vertical="center"/>
    </xf>
    <xf numFmtId="0" fontId="7" fillId="4" borderId="10" xfId="2" applyFont="1" applyFill="1" applyBorder="1" applyAlignment="1">
      <alignment horizontal="center" vertical="center" wrapText="1"/>
    </xf>
    <xf numFmtId="0" fontId="7" fillId="4" borderId="13" xfId="2" applyFont="1" applyFill="1" applyBorder="1" applyAlignment="1">
      <alignment horizontal="center" vertical="center" wrapText="1"/>
    </xf>
    <xf numFmtId="0" fontId="4" fillId="4" borderId="35" xfId="1" applyNumberFormat="1" applyFill="1" applyBorder="1">
      <alignment vertical="center"/>
    </xf>
    <xf numFmtId="0" fontId="4" fillId="4" borderId="3" xfId="1" applyNumberFormat="1" applyFill="1" applyBorder="1">
      <alignment vertical="center"/>
    </xf>
    <xf numFmtId="0" fontId="4" fillId="4" borderId="4" xfId="1" applyNumberFormat="1" applyFill="1" applyBorder="1">
      <alignment vertical="center"/>
    </xf>
    <xf numFmtId="0" fontId="8" fillId="4" borderId="1" xfId="2" applyFont="1" applyFill="1" applyBorder="1">
      <alignment vertical="center"/>
    </xf>
    <xf numFmtId="0" fontId="8" fillId="4" borderId="28" xfId="2" applyFont="1" applyFill="1" applyBorder="1">
      <alignment vertical="center"/>
    </xf>
    <xf numFmtId="0" fontId="8" fillId="4" borderId="2" xfId="2" applyFont="1" applyFill="1" applyBorder="1">
      <alignment vertical="center"/>
    </xf>
    <xf numFmtId="0" fontId="4" fillId="0" borderId="36" xfId="1" applyNumberFormat="1" applyBorder="1" applyAlignment="1">
      <alignment horizontal="center" vertical="center"/>
    </xf>
    <xf numFmtId="0" fontId="4" fillId="4" borderId="40" xfId="1" applyNumberFormat="1" applyFill="1" applyBorder="1" applyAlignment="1">
      <alignment horizontal="left" vertical="center"/>
    </xf>
    <xf numFmtId="0" fontId="4" fillId="4" borderId="10" xfId="1" applyNumberFormat="1" applyFill="1" applyBorder="1" applyAlignment="1">
      <alignment horizontal="left" vertical="center"/>
    </xf>
    <xf numFmtId="0" fontId="4" fillId="4" borderId="13" xfId="1" applyNumberFormat="1" applyFill="1" applyBorder="1" applyAlignment="1">
      <alignment horizontal="left" vertical="center"/>
    </xf>
    <xf numFmtId="0" fontId="4" fillId="4" borderId="10" xfId="1" applyNumberFormat="1" applyFill="1" applyBorder="1" applyAlignment="1">
      <alignment horizontal="left" vertical="center" wrapText="1"/>
    </xf>
    <xf numFmtId="0" fontId="8" fillId="4" borderId="10" xfId="2" applyFont="1" applyFill="1" applyBorder="1" applyAlignment="1">
      <alignment horizontal="left" vertical="center"/>
    </xf>
    <xf numFmtId="0" fontId="8" fillId="4" borderId="13" xfId="2" applyFont="1" applyFill="1" applyBorder="1" applyAlignment="1">
      <alignment horizontal="left" vertical="center"/>
    </xf>
    <xf numFmtId="0" fontId="4" fillId="8" borderId="43" xfId="1" applyNumberFormat="1" applyFill="1" applyBorder="1" applyAlignment="1">
      <alignment horizontal="center" vertical="center"/>
    </xf>
    <xf numFmtId="0" fontId="8" fillId="4" borderId="37" xfId="2" applyFont="1" applyFill="1" applyBorder="1" applyAlignment="1">
      <alignment horizontal="left" vertical="center"/>
    </xf>
    <xf numFmtId="0" fontId="7" fillId="4" borderId="38" xfId="2" applyFont="1" applyFill="1" applyBorder="1" applyAlignment="1">
      <alignment horizontal="center" vertical="center" wrapText="1"/>
    </xf>
    <xf numFmtId="0" fontId="7" fillId="4" borderId="39" xfId="2" applyFont="1" applyFill="1" applyBorder="1" applyAlignment="1">
      <alignment horizontal="center" vertical="center" wrapText="1"/>
    </xf>
    <xf numFmtId="0" fontId="4" fillId="0" borderId="44" xfId="1" applyNumberFormat="1" applyBorder="1" applyAlignment="1">
      <alignment horizontal="center"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center" vertical="center"/>
    </xf>
    <xf numFmtId="0" fontId="4" fillId="4" borderId="47" xfId="1" applyNumberFormat="1" applyFill="1" applyBorder="1" applyAlignment="1">
      <alignment horizontal="center" vertical="center"/>
    </xf>
    <xf numFmtId="0" fontId="8" fillId="4" borderId="45" xfId="2" applyFont="1" applyFill="1" applyBorder="1" applyAlignment="1">
      <alignment horizontal="left" vertical="center"/>
    </xf>
    <xf numFmtId="0" fontId="7" fillId="4" borderId="46" xfId="2" applyFont="1" applyFill="1" applyBorder="1" applyAlignment="1">
      <alignment horizontal="left" vertical="center" wrapText="1"/>
    </xf>
    <xf numFmtId="0" fontId="7" fillId="4" borderId="47" xfId="2" applyFont="1" applyFill="1" applyBorder="1" applyAlignment="1">
      <alignment horizontal="left" vertical="center" wrapText="1"/>
    </xf>
    <xf numFmtId="0" fontId="4" fillId="4" borderId="46" xfId="1" applyNumberFormat="1" applyFill="1" applyBorder="1" applyAlignment="1">
      <alignment horizontal="left" vertical="center"/>
    </xf>
    <xf numFmtId="0" fontId="8" fillId="4" borderId="48" xfId="2" applyFont="1" applyFill="1" applyBorder="1" applyAlignment="1">
      <alignment horizontal="left" vertical="center"/>
    </xf>
    <xf numFmtId="0" fontId="7" fillId="4" borderId="49" xfId="2" applyFont="1" applyFill="1" applyBorder="1" applyAlignment="1">
      <alignment horizontal="left" vertical="center" wrapText="1"/>
    </xf>
    <xf numFmtId="0" fontId="7" fillId="4" borderId="21" xfId="2" applyFont="1" applyFill="1" applyBorder="1" applyAlignment="1">
      <alignment horizontal="left" vertical="center" wrapText="1"/>
    </xf>
    <xf numFmtId="0" fontId="7" fillId="4" borderId="10" xfId="2" applyFont="1" applyFill="1" applyBorder="1" applyAlignment="1">
      <alignment horizontal="left" vertical="center" wrapText="1"/>
    </xf>
    <xf numFmtId="0" fontId="7" fillId="4" borderId="13" xfId="2" applyFont="1" applyFill="1" applyBorder="1" applyAlignment="1">
      <alignment horizontal="left" vertical="center" wrapText="1"/>
    </xf>
    <xf numFmtId="0" fontId="7" fillId="4" borderId="38" xfId="2" applyFont="1" applyFill="1" applyBorder="1" applyAlignment="1">
      <alignment horizontal="left" vertical="center" wrapText="1"/>
    </xf>
    <xf numFmtId="0" fontId="7" fillId="4" borderId="39" xfId="2" applyFont="1" applyFill="1" applyBorder="1" applyAlignment="1">
      <alignment horizontal="left" vertical="center" wrapText="1"/>
    </xf>
    <xf numFmtId="0" fontId="4" fillId="8" borderId="50" xfId="1" applyNumberFormat="1" applyFill="1" applyBorder="1" applyAlignment="1">
      <alignment horizontal="center" vertical="center"/>
    </xf>
    <xf numFmtId="0" fontId="4" fillId="4" borderId="48" xfId="1" applyNumberFormat="1" applyFill="1" applyBorder="1" applyAlignment="1">
      <alignment horizontal="left" vertical="center"/>
    </xf>
    <xf numFmtId="0" fontId="4" fillId="4" borderId="49" xfId="1" applyNumberFormat="1" applyFill="1" applyBorder="1" applyAlignment="1">
      <alignment horizontal="center" vertical="center"/>
    </xf>
    <xf numFmtId="0" fontId="4" fillId="4" borderId="21" xfId="1" applyNumberFormat="1" applyFill="1" applyBorder="1" applyAlignment="1">
      <alignment horizontal="center" vertical="center"/>
    </xf>
    <xf numFmtId="0" fontId="4" fillId="4" borderId="49" xfId="1" applyNumberFormat="1" applyFill="1" applyBorder="1" applyAlignment="1">
      <alignment horizontal="left" vertical="center"/>
    </xf>
    <xf numFmtId="0" fontId="4" fillId="8" borderId="44" xfId="1" applyNumberFormat="1" applyFill="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50" xfId="1" applyNumberFormat="1" applyBorder="1" applyAlignment="1">
      <alignment horizontal="center" vertical="center"/>
    </xf>
    <xf numFmtId="0" fontId="7" fillId="4" borderId="1" xfId="2" applyFont="1" applyFill="1" applyBorder="1" applyAlignment="1">
      <alignment horizontal="left" vertical="center"/>
    </xf>
    <xf numFmtId="0" fontId="7" fillId="4" borderId="28" xfId="2" applyFont="1" applyFill="1" applyBorder="1" applyAlignment="1">
      <alignment horizontal="left" vertical="center" wrapText="1"/>
    </xf>
    <xf numFmtId="0" fontId="7" fillId="4" borderId="2" xfId="2" applyFont="1" applyFill="1" applyBorder="1" applyAlignment="1">
      <alignment horizontal="left" vertical="center" wrapText="1"/>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5" fillId="4" borderId="49" xfId="2" applyFill="1" applyBorder="1" applyAlignment="1">
      <alignment vertical="top" wrapText="1"/>
    </xf>
    <xf numFmtId="0" fontId="5" fillId="4" borderId="21" xfId="2" applyFill="1" applyBorder="1" applyAlignment="1">
      <alignment vertical="top" wrapText="1"/>
    </xf>
    <xf numFmtId="0" fontId="8" fillId="4" borderId="37" xfId="2" applyFont="1" applyFill="1" applyBorder="1">
      <alignment vertical="center"/>
    </xf>
    <xf numFmtId="0" fontId="8" fillId="4" borderId="48" xfId="2" applyFont="1" applyFill="1" applyBorder="1">
      <alignment vertical="center"/>
    </xf>
    <xf numFmtId="0" fontId="4" fillId="4" borderId="10" xfId="1" applyNumberFormat="1" applyFill="1" applyBorder="1" applyAlignment="1">
      <alignment horizontal="center" vertical="center"/>
    </xf>
    <xf numFmtId="0" fontId="8" fillId="4" borderId="40" xfId="2" applyFont="1" applyFill="1" applyBorder="1">
      <alignment vertical="center"/>
    </xf>
    <xf numFmtId="0" fontId="7" fillId="4" borderId="3" xfId="2" applyFont="1" applyFill="1" applyBorder="1" applyAlignment="1">
      <alignment horizontal="left" vertical="center" wrapText="1"/>
    </xf>
    <xf numFmtId="0" fontId="7" fillId="4" borderId="4" xfId="2" applyFont="1" applyFill="1" applyBorder="1" applyAlignment="1">
      <alignment horizontal="left" vertical="center" wrapText="1"/>
    </xf>
    <xf numFmtId="0" fontId="4" fillId="4" borderId="0" xfId="1" applyNumberFormat="1" applyFill="1" applyAlignment="1">
      <alignment horizontal="center" vertical="center"/>
    </xf>
    <xf numFmtId="0" fontId="4" fillId="4" borderId="42" xfId="1" applyNumberFormat="1" applyFill="1" applyBorder="1" applyAlignment="1">
      <alignment horizontal="center" vertical="center"/>
    </xf>
    <xf numFmtId="0" fontId="7" fillId="4" borderId="0" xfId="2" applyFont="1" applyFill="1" applyAlignment="1">
      <alignment horizontal="left" vertical="center" wrapText="1"/>
    </xf>
    <xf numFmtId="0" fontId="7" fillId="4" borderId="42" xfId="2" applyFont="1" applyFill="1" applyBorder="1" applyAlignment="1">
      <alignment horizontal="left" vertical="center" wrapText="1"/>
    </xf>
    <xf numFmtId="0" fontId="4" fillId="0" borderId="43" xfId="1" applyNumberFormat="1" applyBorder="1" applyAlignment="1">
      <alignment horizontal="center" vertical="center"/>
    </xf>
    <xf numFmtId="0" fontId="5" fillId="4" borderId="38" xfId="2" applyFill="1" applyBorder="1" applyAlignment="1">
      <alignment vertical="top" wrapText="1"/>
    </xf>
    <xf numFmtId="0" fontId="5" fillId="4" borderId="39" xfId="2" applyFill="1" applyBorder="1" applyAlignment="1">
      <alignment vertical="top" wrapText="1"/>
    </xf>
    <xf numFmtId="0" fontId="4" fillId="0" borderId="27" xfId="1" applyNumberFormat="1" applyBorder="1" applyAlignment="1">
      <alignment horizontal="center" vertical="center"/>
    </xf>
    <xf numFmtId="0" fontId="4" fillId="4" borderId="29" xfId="1" applyNumberFormat="1" applyFill="1" applyBorder="1" applyAlignment="1">
      <alignment horizontal="left" vertical="center"/>
    </xf>
    <xf numFmtId="0" fontId="4" fillId="4" borderId="30" xfId="1" applyNumberFormat="1" applyFill="1" applyBorder="1" applyAlignment="1">
      <alignment horizontal="center" vertical="center"/>
    </xf>
    <xf numFmtId="0" fontId="4" fillId="4" borderId="31" xfId="1" applyNumberFormat="1" applyFill="1" applyBorder="1" applyAlignment="1">
      <alignment horizontal="center" vertical="center"/>
    </xf>
    <xf numFmtId="0" fontId="4" fillId="4" borderId="30" xfId="1" applyNumberFormat="1" applyFill="1" applyBorder="1" applyAlignment="1">
      <alignment horizontal="left" vertical="center"/>
    </xf>
    <xf numFmtId="0" fontId="8" fillId="4" borderId="29" xfId="2" applyFont="1" applyFill="1" applyBorder="1" applyAlignment="1">
      <alignment horizontal="left" vertical="center"/>
    </xf>
    <xf numFmtId="0" fontId="7" fillId="4" borderId="30" xfId="2" applyFont="1" applyFill="1" applyBorder="1" applyAlignment="1">
      <alignment horizontal="left" vertical="center" wrapText="1"/>
    </xf>
    <xf numFmtId="0" fontId="7" fillId="4" borderId="31" xfId="2" applyFont="1" applyFill="1" applyBorder="1" applyAlignment="1">
      <alignment horizontal="left" vertical="center" wrapText="1"/>
    </xf>
    <xf numFmtId="0" fontId="4" fillId="4" borderId="27" xfId="1" applyNumberFormat="1" applyFill="1" applyBorder="1" applyAlignment="1">
      <alignment horizontal="center" vertical="center"/>
    </xf>
    <xf numFmtId="164" fontId="4" fillId="4" borderId="29" xfId="1" applyFill="1" applyBorder="1" applyAlignment="1">
      <alignment horizontal="left" vertical="center"/>
    </xf>
    <xf numFmtId="164" fontId="4" fillId="4" borderId="30" xfId="1" applyFill="1" applyBorder="1">
      <alignment vertical="center"/>
    </xf>
    <xf numFmtId="164" fontId="4" fillId="4" borderId="31" xfId="1" applyFill="1" applyBorder="1">
      <alignment vertical="center"/>
    </xf>
    <xf numFmtId="164" fontId="4" fillId="4" borderId="29" xfId="1" applyFill="1" applyBorder="1">
      <alignment vertical="center"/>
    </xf>
    <xf numFmtId="0" fontId="4" fillId="4" borderId="33" xfId="1" applyNumberFormat="1" applyFill="1" applyBorder="1" applyAlignment="1">
      <alignment horizontal="center" vertical="center"/>
    </xf>
    <xf numFmtId="0" fontId="4" fillId="0" borderId="0" xfId="1" applyNumberFormat="1" applyAlignment="1">
      <alignment horizontal="center" vertical="center"/>
    </xf>
    <xf numFmtId="0" fontId="9" fillId="0" borderId="0" xfId="0" applyFont="1" applyAlignment="1">
      <alignment vertical="center"/>
    </xf>
    <xf numFmtId="164" fontId="4" fillId="0" borderId="0" xfId="1" applyAlignment="1">
      <alignment horizontal="center" vertical="center"/>
    </xf>
    <xf numFmtId="0" fontId="4" fillId="0" borderId="23" xfId="1" applyNumberFormat="1" applyBorder="1" applyAlignment="1">
      <alignment horizontal="center" vertical="center"/>
    </xf>
    <xf numFmtId="0" fontId="9" fillId="0" borderId="23" xfId="0" applyFont="1" applyBorder="1" applyAlignment="1">
      <alignment vertical="center"/>
    </xf>
    <xf numFmtId="164" fontId="4" fillId="0" borderId="23" xfId="1" applyBorder="1">
      <alignment vertical="center"/>
    </xf>
    <xf numFmtId="0" fontId="5" fillId="0" borderId="19" xfId="2" applyBorder="1" applyAlignment="1">
      <alignment horizontal="center" vertical="center"/>
    </xf>
    <xf numFmtId="0" fontId="5" fillId="0" borderId="24" xfId="2" applyBorder="1" applyAlignment="1">
      <alignment horizontal="center" vertical="center"/>
    </xf>
    <xf numFmtId="0" fontId="5" fillId="0" borderId="0" xfId="5" applyAlignment="1">
      <alignment horizontal="center" vertical="center" textRotation="90" wrapText="1"/>
    </xf>
    <xf numFmtId="0" fontId="5" fillId="0" borderId="0" xfId="5" applyAlignment="1">
      <alignment horizontal="center" vertical="center"/>
    </xf>
    <xf numFmtId="1" fontId="5" fillId="0" borderId="0" xfId="5" applyNumberFormat="1" applyAlignment="1">
      <alignment horizontal="center" vertical="center" textRotation="90"/>
    </xf>
    <xf numFmtId="0" fontId="5" fillId="0" borderId="0" xfId="5" applyAlignment="1">
      <alignment horizontal="left" vertical="center"/>
    </xf>
    <xf numFmtId="0" fontId="5" fillId="0" borderId="0" xfId="5">
      <alignment vertical="center"/>
    </xf>
    <xf numFmtId="1" fontId="5" fillId="0" borderId="0" xfId="5" applyNumberFormat="1" applyAlignment="1">
      <alignment horizontal="center" vertical="center"/>
    </xf>
    <xf numFmtId="0" fontId="5" fillId="0" borderId="0" xfId="5" applyAlignment="1">
      <alignment horizontal="left" vertical="center" indent="2"/>
    </xf>
    <xf numFmtId="0" fontId="5" fillId="0" borderId="0" xfId="5" applyAlignment="1">
      <alignment horizontal="left" vertical="center" indent="1"/>
    </xf>
    <xf numFmtId="0" fontId="5" fillId="0" borderId="0" xfId="5" applyAlignment="1">
      <alignment vertical="center" wrapText="1"/>
    </xf>
    <xf numFmtId="0" fontId="5" fillId="0" borderId="0" xfId="5" applyAlignment="1">
      <alignment horizontal="left" vertical="center" indent="3"/>
    </xf>
    <xf numFmtId="0" fontId="10" fillId="0" borderId="0" xfId="6" applyFont="1" applyAlignment="1">
      <alignment vertical="top" wrapText="1"/>
    </xf>
    <xf numFmtId="0" fontId="10" fillId="0" borderId="0" xfId="6" applyFont="1" applyAlignment="1">
      <alignment horizontal="center" vertical="top" wrapText="1"/>
    </xf>
    <xf numFmtId="0" fontId="10" fillId="0" borderId="0" xfId="6" applyFont="1" applyAlignment="1">
      <alignment horizontal="left" vertical="top" wrapText="1" indent="2"/>
    </xf>
    <xf numFmtId="0" fontId="10" fillId="0" borderId="0" xfId="6" applyFont="1" applyAlignment="1">
      <alignment horizontal="left" vertical="top" wrapText="1"/>
    </xf>
    <xf numFmtId="0" fontId="10" fillId="0" borderId="0" xfId="6" applyFont="1" applyAlignment="1">
      <alignment horizontal="left" vertical="top" wrapText="1" indent="3"/>
    </xf>
    <xf numFmtId="0" fontId="5" fillId="2" borderId="0" xfId="5" applyFill="1">
      <alignment vertical="center"/>
    </xf>
    <xf numFmtId="0" fontId="5" fillId="0" borderId="52" xfId="5" applyBorder="1">
      <alignment vertical="center"/>
    </xf>
    <xf numFmtId="0" fontId="10" fillId="0" borderId="0" xfId="5" applyFont="1" applyAlignment="1">
      <alignment horizontal="left" indent="4"/>
    </xf>
    <xf numFmtId="0" fontId="10" fillId="0" borderId="0" xfId="6" applyFont="1" applyAlignment="1">
      <alignment horizontal="left" vertical="top" wrapText="1" indent="4"/>
    </xf>
    <xf numFmtId="0" fontId="11" fillId="9" borderId="0" xfId="5" applyFont="1" applyFill="1" applyAlignment="1">
      <alignment vertical="top" wrapText="1"/>
    </xf>
    <xf numFmtId="0" fontId="5" fillId="0" borderId="0" xfId="5" applyAlignment="1">
      <alignment horizontal="left" vertical="center" indent="4"/>
    </xf>
    <xf numFmtId="0" fontId="5"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2"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2" fillId="0" borderId="0" xfId="0" applyFont="1" applyAlignment="1">
      <alignment vertical="center"/>
    </xf>
    <xf numFmtId="0" fontId="0" fillId="8" borderId="0" xfId="0" applyFill="1" applyAlignment="1">
      <alignment horizontal="left" vertical="center"/>
    </xf>
    <xf numFmtId="0" fontId="12" fillId="0" borderId="0" xfId="0" applyFont="1" applyAlignment="1">
      <alignment vertical="center"/>
    </xf>
    <xf numFmtId="0" fontId="0" fillId="0" borderId="0" xfId="0" applyAlignment="1">
      <alignment vertical="center" wrapText="1"/>
    </xf>
    <xf numFmtId="49" fontId="0" fillId="0" borderId="0" xfId="0" applyNumberFormat="1" applyAlignment="1">
      <alignment horizontal="center" vertical="center"/>
    </xf>
    <xf numFmtId="0" fontId="2" fillId="0" borderId="0" xfId="0" applyFont="1"/>
    <xf numFmtId="49" fontId="2"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Alignment="1">
      <alignment horizontal="left"/>
    </xf>
    <xf numFmtId="164" fontId="4" fillId="0" borderId="23" xfId="1" applyBorder="1" applyAlignment="1">
      <alignment horizontal="left" vertical="center" wrapText="1"/>
    </xf>
    <xf numFmtId="0" fontId="9" fillId="0" borderId="53" xfId="0" applyFont="1" applyBorder="1" applyAlignment="1">
      <alignment horizontal="left" vertical="center"/>
    </xf>
    <xf numFmtId="0" fontId="9" fillId="0" borderId="49" xfId="0" applyFont="1" applyBorder="1" applyAlignment="1">
      <alignment horizontal="left" vertical="center"/>
    </xf>
    <xf numFmtId="0" fontId="9" fillId="0" borderId="22" xfId="0" applyFont="1" applyBorder="1" applyAlignment="1">
      <alignment horizontal="left" vertical="center"/>
    </xf>
    <xf numFmtId="164" fontId="4" fillId="0" borderId="23" xfId="1" applyBorder="1" applyAlignment="1">
      <alignment horizontal="center" vertical="center" wrapText="1"/>
    </xf>
    <xf numFmtId="164" fontId="4" fillId="0" borderId="23" xfId="1" applyBorder="1" applyAlignment="1">
      <alignment horizontal="center" vertical="center"/>
    </xf>
    <xf numFmtId="0" fontId="4" fillId="4" borderId="37" xfId="1" applyNumberFormat="1" applyFill="1" applyBorder="1" applyAlignment="1">
      <alignment horizontal="left" vertical="center" wrapText="1"/>
    </xf>
    <xf numFmtId="0" fontId="4" fillId="4" borderId="38" xfId="1" applyNumberFormat="1" applyFill="1" applyBorder="1" applyAlignment="1">
      <alignment horizontal="left" vertical="center" wrapText="1"/>
    </xf>
    <xf numFmtId="0" fontId="4" fillId="4" borderId="39" xfId="1" applyNumberFormat="1" applyFill="1" applyBorder="1" applyAlignment="1">
      <alignment horizontal="left" vertical="center" wrapText="1"/>
    </xf>
    <xf numFmtId="0" fontId="4" fillId="4" borderId="8" xfId="1" applyNumberFormat="1" applyFill="1" applyBorder="1" applyAlignment="1">
      <alignment horizontal="left" vertical="center" wrapText="1"/>
    </xf>
    <xf numFmtId="0" fontId="4" fillId="4" borderId="26" xfId="1" applyNumberFormat="1" applyFill="1" applyBorder="1" applyAlignment="1">
      <alignment horizontal="left" vertical="center" wrapText="1"/>
    </xf>
    <xf numFmtId="0" fontId="4" fillId="4" borderId="9" xfId="1" applyNumberFormat="1" applyFill="1" applyBorder="1" applyAlignment="1">
      <alignment horizontal="left" vertical="center" wrapText="1"/>
    </xf>
    <xf numFmtId="0" fontId="7" fillId="0" borderId="29" xfId="2" applyFont="1" applyBorder="1" applyAlignment="1">
      <alignment horizontal="center" vertical="center" wrapText="1"/>
    </xf>
    <xf numFmtId="0" fontId="7" fillId="0" borderId="31" xfId="2" applyFont="1" applyBorder="1" applyAlignment="1">
      <alignment horizontal="center" vertical="center" wrapText="1"/>
    </xf>
    <xf numFmtId="164" fontId="4" fillId="4" borderId="29" xfId="1" applyFill="1" applyBorder="1" applyAlignment="1">
      <alignment horizontal="center" vertical="center"/>
    </xf>
    <xf numFmtId="164" fontId="4" fillId="4" borderId="31" xfId="1" applyFill="1" applyBorder="1" applyAlignment="1">
      <alignment horizontal="center" vertical="center"/>
    </xf>
    <xf numFmtId="0" fontId="4" fillId="0" borderId="32" xfId="1" applyNumberFormat="1" applyBorder="1" applyAlignment="1">
      <alignment horizontal="center" vertical="center"/>
    </xf>
    <xf numFmtId="0" fontId="4" fillId="0" borderId="44" xfId="1" applyNumberFormat="1" applyBorder="1" applyAlignment="1">
      <alignment horizontal="center" vertical="center"/>
    </xf>
    <xf numFmtId="0" fontId="4" fillId="4" borderId="1" xfId="1" applyNumberFormat="1" applyFill="1" applyBorder="1" applyAlignment="1">
      <alignment horizontal="left" vertical="center"/>
    </xf>
    <xf numFmtId="0" fontId="4" fillId="4" borderId="28" xfId="1" applyNumberFormat="1" applyFill="1" applyBorder="1" applyAlignment="1">
      <alignment horizontal="left" vertical="center"/>
    </xf>
    <xf numFmtId="0" fontId="4" fillId="4" borderId="2" xfId="1" applyNumberFormat="1" applyFill="1" applyBorder="1" applyAlignment="1">
      <alignment horizontal="left"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left" vertical="center"/>
    </xf>
    <xf numFmtId="0" fontId="4" fillId="4" borderId="47" xfId="1" applyNumberFormat="1" applyFill="1" applyBorder="1" applyAlignment="1">
      <alignment horizontal="left" vertical="center"/>
    </xf>
    <xf numFmtId="0" fontId="4" fillId="4" borderId="1" xfId="1" applyNumberFormat="1" applyFill="1" applyBorder="1" applyAlignment="1">
      <alignment horizontal="left" vertical="center" wrapText="1"/>
    </xf>
    <xf numFmtId="0" fontId="4" fillId="4" borderId="28" xfId="1" applyNumberFormat="1" applyFill="1" applyBorder="1" applyAlignment="1">
      <alignment horizontal="left" vertical="center" wrapText="1"/>
    </xf>
    <xf numFmtId="0" fontId="4" fillId="4" borderId="2" xfId="1" applyNumberFormat="1" applyFill="1" applyBorder="1" applyAlignment="1">
      <alignment horizontal="left" vertical="center" wrapText="1"/>
    </xf>
    <xf numFmtId="0" fontId="4" fillId="4" borderId="45" xfId="1" applyNumberFormat="1" applyFill="1" applyBorder="1" applyAlignment="1">
      <alignment horizontal="left" vertical="center" wrapText="1"/>
    </xf>
    <xf numFmtId="0" fontId="4" fillId="4" borderId="46" xfId="1" applyNumberFormat="1" applyFill="1" applyBorder="1" applyAlignment="1">
      <alignment horizontal="left" vertical="center" wrapText="1"/>
    </xf>
    <xf numFmtId="0" fontId="4" fillId="4" borderId="47" xfId="1" applyNumberFormat="1" applyFill="1" applyBorder="1" applyAlignment="1">
      <alignment horizontal="left" vertical="center" wrapText="1"/>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41" xfId="2" applyFont="1" applyBorder="1" applyAlignment="1">
      <alignment horizontal="center" vertical="center" wrapText="1"/>
    </xf>
    <xf numFmtId="0" fontId="7" fillId="0" borderId="42" xfId="2" applyFont="1" applyBorder="1" applyAlignment="1">
      <alignment horizontal="center" vertical="center" wrapText="1"/>
    </xf>
    <xf numFmtId="0" fontId="7" fillId="0" borderId="8" xfId="2" applyFont="1" applyBorder="1" applyAlignment="1">
      <alignment horizontal="center" vertical="center" wrapText="1"/>
    </xf>
    <xf numFmtId="0" fontId="7" fillId="0" borderId="9" xfId="2" applyFont="1" applyBorder="1" applyAlignment="1">
      <alignment horizontal="center" vertical="center" wrapText="1"/>
    </xf>
    <xf numFmtId="0" fontId="7" fillId="0" borderId="1" xfId="2" applyFont="1" applyBorder="1" applyAlignment="1">
      <alignment horizontal="center" vertical="center"/>
    </xf>
    <xf numFmtId="0" fontId="7" fillId="0" borderId="2" xfId="2" applyFont="1" applyBorder="1" applyAlignment="1">
      <alignment horizontal="center" vertical="center"/>
    </xf>
    <xf numFmtId="0" fontId="7" fillId="0" borderId="41" xfId="2" applyFont="1" applyBorder="1" applyAlignment="1">
      <alignment horizontal="center" vertical="center"/>
    </xf>
    <xf numFmtId="0" fontId="7" fillId="0" borderId="42"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43" xfId="1" applyNumberFormat="1" applyBorder="1" applyAlignment="1">
      <alignment horizontal="center" vertical="center"/>
    </xf>
    <xf numFmtId="0" fontId="4" fillId="0" borderId="33" xfId="1" applyNumberFormat="1" applyBorder="1" applyAlignment="1">
      <alignment horizontal="center" vertical="center"/>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4" fillId="4" borderId="42" xfId="1" applyNumberFormat="1" applyFill="1" applyBorder="1" applyAlignment="1">
      <alignment horizontal="left" vertical="center"/>
    </xf>
    <xf numFmtId="0" fontId="4" fillId="0" borderId="1" xfId="1" applyNumberFormat="1" applyBorder="1" applyAlignment="1">
      <alignment horizontal="left" vertical="center" wrapText="1"/>
    </xf>
    <xf numFmtId="0" fontId="4" fillId="0" borderId="28" xfId="1" applyNumberFormat="1" applyBorder="1" applyAlignment="1">
      <alignment horizontal="left" vertical="center" wrapText="1"/>
    </xf>
    <xf numFmtId="0" fontId="4" fillId="0" borderId="2" xfId="1" applyNumberFormat="1" applyBorder="1" applyAlignment="1">
      <alignment horizontal="left" vertical="center" wrapText="1"/>
    </xf>
    <xf numFmtId="0" fontId="4" fillId="0" borderId="41" xfId="1" applyNumberFormat="1" applyBorder="1" applyAlignment="1">
      <alignment horizontal="left" vertical="center" wrapText="1"/>
    </xf>
    <xf numFmtId="0" fontId="4" fillId="0" borderId="0" xfId="1" applyNumberFormat="1" applyAlignment="1">
      <alignment horizontal="left" vertical="center" wrapText="1"/>
    </xf>
    <xf numFmtId="0" fontId="4" fillId="0" borderId="42" xfId="1" applyNumberFormat="1" applyBorder="1" applyAlignment="1">
      <alignment horizontal="left" vertical="center" wrapText="1"/>
    </xf>
    <xf numFmtId="0" fontId="4" fillId="0" borderId="45" xfId="1" applyNumberFormat="1" applyBorder="1" applyAlignment="1">
      <alignment horizontal="left" vertical="center" wrapText="1"/>
    </xf>
    <xf numFmtId="0" fontId="4" fillId="0" borderId="46" xfId="1" applyNumberFormat="1" applyBorder="1" applyAlignment="1">
      <alignment horizontal="left" vertical="center" wrapText="1"/>
    </xf>
    <xf numFmtId="0" fontId="4" fillId="0" borderId="47" xfId="1" applyNumberFormat="1" applyBorder="1" applyAlignment="1">
      <alignment horizontal="left" vertical="center" wrapText="1"/>
    </xf>
    <xf numFmtId="0" fontId="4" fillId="4" borderId="40" xfId="1" applyNumberFormat="1" applyFill="1" applyBorder="1" applyAlignment="1">
      <alignment horizontal="left" vertical="center" wrapText="1"/>
    </xf>
    <xf numFmtId="0" fontId="4" fillId="4" borderId="10" xfId="1" applyNumberFormat="1" applyFill="1" applyBorder="1" applyAlignment="1">
      <alignment horizontal="left" vertical="center" wrapText="1"/>
    </xf>
    <xf numFmtId="0" fontId="4" fillId="4" borderId="13" xfId="1" applyNumberFormat="1" applyFill="1" applyBorder="1" applyAlignment="1">
      <alignment horizontal="left" vertical="center" wrapText="1"/>
    </xf>
    <xf numFmtId="0" fontId="4" fillId="4" borderId="35" xfId="1" applyNumberFormat="1" applyFill="1" applyBorder="1" applyAlignment="1">
      <alignment horizontal="left" vertical="center" wrapText="1"/>
    </xf>
    <xf numFmtId="0" fontId="4" fillId="4" borderId="3" xfId="1" applyNumberFormat="1" applyFill="1" applyBorder="1" applyAlignment="1">
      <alignment horizontal="left" vertical="center" wrapText="1"/>
    </xf>
    <xf numFmtId="0" fontId="4" fillId="4" borderId="4" xfId="1" applyNumberFormat="1" applyFill="1" applyBorder="1" applyAlignment="1">
      <alignment horizontal="left" vertical="center" wrapText="1"/>
    </xf>
    <xf numFmtId="0" fontId="4" fillId="4" borderId="37" xfId="1" applyNumberFormat="1" applyFill="1" applyBorder="1" applyAlignment="1">
      <alignment horizontal="left" vertical="center"/>
    </xf>
    <xf numFmtId="0" fontId="4" fillId="4" borderId="38" xfId="1" applyNumberFormat="1" applyFill="1" applyBorder="1" applyAlignment="1">
      <alignment horizontal="left" vertical="center"/>
    </xf>
    <xf numFmtId="0" fontId="4" fillId="4" borderId="39" xfId="1" applyNumberFormat="1" applyFill="1" applyBorder="1" applyAlignment="1">
      <alignment horizontal="left" vertical="center"/>
    </xf>
    <xf numFmtId="164" fontId="6" fillId="0" borderId="14" xfId="1" applyFont="1" applyBorder="1" applyAlignment="1">
      <alignment horizontal="left" vertical="center" wrapText="1"/>
    </xf>
    <xf numFmtId="164" fontId="6" fillId="0" borderId="15" xfId="1" applyFont="1" applyBorder="1" applyAlignment="1">
      <alignment horizontal="left" vertical="center" wrapText="1"/>
    </xf>
    <xf numFmtId="0" fontId="4" fillId="4" borderId="8" xfId="1" applyNumberFormat="1" applyFill="1" applyBorder="1" applyAlignment="1">
      <alignment horizontal="left" vertical="center"/>
    </xf>
    <xf numFmtId="0" fontId="4" fillId="4" borderId="26" xfId="1" applyNumberFormat="1" applyFill="1" applyBorder="1" applyAlignment="1">
      <alignment horizontal="left" vertical="center"/>
    </xf>
    <xf numFmtId="0" fontId="4" fillId="4" borderId="9" xfId="1" applyNumberFormat="1" applyFill="1" applyBorder="1" applyAlignment="1">
      <alignment horizontal="left" vertical="center"/>
    </xf>
    <xf numFmtId="0" fontId="4" fillId="5" borderId="29" xfId="1" applyNumberFormat="1" applyFill="1" applyBorder="1" applyAlignment="1">
      <alignment horizontal="center" vertical="center"/>
    </xf>
    <xf numFmtId="0" fontId="4" fillId="5" borderId="30" xfId="1" applyNumberFormat="1" applyFill="1" applyBorder="1" applyAlignment="1">
      <alignment horizontal="center" vertical="center"/>
    </xf>
    <xf numFmtId="0" fontId="4" fillId="5" borderId="31" xfId="1" applyNumberFormat="1" applyFill="1" applyBorder="1" applyAlignment="1">
      <alignment horizontal="center" vertical="center"/>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xf>
    <xf numFmtId="0" fontId="8" fillId="4" borderId="2" xfId="2" applyFont="1" applyFill="1" applyBorder="1" applyAlignment="1">
      <alignment horizontal="left" vertical="center"/>
    </xf>
    <xf numFmtId="0" fontId="8" fillId="4" borderId="8" xfId="2" applyFont="1" applyFill="1" applyBorder="1" applyAlignment="1">
      <alignment horizontal="left" vertical="center"/>
    </xf>
    <xf numFmtId="0" fontId="8" fillId="4" borderId="26" xfId="2" applyFont="1" applyFill="1" applyBorder="1" applyAlignment="1">
      <alignment horizontal="left" vertical="center"/>
    </xf>
    <xf numFmtId="0" fontId="8" fillId="4" borderId="9" xfId="2" applyFont="1" applyFill="1" applyBorder="1" applyAlignment="1">
      <alignment horizontal="left" vertical="center"/>
    </xf>
    <xf numFmtId="0" fontId="7" fillId="4" borderId="1" xfId="2" applyFont="1" applyFill="1" applyBorder="1" applyAlignment="1">
      <alignment horizontal="center" vertical="center" wrapText="1"/>
    </xf>
    <xf numFmtId="0" fontId="7" fillId="4" borderId="2" xfId="2" applyFont="1" applyFill="1" applyBorder="1" applyAlignment="1">
      <alignment horizontal="center" vertical="center" wrapText="1"/>
    </xf>
    <xf numFmtId="0" fontId="7" fillId="4" borderId="8" xfId="2" applyFont="1" applyFill="1" applyBorder="1" applyAlignment="1">
      <alignment horizontal="center" vertical="center" wrapText="1"/>
    </xf>
    <xf numFmtId="0" fontId="7" fillId="4" borderId="9" xfId="2" applyFont="1" applyFill="1" applyBorder="1" applyAlignment="1">
      <alignment horizontal="center" vertical="center" wrapText="1"/>
    </xf>
    <xf numFmtId="0" fontId="7" fillId="7" borderId="29" xfId="2" applyFont="1" applyFill="1" applyBorder="1" applyAlignment="1">
      <alignment horizontal="center" vertical="center" wrapText="1"/>
    </xf>
    <xf numFmtId="0" fontId="7" fillId="7" borderId="31" xfId="2" applyFont="1" applyFill="1" applyBorder="1" applyAlignment="1">
      <alignment horizontal="center" vertical="center" wrapText="1"/>
    </xf>
    <xf numFmtId="0" fontId="8" fillId="7" borderId="29" xfId="2" applyFont="1" applyFill="1" applyBorder="1" applyAlignment="1">
      <alignment horizontal="center" vertical="center"/>
    </xf>
    <xf numFmtId="0" fontId="8" fillId="7" borderId="30" xfId="2" applyFont="1" applyFill="1" applyBorder="1" applyAlignment="1">
      <alignment horizontal="center" vertical="center"/>
    </xf>
    <xf numFmtId="0" fontId="8" fillId="7" borderId="31" xfId="2" applyFont="1" applyFill="1" applyBorder="1" applyAlignment="1">
      <alignment horizontal="center" vertical="center"/>
    </xf>
    <xf numFmtId="0" fontId="5" fillId="0" borderId="17" xfId="2" applyBorder="1" applyAlignment="1">
      <alignment horizontal="left" vertical="center"/>
    </xf>
    <xf numFmtId="0" fontId="5" fillId="0" borderId="18" xfId="2" applyBorder="1" applyAlignment="1">
      <alignment horizontal="left" vertical="center"/>
    </xf>
    <xf numFmtId="0" fontId="5" fillId="0" borderId="22" xfId="2" applyBorder="1" applyAlignment="1">
      <alignment horizontal="left" vertical="center"/>
    </xf>
    <xf numFmtId="0" fontId="5" fillId="0" borderId="23" xfId="2" applyBorder="1" applyAlignment="1">
      <alignment horizontal="left" vertical="center"/>
    </xf>
    <xf numFmtId="164" fontId="4" fillId="0" borderId="18" xfId="1" applyBorder="1" applyAlignment="1">
      <alignment horizontal="left" vertical="center" wrapText="1"/>
    </xf>
    <xf numFmtId="164" fontId="4" fillId="0" borderId="19" xfId="1" applyBorder="1" applyAlignment="1">
      <alignment horizontal="left" vertical="center" wrapText="1"/>
    </xf>
    <xf numFmtId="164" fontId="4" fillId="0" borderId="24" xfId="1" applyBorder="1" applyAlignment="1">
      <alignment horizontal="left" vertical="center" wrapText="1"/>
    </xf>
    <xf numFmtId="0" fontId="4" fillId="5" borderId="1" xfId="1" applyNumberFormat="1" applyFill="1" applyBorder="1" applyAlignment="1">
      <alignment horizontal="center" vertical="center" wrapText="1"/>
    </xf>
    <xf numFmtId="0" fontId="4" fillId="5" borderId="2" xfId="1" applyNumberFormat="1" applyFill="1" applyBorder="1" applyAlignment="1">
      <alignment horizontal="center" vertical="center" wrapText="1"/>
    </xf>
    <xf numFmtId="0" fontId="4" fillId="5" borderId="8" xfId="1" applyNumberFormat="1" applyFill="1" applyBorder="1" applyAlignment="1">
      <alignment horizontal="center" vertical="center" wrapText="1"/>
    </xf>
    <xf numFmtId="0" fontId="4" fillId="5" borderId="9" xfId="1" applyNumberFormat="1" applyFill="1" applyBorder="1" applyAlignment="1">
      <alignment horizontal="center" vertical="center" wrapText="1"/>
    </xf>
    <xf numFmtId="164" fontId="4" fillId="5" borderId="3" xfId="1" applyFill="1" applyBorder="1" applyAlignment="1">
      <alignment horizontal="center" vertical="center" wrapText="1"/>
    </xf>
    <xf numFmtId="164" fontId="4" fillId="5" borderId="4" xfId="1" applyFill="1" applyBorder="1" applyAlignment="1">
      <alignment horizontal="center" vertical="center" wrapText="1"/>
    </xf>
    <xf numFmtId="0" fontId="5" fillId="6" borderId="5" xfId="2" applyFill="1" applyBorder="1" applyAlignment="1">
      <alignment horizontal="center" vertical="center"/>
    </xf>
    <xf numFmtId="0" fontId="5" fillId="6" borderId="6" xfId="2" applyFill="1" applyBorder="1" applyAlignment="1">
      <alignment horizontal="center" vertical="center"/>
    </xf>
    <xf numFmtId="0" fontId="5" fillId="6" borderId="7" xfId="2" applyFill="1" applyBorder="1" applyAlignment="1">
      <alignment horizontal="center" vertical="center"/>
    </xf>
    <xf numFmtId="164" fontId="4" fillId="5" borderId="10" xfId="1" applyFill="1" applyBorder="1" applyAlignment="1">
      <alignment horizontal="center" vertical="center" wrapText="1"/>
    </xf>
    <xf numFmtId="164" fontId="4" fillId="5" borderId="11" xfId="1" applyFill="1" applyBorder="1" applyAlignment="1">
      <alignment horizontal="center" vertical="center" wrapText="1"/>
    </xf>
    <xf numFmtId="164" fontId="4" fillId="5" borderId="12" xfId="1" applyFill="1" applyBorder="1" applyAlignment="1">
      <alignment horizontal="center" vertical="center" wrapText="1"/>
    </xf>
    <xf numFmtId="164" fontId="4" fillId="5" borderId="13" xfId="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cellXfs>
  <cellStyles count="7">
    <cellStyle name="Normal" xfId="0" builtinId="0"/>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2" xfId="1" xr:uid="{13C2D759-0819-4113-BF23-A4D819FE8950}"/>
  </cellStyles>
  <dxfs count="84">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rgb="FFFFCCFF"/>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0" tint="-4.9989318521683403E-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nobuy\GitHub\Japan_core\data\BIE\core_compare.xlsx" TargetMode="External"/><Relationship Id="rId1" Type="http://schemas.openxmlformats.org/officeDocument/2006/relationships/externalLinkPath" Target="/Users/nobuy/GitHub/Japan_core/data/BIE/core_comp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e_compare"/>
      <sheetName val="core_compare1"/>
      <sheetName val="SME XPath"/>
      <sheetName val="core_compare230918"/>
    </sheetNames>
    <sheetDataSet>
      <sheetData sheetId="0" refreshError="1"/>
      <sheetData sheetId="1">
        <row r="1">
          <cell r="A1" t="str">
            <v>seq</v>
          </cell>
          <cell r="AC1" t="str">
            <v>SemPath</v>
          </cell>
        </row>
        <row r="2">
          <cell r="A2">
            <v>2</v>
          </cell>
          <cell r="AC2" t="str">
            <v>/JC00/JC0a</v>
          </cell>
        </row>
        <row r="3">
          <cell r="A3">
            <v>3</v>
          </cell>
          <cell r="AC3" t="str">
            <v>/JC00/JC0a_01</v>
          </cell>
        </row>
        <row r="4">
          <cell r="A4">
            <v>4</v>
          </cell>
          <cell r="AC4" t="str">
            <v>/JC00/JC0a_02</v>
          </cell>
        </row>
        <row r="5">
          <cell r="A5">
            <v>5</v>
          </cell>
        </row>
        <row r="6">
          <cell r="A6">
            <v>6</v>
          </cell>
        </row>
        <row r="7">
          <cell r="A7">
            <v>7</v>
          </cell>
          <cell r="AC7" t="str">
            <v>/JC00/JC0a_03</v>
          </cell>
        </row>
        <row r="8">
          <cell r="A8">
            <v>8</v>
          </cell>
          <cell r="AC8" t="str">
            <v>/JC00/JC0a_04</v>
          </cell>
        </row>
        <row r="9">
          <cell r="A9">
            <v>9</v>
          </cell>
        </row>
        <row r="10">
          <cell r="A10">
            <v>10</v>
          </cell>
        </row>
        <row r="11">
          <cell r="A11">
            <v>11</v>
          </cell>
          <cell r="AC11" t="str">
            <v>/JC00/JC0a_05</v>
          </cell>
        </row>
        <row r="12">
          <cell r="A12">
            <v>12</v>
          </cell>
          <cell r="AC12" t="str">
            <v>/JC00/JC0a_06</v>
          </cell>
        </row>
        <row r="13">
          <cell r="A13">
            <v>13</v>
          </cell>
        </row>
        <row r="14">
          <cell r="A14">
            <v>14</v>
          </cell>
        </row>
        <row r="15">
          <cell r="A15">
            <v>15</v>
          </cell>
          <cell r="AC15" t="str">
            <v>/JC00/JC0a_07</v>
          </cell>
        </row>
        <row r="16">
          <cell r="A16">
            <v>16</v>
          </cell>
          <cell r="AC16" t="str">
            <v>/JC00/JC0a_08</v>
          </cell>
        </row>
        <row r="17">
          <cell r="A17">
            <v>17</v>
          </cell>
        </row>
        <row r="18">
          <cell r="A18">
            <v>18</v>
          </cell>
        </row>
        <row r="19">
          <cell r="A19">
            <v>19</v>
          </cell>
          <cell r="AC19" t="str">
            <v>/JC00/JC0a_09</v>
          </cell>
        </row>
        <row r="20">
          <cell r="A20">
            <v>20</v>
          </cell>
          <cell r="AC20" t="str">
            <v>/JC00/JC0a_10</v>
          </cell>
        </row>
        <row r="21">
          <cell r="A21">
            <v>21</v>
          </cell>
        </row>
        <row r="22">
          <cell r="A22">
            <v>22</v>
          </cell>
        </row>
        <row r="23">
          <cell r="A23">
            <v>23</v>
          </cell>
          <cell r="AC23" t="str">
            <v>/JC00/JC0a_11</v>
          </cell>
        </row>
        <row r="24">
          <cell r="A24">
            <v>24</v>
          </cell>
          <cell r="AC24" t="str">
            <v>/JC00/JC0a_12</v>
          </cell>
        </row>
        <row r="25">
          <cell r="A25">
            <v>25</v>
          </cell>
        </row>
        <row r="26">
          <cell r="A26">
            <v>26</v>
          </cell>
        </row>
        <row r="27">
          <cell r="A27">
            <v>27</v>
          </cell>
          <cell r="AC27" t="str">
            <v>/JC00/JC0a_13</v>
          </cell>
        </row>
        <row r="28">
          <cell r="A28">
            <v>28</v>
          </cell>
          <cell r="AC28" t="str">
            <v>/JC00/JC0a_14</v>
          </cell>
        </row>
        <row r="29">
          <cell r="A29">
            <v>29</v>
          </cell>
        </row>
        <row r="30">
          <cell r="A30">
            <v>30</v>
          </cell>
          <cell r="AC30" t="str">
            <v>/JC00/JC0a_15</v>
          </cell>
        </row>
        <row r="31">
          <cell r="A31">
            <v>31</v>
          </cell>
          <cell r="AC31" t="str">
            <v>/JC00/JC0a_16</v>
          </cell>
        </row>
        <row r="32">
          <cell r="A32">
            <v>32</v>
          </cell>
          <cell r="AC32" t="str">
            <v>/JC00/JC0a_17</v>
          </cell>
        </row>
        <row r="33">
          <cell r="A33">
            <v>33</v>
          </cell>
          <cell r="AC33" t="str">
            <v>/JC00/JC0a_18</v>
          </cell>
        </row>
        <row r="34">
          <cell r="A34">
            <v>34</v>
          </cell>
          <cell r="AC34" t="str">
            <v>/JC00/JC0a_19</v>
          </cell>
        </row>
        <row r="35">
          <cell r="A35">
            <v>35</v>
          </cell>
          <cell r="AC35" t="str">
            <v>/JC00/JC0a_20</v>
          </cell>
        </row>
        <row r="36">
          <cell r="A36">
            <v>36</v>
          </cell>
          <cell r="AC36" t="str">
            <v>/JC00/JC0a_21</v>
          </cell>
        </row>
        <row r="37">
          <cell r="A37">
            <v>37</v>
          </cell>
          <cell r="AC37" t="str">
            <v>/JC00/JC0a_22</v>
          </cell>
        </row>
        <row r="38">
          <cell r="A38">
            <v>38</v>
          </cell>
          <cell r="AC38" t="str">
            <v>/JC00/JC30_JC10</v>
          </cell>
        </row>
        <row r="39">
          <cell r="A39">
            <v>39</v>
          </cell>
        </row>
        <row r="40">
          <cell r="A40">
            <v>40</v>
          </cell>
          <cell r="AC40" t="str">
            <v>/JC00/JC30_JC10_01</v>
          </cell>
        </row>
        <row r="41">
          <cell r="A41">
            <v>41</v>
          </cell>
          <cell r="AC41" t="str">
            <v>/JC00/JC30_JC10_02</v>
          </cell>
        </row>
        <row r="42">
          <cell r="A42">
            <v>42</v>
          </cell>
          <cell r="AC42" t="str">
            <v>/JC00/JC30_JC10_03</v>
          </cell>
        </row>
        <row r="43">
          <cell r="A43">
            <v>43</v>
          </cell>
          <cell r="AC43" t="str">
            <v>/JC00/JC72_JC13</v>
          </cell>
        </row>
        <row r="44">
          <cell r="A44">
            <v>44</v>
          </cell>
        </row>
        <row r="45">
          <cell r="A45">
            <v>45</v>
          </cell>
          <cell r="AC45" t="str">
            <v>/JC00/JC72_JC13_01</v>
          </cell>
        </row>
        <row r="46">
          <cell r="A46">
            <v>46</v>
          </cell>
          <cell r="AC46" t="str">
            <v>/JC00/JC72_JC13_02</v>
          </cell>
        </row>
        <row r="47">
          <cell r="A47">
            <v>47</v>
          </cell>
          <cell r="AC47" t="str">
            <v>/JC00/JC72_JC13_03</v>
          </cell>
        </row>
        <row r="48">
          <cell r="A48">
            <v>48</v>
          </cell>
          <cell r="AC48" t="str">
            <v>/JC00/JC72_JC13_04</v>
          </cell>
        </row>
        <row r="49">
          <cell r="A49">
            <v>49</v>
          </cell>
          <cell r="AC49" t="str">
            <v>/JC00/JC72_JC13_05</v>
          </cell>
        </row>
        <row r="50">
          <cell r="A50">
            <v>50</v>
          </cell>
          <cell r="AC50" t="str">
            <v>/JC00/JC72_JC13_06</v>
          </cell>
        </row>
        <row r="51">
          <cell r="A51">
            <v>51</v>
          </cell>
          <cell r="AC51" t="str">
            <v>/JC00/JC72_JC13_07</v>
          </cell>
        </row>
        <row r="52">
          <cell r="A52">
            <v>52</v>
          </cell>
          <cell r="AC52" t="str">
            <v>/JC00/JC72_JC13_08</v>
          </cell>
        </row>
        <row r="53">
          <cell r="A53">
            <v>53</v>
          </cell>
          <cell r="AC53" t="str">
            <v>/JC00/JC72_JC13_09</v>
          </cell>
        </row>
        <row r="54">
          <cell r="A54">
            <v>54</v>
          </cell>
          <cell r="AC54" t="str">
            <v>/JC00/JC79_JC5d</v>
          </cell>
        </row>
        <row r="55">
          <cell r="A55">
            <v>55</v>
          </cell>
        </row>
        <row r="56">
          <cell r="A56">
            <v>56</v>
          </cell>
          <cell r="AC56" t="str">
            <v>/JC00/JC79_JC5d_01</v>
          </cell>
        </row>
        <row r="57">
          <cell r="A57">
            <v>57</v>
          </cell>
          <cell r="AC57" t="str">
            <v>/JC00/JC79_JC5d_02</v>
          </cell>
        </row>
        <row r="58">
          <cell r="A58">
            <v>58</v>
          </cell>
          <cell r="AC58" t="str">
            <v>/JC00/JC79_JC5d_03</v>
          </cell>
        </row>
        <row r="59">
          <cell r="A59">
            <v>59</v>
          </cell>
          <cell r="AC59" t="str">
            <v>/JC00/JC79_JC5d_04</v>
          </cell>
        </row>
        <row r="60">
          <cell r="A60">
            <v>60</v>
          </cell>
          <cell r="AC60" t="str">
            <v>/JC00/JC79_JC5d_05</v>
          </cell>
        </row>
        <row r="61">
          <cell r="A61">
            <v>61</v>
          </cell>
        </row>
        <row r="62">
          <cell r="A62">
            <v>62</v>
          </cell>
        </row>
        <row r="63">
          <cell r="A63">
            <v>63</v>
          </cell>
        </row>
        <row r="64">
          <cell r="A64">
            <v>64</v>
          </cell>
          <cell r="AC64" t="str">
            <v>/JC00/JC32_1_JC23</v>
          </cell>
        </row>
        <row r="65">
          <cell r="A65">
            <v>65</v>
          </cell>
        </row>
        <row r="66">
          <cell r="A66">
            <v>66</v>
          </cell>
          <cell r="AC66" t="str">
            <v>/JC00/JC32_1_JC23_01</v>
          </cell>
        </row>
        <row r="67">
          <cell r="A67">
            <v>67</v>
          </cell>
          <cell r="AC67" t="str">
            <v>/JC00/JC32_1_JC23_02</v>
          </cell>
        </row>
        <row r="68">
          <cell r="A68">
            <v>68</v>
          </cell>
          <cell r="AC68" t="str">
            <v>/JC00/JC32_1_JC23_03</v>
          </cell>
        </row>
        <row r="69">
          <cell r="A69">
            <v>69</v>
          </cell>
          <cell r="AC69" t="str">
            <v>/JC00/JC32_1_JC23_04</v>
          </cell>
        </row>
        <row r="70">
          <cell r="A70">
            <v>70</v>
          </cell>
          <cell r="AC70" t="str">
            <v>/JC00/JC32_1_JC23_05</v>
          </cell>
        </row>
        <row r="71">
          <cell r="A71">
            <v>71</v>
          </cell>
          <cell r="AC71" t="str">
            <v>/JC00/JC32_1_JC23/JC32_1_JC1d</v>
          </cell>
        </row>
        <row r="72">
          <cell r="A72">
            <v>72</v>
          </cell>
        </row>
        <row r="73">
          <cell r="A73">
            <v>73</v>
          </cell>
          <cell r="AC73" t="str">
            <v>/JC00/JC32_1_JC23/JC32_1_JC1d_01</v>
          </cell>
        </row>
        <row r="74">
          <cell r="A74">
            <v>74</v>
          </cell>
          <cell r="AC74" t="str">
            <v>/JC00/JC32_1_JC23/JC32_1_JC1d_02</v>
          </cell>
        </row>
        <row r="75">
          <cell r="A75">
            <v>75</v>
          </cell>
          <cell r="AC75" t="str">
            <v>/JC00/JC32_1_JC23/JC32_1_JC1d_03</v>
          </cell>
        </row>
        <row r="76">
          <cell r="A76">
            <v>76</v>
          </cell>
          <cell r="AC76" t="str">
            <v>/JC00/JC32_1_JC23/JC32_1_JC1d_04</v>
          </cell>
        </row>
        <row r="77">
          <cell r="A77">
            <v>77</v>
          </cell>
        </row>
        <row r="78">
          <cell r="A78">
            <v>78</v>
          </cell>
        </row>
        <row r="79">
          <cell r="A79">
            <v>79</v>
          </cell>
          <cell r="AC79" t="str">
            <v>/JC00/JC32_1_JC23/JC32_1_JC1d_05</v>
          </cell>
        </row>
        <row r="80">
          <cell r="A80">
            <v>80</v>
          </cell>
        </row>
        <row r="81">
          <cell r="A81">
            <v>81</v>
          </cell>
        </row>
        <row r="82">
          <cell r="A82">
            <v>82</v>
          </cell>
          <cell r="AC82" t="str">
            <v>/JC00/JC32_1_JC23/JC32_1_JC1d_06</v>
          </cell>
        </row>
        <row r="83">
          <cell r="A83">
            <v>83</v>
          </cell>
        </row>
        <row r="84">
          <cell r="A84">
            <v>84</v>
          </cell>
        </row>
        <row r="85">
          <cell r="A85">
            <v>85</v>
          </cell>
          <cell r="AC85" t="str">
            <v>/JC00/JC32_1_JC23/JC32_1_JC1d_07</v>
          </cell>
        </row>
        <row r="86">
          <cell r="A86">
            <v>86</v>
          </cell>
          <cell r="AC86" t="str">
            <v>/JC00/JC32_1_JC23/JC32_1_JC1a</v>
          </cell>
        </row>
        <row r="87">
          <cell r="A87">
            <v>87</v>
          </cell>
        </row>
        <row r="88">
          <cell r="A88">
            <v>88</v>
          </cell>
          <cell r="AC88" t="str">
            <v>/JC00/JC32_1_JC23/JC32_1_JC1a_01</v>
          </cell>
        </row>
        <row r="89">
          <cell r="A89">
            <v>89</v>
          </cell>
          <cell r="AC89" t="str">
            <v>/JC00/JC32_1_JC23/JC32_1_JC1a_02</v>
          </cell>
        </row>
        <row r="90">
          <cell r="A90">
            <v>90</v>
          </cell>
          <cell r="AC90" t="str">
            <v>/JC00/JC32_1_JC23/JC32_1_JC1a_03</v>
          </cell>
        </row>
        <row r="91">
          <cell r="A91">
            <v>91</v>
          </cell>
          <cell r="AC91" t="str">
            <v>/JC00/JC32_1_JC23/JC32_1_JC1a_04</v>
          </cell>
        </row>
        <row r="92">
          <cell r="A92">
            <v>92</v>
          </cell>
          <cell r="AC92" t="str">
            <v>/JC00/JC32_1_JC23/JC32_1_JC1a_05</v>
          </cell>
        </row>
        <row r="93">
          <cell r="A93">
            <v>93</v>
          </cell>
          <cell r="AC93" t="str">
            <v>/JC00/JC32_1_JC23/JC32_1_JC2e</v>
          </cell>
        </row>
        <row r="94">
          <cell r="A94">
            <v>94</v>
          </cell>
        </row>
        <row r="95">
          <cell r="A95">
            <v>95</v>
          </cell>
          <cell r="AC95" t="str">
            <v>/JC00/JC32_1_JC23/JC32_1_JC2e_01</v>
          </cell>
        </row>
        <row r="96">
          <cell r="A96">
            <v>96</v>
          </cell>
          <cell r="AC96" t="str">
            <v>/JC00/JC32_1_JC23/JC32_1_JC2e_02</v>
          </cell>
        </row>
        <row r="97">
          <cell r="A97">
            <v>97</v>
          </cell>
          <cell r="AC97" t="str">
            <v>/JC00/JC33_2_JC23</v>
          </cell>
        </row>
        <row r="98">
          <cell r="A98">
            <v>98</v>
          </cell>
        </row>
        <row r="99">
          <cell r="A99">
            <v>99</v>
          </cell>
          <cell r="AC99" t="str">
            <v>/JC00/JC33_2_JC23_01</v>
          </cell>
        </row>
        <row r="100">
          <cell r="A100">
            <v>100</v>
          </cell>
          <cell r="AC100" t="str">
            <v>/JC00/JC33_2_JC23_02</v>
          </cell>
        </row>
        <row r="101">
          <cell r="A101">
            <v>101</v>
          </cell>
          <cell r="AC101" t="str">
            <v>/JC00/JC33_2_JC23_03</v>
          </cell>
        </row>
        <row r="102">
          <cell r="A102">
            <v>102</v>
          </cell>
          <cell r="AC102" t="str">
            <v>/JC00/JC33_2_JC23_04</v>
          </cell>
        </row>
        <row r="103">
          <cell r="A103">
            <v>103</v>
          </cell>
          <cell r="AC103" t="str">
            <v>/JC00/JC33_2_JC23_05</v>
          </cell>
        </row>
        <row r="104">
          <cell r="A104">
            <v>104</v>
          </cell>
          <cell r="AC104" t="str">
            <v>/JC00/JC33_2_JC23/JC33_2_JC1d</v>
          </cell>
        </row>
        <row r="105">
          <cell r="A105">
            <v>105</v>
          </cell>
        </row>
        <row r="106">
          <cell r="A106">
            <v>106</v>
          </cell>
          <cell r="AC106" t="str">
            <v>/JC00/JC33_2_JC23/JC33_2_JC1d_01</v>
          </cell>
        </row>
        <row r="107">
          <cell r="A107">
            <v>107</v>
          </cell>
          <cell r="AC107" t="str">
            <v>/JC00/JC33_2_JC23/JC33_2_JC1d_02</v>
          </cell>
        </row>
        <row r="108">
          <cell r="A108">
            <v>108</v>
          </cell>
          <cell r="AC108" t="str">
            <v>/JC00/JC33_2_JC23/JC33_2_JC1d_03</v>
          </cell>
        </row>
        <row r="109">
          <cell r="A109">
            <v>109</v>
          </cell>
          <cell r="AC109" t="str">
            <v>/JC00/JC33_2_JC23/JC33_2_JC1d_04</v>
          </cell>
        </row>
        <row r="110">
          <cell r="A110">
            <v>110</v>
          </cell>
        </row>
        <row r="111">
          <cell r="A111">
            <v>111</v>
          </cell>
        </row>
        <row r="112">
          <cell r="A112">
            <v>112</v>
          </cell>
          <cell r="AC112" t="str">
            <v>/JC00/JC33_2_JC23/JC33_2_JC1d_05</v>
          </cell>
        </row>
        <row r="113">
          <cell r="A113">
            <v>113</v>
          </cell>
        </row>
        <row r="114">
          <cell r="A114">
            <v>114</v>
          </cell>
        </row>
        <row r="115">
          <cell r="A115">
            <v>115</v>
          </cell>
          <cell r="AC115" t="str">
            <v>/JC00/JC33_2_JC23/JC33_2_JC1d_06</v>
          </cell>
        </row>
        <row r="116">
          <cell r="A116">
            <v>116</v>
          </cell>
        </row>
        <row r="117">
          <cell r="A117">
            <v>117</v>
          </cell>
        </row>
        <row r="118">
          <cell r="A118">
            <v>118</v>
          </cell>
          <cell r="AC118" t="str">
            <v>/JC00/JC33_2_JC23/JC33_2_JC1d_07</v>
          </cell>
        </row>
        <row r="119">
          <cell r="A119">
            <v>119</v>
          </cell>
          <cell r="AC119" t="str">
            <v>/JC00/JC33_2_JC23/JC33_2_JC1a</v>
          </cell>
        </row>
        <row r="120">
          <cell r="A120">
            <v>120</v>
          </cell>
        </row>
        <row r="121">
          <cell r="A121">
            <v>121</v>
          </cell>
          <cell r="AC121" t="str">
            <v>/JC00/JC33_2_JC23/JC33_2_JC1a_01</v>
          </cell>
        </row>
        <row r="122">
          <cell r="A122">
            <v>122</v>
          </cell>
          <cell r="AC122" t="str">
            <v>/JC00/JC33_2_JC23/JC33_2_JC1a_02</v>
          </cell>
        </row>
        <row r="123">
          <cell r="A123">
            <v>123</v>
          </cell>
          <cell r="AC123" t="str">
            <v>/JC00/JC33_2_JC23/JC33_2_JC1a_03</v>
          </cell>
        </row>
        <row r="124">
          <cell r="A124">
            <v>124</v>
          </cell>
          <cell r="AC124" t="str">
            <v>/JC00/JC33_2_JC23/JC33_2_JC1a_04</v>
          </cell>
        </row>
        <row r="125">
          <cell r="A125">
            <v>125</v>
          </cell>
          <cell r="AC125" t="str">
            <v>/JC00/JC33_2_JC23/JC33_2_JC1a_05</v>
          </cell>
        </row>
        <row r="126">
          <cell r="A126">
            <v>126</v>
          </cell>
          <cell r="AC126" t="str">
            <v>/JC00/JC33_2_JC23/JC33_2_JC2e</v>
          </cell>
        </row>
        <row r="127">
          <cell r="A127">
            <v>127</v>
          </cell>
        </row>
        <row r="128">
          <cell r="A128">
            <v>128</v>
          </cell>
          <cell r="AC128" t="str">
            <v>/JC00/JC33_2_JC23/JC33_2_JC2e_01</v>
          </cell>
        </row>
        <row r="129">
          <cell r="A129">
            <v>129</v>
          </cell>
          <cell r="AC129" t="str">
            <v>/JC00/JC33_2_JC23/JC33_2_JC2e_02</v>
          </cell>
        </row>
        <row r="130">
          <cell r="A130">
            <v>130</v>
          </cell>
          <cell r="AC130" t="str">
            <v>/JC00/JC71_JC01</v>
          </cell>
        </row>
        <row r="131">
          <cell r="A131">
            <v>131</v>
          </cell>
        </row>
        <row r="132">
          <cell r="A132">
            <v>132</v>
          </cell>
          <cell r="AC132" t="str">
            <v>/JC00/JC71_JC01_01</v>
          </cell>
        </row>
        <row r="133">
          <cell r="A133">
            <v>133</v>
          </cell>
          <cell r="AC133" t="str">
            <v>/JC00/JC71_JC01_02</v>
          </cell>
        </row>
        <row r="134">
          <cell r="A134">
            <v>134</v>
          </cell>
          <cell r="AC134" t="str">
            <v>/JC00/JC43_JC34</v>
          </cell>
        </row>
        <row r="135">
          <cell r="A135">
            <v>135</v>
          </cell>
        </row>
        <row r="136">
          <cell r="A136">
            <v>136</v>
          </cell>
          <cell r="AC136" t="str">
            <v>/JC00/JC43_JC34_01</v>
          </cell>
        </row>
        <row r="137">
          <cell r="A137">
            <v>137</v>
          </cell>
          <cell r="AC137" t="str">
            <v>/JC00/JC43_JC34_02</v>
          </cell>
        </row>
        <row r="138">
          <cell r="A138">
            <v>138</v>
          </cell>
          <cell r="AC138" t="str">
            <v>/JC00/JC43_JC34_03</v>
          </cell>
        </row>
        <row r="139">
          <cell r="A139">
            <v>139</v>
          </cell>
          <cell r="AC139" t="str">
            <v>/JC00/JC35_3_JC23</v>
          </cell>
        </row>
        <row r="140">
          <cell r="A140">
            <v>140</v>
          </cell>
        </row>
        <row r="141">
          <cell r="A141">
            <v>141</v>
          </cell>
          <cell r="AC141" t="str">
            <v>/JC00/JC35_3_JC23_01</v>
          </cell>
        </row>
        <row r="142">
          <cell r="A142">
            <v>142</v>
          </cell>
          <cell r="AC142" t="str">
            <v>/JC00/JC35_3_JC23_02</v>
          </cell>
        </row>
        <row r="143">
          <cell r="A143">
            <v>143</v>
          </cell>
          <cell r="AC143" t="str">
            <v>/JC00/JC35_3_JC23_03</v>
          </cell>
        </row>
        <row r="144">
          <cell r="A144">
            <v>144</v>
          </cell>
          <cell r="AC144" t="str">
            <v>/JC00/JC35_3_JC23_04</v>
          </cell>
        </row>
        <row r="145">
          <cell r="A145">
            <v>145</v>
          </cell>
          <cell r="AC145" t="str">
            <v>/JC00/JC35_3_JC23_05</v>
          </cell>
        </row>
        <row r="146">
          <cell r="A146">
            <v>146</v>
          </cell>
          <cell r="AC146" t="str">
            <v>/JC00/JC35_3_JC23/JC35_3_JC1d</v>
          </cell>
        </row>
        <row r="147">
          <cell r="A147">
            <v>147</v>
          </cell>
        </row>
        <row r="148">
          <cell r="A148">
            <v>148</v>
          </cell>
          <cell r="AC148" t="str">
            <v>/JC00/JC35_3_JC23/JC35_3_JC1d_01</v>
          </cell>
        </row>
        <row r="149">
          <cell r="A149">
            <v>149</v>
          </cell>
          <cell r="AC149" t="str">
            <v>/JC00/JC35_3_JC23/JC35_3_JC1d_02</v>
          </cell>
        </row>
        <row r="150">
          <cell r="A150">
            <v>150</v>
          </cell>
          <cell r="AC150" t="str">
            <v>/JC00/JC35_3_JC23/JC35_3_JC1d_03</v>
          </cell>
        </row>
        <row r="151">
          <cell r="A151">
            <v>151</v>
          </cell>
          <cell r="AC151" t="str">
            <v>/JC00/JC35_3_JC23/JC35_3_JC1d_04</v>
          </cell>
        </row>
        <row r="152">
          <cell r="A152">
            <v>152</v>
          </cell>
        </row>
        <row r="153">
          <cell r="A153">
            <v>153</v>
          </cell>
        </row>
        <row r="154">
          <cell r="A154">
            <v>154</v>
          </cell>
          <cell r="AC154" t="str">
            <v>/JC00/JC35_3_JC23/JC35_3_JC1d_05</v>
          </cell>
        </row>
        <row r="155">
          <cell r="A155">
            <v>155</v>
          </cell>
        </row>
        <row r="156">
          <cell r="A156">
            <v>156</v>
          </cell>
        </row>
        <row r="157">
          <cell r="A157">
            <v>157</v>
          </cell>
          <cell r="AC157" t="str">
            <v>/JC00/JC35_3_JC23/JC35_3_JC1d_06</v>
          </cell>
        </row>
        <row r="158">
          <cell r="A158">
            <v>158</v>
          </cell>
        </row>
        <row r="159">
          <cell r="A159">
            <v>159</v>
          </cell>
        </row>
        <row r="160">
          <cell r="A160">
            <v>160</v>
          </cell>
          <cell r="AC160" t="str">
            <v>/JC00/JC35_3_JC23/JC35_3_JC1d_07</v>
          </cell>
        </row>
        <row r="161">
          <cell r="A161">
            <v>161</v>
          </cell>
          <cell r="AC161" t="str">
            <v>/JC00/JC35_3_JC23/JC35_3_JC1a</v>
          </cell>
        </row>
        <row r="162">
          <cell r="A162">
            <v>162</v>
          </cell>
        </row>
        <row r="163">
          <cell r="A163">
            <v>163</v>
          </cell>
          <cell r="AC163" t="str">
            <v>/JC00/JC35_3_JC23/JC35_3_JC1a_01</v>
          </cell>
        </row>
        <row r="164">
          <cell r="A164">
            <v>164</v>
          </cell>
          <cell r="AC164" t="str">
            <v>/JC00/JC35_3_JC23/JC35_3_JC1a_02</v>
          </cell>
        </row>
        <row r="165">
          <cell r="A165">
            <v>165</v>
          </cell>
          <cell r="AC165" t="str">
            <v>/JC00/JC35_3_JC23/JC35_3_JC1a_03</v>
          </cell>
        </row>
        <row r="166">
          <cell r="A166">
            <v>166</v>
          </cell>
          <cell r="AC166" t="str">
            <v>/JC00/JC35_3_JC23/JC35_3_JC1a_04</v>
          </cell>
        </row>
        <row r="167">
          <cell r="A167">
            <v>167</v>
          </cell>
          <cell r="AC167" t="str">
            <v>/JC00/JC35_3_JC23/JC35_3_JC1a_05</v>
          </cell>
        </row>
        <row r="168">
          <cell r="A168">
            <v>168</v>
          </cell>
          <cell r="AC168" t="str">
            <v>/JC00/JC35_3_JC23/JC35_3_JC2e</v>
          </cell>
        </row>
        <row r="169">
          <cell r="A169">
            <v>169</v>
          </cell>
        </row>
        <row r="170">
          <cell r="A170">
            <v>170</v>
          </cell>
          <cell r="AC170" t="str">
            <v>/JC00/JC35_3_JC23/JC35_3_JC2e_01</v>
          </cell>
        </row>
        <row r="171">
          <cell r="A171">
            <v>171</v>
          </cell>
          <cell r="AC171" t="str">
            <v>/JC00/JC35_3_JC23/JC35_3_JC2e_02</v>
          </cell>
        </row>
        <row r="172">
          <cell r="A172">
            <v>172</v>
          </cell>
          <cell r="AC172" t="str">
            <v>/JC00/JC36_4_JC23</v>
          </cell>
        </row>
        <row r="173">
          <cell r="A173">
            <v>173</v>
          </cell>
        </row>
        <row r="174">
          <cell r="A174">
            <v>174</v>
          </cell>
          <cell r="AC174" t="str">
            <v>/JC00/JC36_4_JC23_01</v>
          </cell>
        </row>
        <row r="175">
          <cell r="A175">
            <v>175</v>
          </cell>
          <cell r="AC175" t="str">
            <v>/JC00/JC36_4_JC23_02</v>
          </cell>
        </row>
        <row r="176">
          <cell r="A176">
            <v>176</v>
          </cell>
          <cell r="AC176" t="str">
            <v>/JC00/JC36_4_JC23_03</v>
          </cell>
        </row>
        <row r="177">
          <cell r="A177">
            <v>177</v>
          </cell>
          <cell r="AC177" t="str">
            <v>/JC00/JC36_4_JC23/JC36_4_JC1d</v>
          </cell>
        </row>
        <row r="178">
          <cell r="A178">
            <v>178</v>
          </cell>
        </row>
        <row r="179">
          <cell r="A179">
            <v>179</v>
          </cell>
          <cell r="AC179" t="str">
            <v>/JC00/JC36_4_JC23/JC36_4_JC1d_01</v>
          </cell>
        </row>
        <row r="180">
          <cell r="A180">
            <v>180</v>
          </cell>
          <cell r="AC180" t="str">
            <v>/JC00/JC36_4_JC23/JC36_4_JC1d_02</v>
          </cell>
        </row>
        <row r="181">
          <cell r="A181">
            <v>181</v>
          </cell>
          <cell r="AC181" t="str">
            <v>/JC00/JC36_4_JC23/JC36_4_JC1d_03</v>
          </cell>
        </row>
        <row r="182">
          <cell r="A182">
            <v>182</v>
          </cell>
          <cell r="AC182" t="str">
            <v>/JC00/JC36_4_JC23/JC36_4_JC1d_04</v>
          </cell>
        </row>
        <row r="183">
          <cell r="A183">
            <v>183</v>
          </cell>
        </row>
        <row r="184">
          <cell r="A184">
            <v>184</v>
          </cell>
        </row>
        <row r="185">
          <cell r="A185">
            <v>185</v>
          </cell>
          <cell r="AC185" t="str">
            <v>/JC00/JC36_4_JC23/JC36_4_JC1d_05</v>
          </cell>
        </row>
        <row r="186">
          <cell r="A186">
            <v>186</v>
          </cell>
        </row>
        <row r="187">
          <cell r="A187">
            <v>187</v>
          </cell>
        </row>
        <row r="188">
          <cell r="A188">
            <v>188</v>
          </cell>
          <cell r="AC188" t="str">
            <v>/JC00/JC36_4_JC23/JC36_4_JC1d_06</v>
          </cell>
        </row>
        <row r="189">
          <cell r="A189">
            <v>189</v>
          </cell>
        </row>
        <row r="190">
          <cell r="A190">
            <v>190</v>
          </cell>
        </row>
        <row r="191">
          <cell r="A191">
            <v>191</v>
          </cell>
          <cell r="AC191" t="str">
            <v>/JC00/JC36_4_JC23/JC36_4_JC1d_07</v>
          </cell>
        </row>
        <row r="192">
          <cell r="A192">
            <v>192</v>
          </cell>
          <cell r="AC192" t="str">
            <v>/JC00/JC36_4_JC23/JC36_4_JC1a</v>
          </cell>
        </row>
        <row r="193">
          <cell r="A193">
            <v>193</v>
          </cell>
        </row>
        <row r="194">
          <cell r="A194">
            <v>194</v>
          </cell>
          <cell r="AC194" t="str">
            <v>/JC00/JC36_4_JC23/JC36_4_JC1a_01</v>
          </cell>
        </row>
        <row r="195">
          <cell r="A195">
            <v>195</v>
          </cell>
          <cell r="AC195" t="str">
            <v>/JC00/JC36_4_JC23/JC36_4_JC1a_02</v>
          </cell>
        </row>
        <row r="196">
          <cell r="A196">
            <v>196</v>
          </cell>
          <cell r="AC196" t="str">
            <v>/JC00/JC36_4_JC23/JC36_4_JC1a_03</v>
          </cell>
        </row>
        <row r="197">
          <cell r="A197">
            <v>197</v>
          </cell>
          <cell r="AC197" t="str">
            <v>/JC00/JC36_4_JC23/JC36_4_JC1a_04</v>
          </cell>
        </row>
        <row r="198">
          <cell r="A198">
            <v>198</v>
          </cell>
          <cell r="AC198" t="str">
            <v>/JC00/JC36_4_JC23/JC36_4_JC1a_05</v>
          </cell>
        </row>
        <row r="199">
          <cell r="A199">
            <v>199</v>
          </cell>
          <cell r="AC199" t="str">
            <v>/JC00/JC36_4_JC23/JC36_4_JC2e</v>
          </cell>
        </row>
        <row r="200">
          <cell r="A200">
            <v>200</v>
          </cell>
        </row>
        <row r="201">
          <cell r="A201">
            <v>201</v>
          </cell>
          <cell r="AC201" t="str">
            <v>/JC00/JC36_4_JC23/JC36_4_JC2e_01</v>
          </cell>
        </row>
        <row r="202">
          <cell r="A202">
            <v>202</v>
          </cell>
          <cell r="AC202" t="str">
            <v>/JC00/JC36_4_JC23/JC36_4_JC2e_02</v>
          </cell>
        </row>
        <row r="203">
          <cell r="A203">
            <v>203</v>
          </cell>
          <cell r="AC203" t="str">
            <v>/JC00/JC37_5_JC23</v>
          </cell>
        </row>
        <row r="204">
          <cell r="A204">
            <v>204</v>
          </cell>
        </row>
        <row r="205">
          <cell r="A205">
            <v>205</v>
          </cell>
          <cell r="AC205" t="str">
            <v>/JC00/JC37_5_JC23_01</v>
          </cell>
        </row>
        <row r="206">
          <cell r="A206">
            <v>206</v>
          </cell>
          <cell r="AC206" t="str">
            <v>/JC00/JC37_5_JC23_02</v>
          </cell>
        </row>
        <row r="207">
          <cell r="A207">
            <v>207</v>
          </cell>
          <cell r="AC207" t="str">
            <v>/JC00/JC37_5_JC23_03</v>
          </cell>
        </row>
        <row r="208">
          <cell r="A208">
            <v>208</v>
          </cell>
          <cell r="AC208" t="str">
            <v>/JC00/JC37_5_JC23/JC37_5_JC1d</v>
          </cell>
        </row>
        <row r="209">
          <cell r="A209">
            <v>209</v>
          </cell>
        </row>
        <row r="210">
          <cell r="A210">
            <v>210</v>
          </cell>
          <cell r="AC210" t="str">
            <v>/JC00/JC37_5_JC23/JC37_5_JC1d_01</v>
          </cell>
        </row>
        <row r="211">
          <cell r="A211">
            <v>211</v>
          </cell>
          <cell r="AC211" t="str">
            <v>/JC00/JC37_5_JC23/JC37_5_JC1d_02</v>
          </cell>
        </row>
        <row r="212">
          <cell r="A212">
            <v>212</v>
          </cell>
          <cell r="AC212" t="str">
            <v>/JC00/JC37_5_JC23/JC37_5_JC1d_03</v>
          </cell>
        </row>
        <row r="213">
          <cell r="A213">
            <v>213</v>
          </cell>
          <cell r="AC213" t="str">
            <v>/JC00/JC37_5_JC23/JC37_5_JC1d_04</v>
          </cell>
        </row>
        <row r="214">
          <cell r="A214">
            <v>214</v>
          </cell>
        </row>
        <row r="215">
          <cell r="A215">
            <v>215</v>
          </cell>
        </row>
        <row r="216">
          <cell r="A216">
            <v>216</v>
          </cell>
          <cell r="AC216" t="str">
            <v>/JC00/JC37_5_JC23/JC37_5_JC1d_05</v>
          </cell>
        </row>
        <row r="217">
          <cell r="A217">
            <v>217</v>
          </cell>
        </row>
        <row r="218">
          <cell r="A218">
            <v>218</v>
          </cell>
        </row>
        <row r="219">
          <cell r="A219">
            <v>219</v>
          </cell>
          <cell r="AC219" t="str">
            <v>/JC00/JC37_5_JC23/JC37_5_JC1d_06</v>
          </cell>
        </row>
        <row r="220">
          <cell r="A220">
            <v>220</v>
          </cell>
        </row>
        <row r="221">
          <cell r="A221">
            <v>221</v>
          </cell>
        </row>
        <row r="222">
          <cell r="A222">
            <v>222</v>
          </cell>
          <cell r="AC222" t="str">
            <v>/JC00/JC37_5_JC23/JC37_5_JC1d_07</v>
          </cell>
        </row>
        <row r="223">
          <cell r="A223">
            <v>223</v>
          </cell>
          <cell r="AC223" t="str">
            <v>/JC00/JC37_5_JC23/JC37_5_JC1a</v>
          </cell>
        </row>
        <row r="224">
          <cell r="A224">
            <v>224</v>
          </cell>
        </row>
        <row r="225">
          <cell r="A225">
            <v>225</v>
          </cell>
          <cell r="AC225" t="str">
            <v>/JC00/JC37_5_JC23/JC37_5_JC1a_01</v>
          </cell>
        </row>
        <row r="226">
          <cell r="A226">
            <v>226</v>
          </cell>
          <cell r="AC226" t="str">
            <v>/JC00/JC37_5_JC23/JC37_5_JC1a_02</v>
          </cell>
        </row>
        <row r="227">
          <cell r="A227">
            <v>227</v>
          </cell>
          <cell r="AC227" t="str">
            <v>/JC00/JC37_5_JC23/JC37_5_JC1a_03</v>
          </cell>
        </row>
        <row r="228">
          <cell r="A228">
            <v>228</v>
          </cell>
          <cell r="AC228" t="str">
            <v>/JC00/JC37_5_JC23/JC37_5_JC1a_04</v>
          </cell>
        </row>
        <row r="229">
          <cell r="A229">
            <v>229</v>
          </cell>
          <cell r="AC229" t="str">
            <v>/JC00/JC37_5_JC23/JC37_5_JC1a_05</v>
          </cell>
        </row>
        <row r="230">
          <cell r="A230">
            <v>230</v>
          </cell>
          <cell r="AC230" t="str">
            <v>/JC00/JC38_6_JC23</v>
          </cell>
        </row>
        <row r="231">
          <cell r="A231">
            <v>231</v>
          </cell>
        </row>
        <row r="232">
          <cell r="A232">
            <v>232</v>
          </cell>
          <cell r="AC232" t="str">
            <v>/JC00/JC38_6_JC23_01</v>
          </cell>
        </row>
        <row r="233">
          <cell r="A233">
            <v>233</v>
          </cell>
          <cell r="AC233" t="str">
            <v>/JC00/JC38_6_JC23_02</v>
          </cell>
        </row>
        <row r="234">
          <cell r="A234">
            <v>234</v>
          </cell>
          <cell r="AC234" t="str">
            <v>/JC00/JC38_6_JC23_03</v>
          </cell>
        </row>
        <row r="235">
          <cell r="A235">
            <v>235</v>
          </cell>
          <cell r="AC235" t="str">
            <v>/JC00/JC38_6_JC23/JC38_6_JC1d</v>
          </cell>
        </row>
        <row r="236">
          <cell r="A236">
            <v>236</v>
          </cell>
        </row>
        <row r="237">
          <cell r="A237">
            <v>237</v>
          </cell>
          <cell r="AC237" t="str">
            <v>/JC00/JC38_6_JC23/JC38_6_JC1d_01</v>
          </cell>
        </row>
        <row r="238">
          <cell r="A238">
            <v>238</v>
          </cell>
          <cell r="AC238" t="str">
            <v>/JC00/JC38_6_JC23/JC38_6_JC1d_02</v>
          </cell>
        </row>
        <row r="239">
          <cell r="A239">
            <v>239</v>
          </cell>
          <cell r="AC239" t="str">
            <v>/JC00/JC38_6_JC23/JC38_6_JC1d_03</v>
          </cell>
        </row>
        <row r="240">
          <cell r="A240">
            <v>240</v>
          </cell>
          <cell r="AC240" t="str">
            <v>/JC00/JC38_6_JC23/JC38_6_JC1d_04</v>
          </cell>
        </row>
        <row r="241">
          <cell r="A241">
            <v>241</v>
          </cell>
        </row>
        <row r="242">
          <cell r="A242">
            <v>242</v>
          </cell>
        </row>
        <row r="243">
          <cell r="A243">
            <v>243</v>
          </cell>
          <cell r="AC243" t="str">
            <v>/JC00/JC38_6_JC23/JC38_6_JC1d_05</v>
          </cell>
        </row>
        <row r="244">
          <cell r="A244">
            <v>244</v>
          </cell>
        </row>
        <row r="245">
          <cell r="A245">
            <v>245</v>
          </cell>
        </row>
        <row r="246">
          <cell r="A246">
            <v>246</v>
          </cell>
          <cell r="AC246" t="str">
            <v>/JC00/JC38_6_JC23/JC38_6_JC1d_06</v>
          </cell>
        </row>
        <row r="247">
          <cell r="A247">
            <v>247</v>
          </cell>
        </row>
        <row r="248">
          <cell r="A248">
            <v>248</v>
          </cell>
        </row>
        <row r="249">
          <cell r="A249">
            <v>249</v>
          </cell>
          <cell r="AC249" t="str">
            <v>/JC00/JC38_6_JC23/JC38_6_JC1d_07</v>
          </cell>
        </row>
        <row r="250">
          <cell r="A250">
            <v>250</v>
          </cell>
          <cell r="AC250" t="str">
            <v>/JC00/JC38_6_JC23/JC38_6_JC1a</v>
          </cell>
        </row>
        <row r="251">
          <cell r="A251">
            <v>251</v>
          </cell>
        </row>
        <row r="252">
          <cell r="A252">
            <v>252</v>
          </cell>
          <cell r="AC252" t="str">
            <v>/JC00/JC38_6_JC23/JC38_6_JC1a_01</v>
          </cell>
        </row>
        <row r="253">
          <cell r="A253">
            <v>253</v>
          </cell>
          <cell r="AC253" t="str">
            <v>/JC00/JC38_6_JC23/JC38_6_JC1a_02</v>
          </cell>
        </row>
        <row r="254">
          <cell r="A254">
            <v>254</v>
          </cell>
          <cell r="AC254" t="str">
            <v>/JC00/JC38_6_JC23/JC38_6_JC1a_03</v>
          </cell>
        </row>
        <row r="255">
          <cell r="A255">
            <v>255</v>
          </cell>
          <cell r="AC255" t="str">
            <v>/JC00/JC38_6_JC23/JC38_6_JC1a_04</v>
          </cell>
        </row>
        <row r="256">
          <cell r="A256">
            <v>256</v>
          </cell>
          <cell r="AC256" t="str">
            <v>/JC00/JC38_6_JC23/JC38_6_JC1a_05</v>
          </cell>
        </row>
        <row r="257">
          <cell r="A257">
            <v>257</v>
          </cell>
          <cell r="AC257" t="str">
            <v>/JC00/JC39_JC22</v>
          </cell>
        </row>
        <row r="258">
          <cell r="A258">
            <v>258</v>
          </cell>
        </row>
        <row r="259">
          <cell r="A259">
            <v>259</v>
          </cell>
          <cell r="AC259" t="str">
            <v>/JC00/JC39_JC22_01</v>
          </cell>
        </row>
        <row r="260">
          <cell r="A260">
            <v>260</v>
          </cell>
          <cell r="AC260" t="str">
            <v>/JC00/JC39_JC22_02</v>
          </cell>
        </row>
        <row r="261">
          <cell r="A261">
            <v>261</v>
          </cell>
          <cell r="AC261" t="str">
            <v>/JC00/JC39_JC22_03</v>
          </cell>
        </row>
        <row r="262">
          <cell r="A262">
            <v>262</v>
          </cell>
          <cell r="AC262" t="str">
            <v>/JC00/JC39_JC22_04</v>
          </cell>
        </row>
        <row r="263">
          <cell r="A263">
            <v>263</v>
          </cell>
          <cell r="AC263" t="str">
            <v>/JC00/JC3a_JC22</v>
          </cell>
        </row>
        <row r="264">
          <cell r="A264">
            <v>264</v>
          </cell>
        </row>
        <row r="265">
          <cell r="A265">
            <v>265</v>
          </cell>
          <cell r="AC265" t="str">
            <v>/JC00/JC3a_JC22_01</v>
          </cell>
        </row>
        <row r="266">
          <cell r="A266">
            <v>266</v>
          </cell>
          <cell r="AC266" t="str">
            <v>/JC00/JC3a_JC22_02</v>
          </cell>
        </row>
        <row r="267">
          <cell r="A267">
            <v>267</v>
          </cell>
          <cell r="AC267" t="str">
            <v>/JC00/JC3a_JC22_03</v>
          </cell>
        </row>
        <row r="268">
          <cell r="A268">
            <v>268</v>
          </cell>
          <cell r="AC268" t="str">
            <v>/JC00/JC3a_JC22_04</v>
          </cell>
        </row>
        <row r="269">
          <cell r="A269">
            <v>269</v>
          </cell>
          <cell r="AC269" t="str">
            <v>/JC00/JC3b_JC16</v>
          </cell>
        </row>
        <row r="270">
          <cell r="A270">
            <v>270</v>
          </cell>
        </row>
        <row r="271">
          <cell r="A271">
            <v>271</v>
          </cell>
          <cell r="AC271" t="str">
            <v>/JC00/JC3b_JC16_01</v>
          </cell>
        </row>
        <row r="272">
          <cell r="A272">
            <v>272</v>
          </cell>
          <cell r="AC272" t="str">
            <v>/JC00/JC3b_JC16_02</v>
          </cell>
        </row>
        <row r="273">
          <cell r="A273">
            <v>273</v>
          </cell>
          <cell r="AC273" t="str">
            <v>/JC00/JC3b_JC16_03</v>
          </cell>
        </row>
        <row r="274">
          <cell r="A274">
            <v>274</v>
          </cell>
          <cell r="AC274" t="str">
            <v>/JC00/JC3b_JC16/JC17_JC04</v>
          </cell>
        </row>
        <row r="275">
          <cell r="A275">
            <v>275</v>
          </cell>
        </row>
        <row r="276">
          <cell r="A276">
            <v>276</v>
          </cell>
          <cell r="AC276" t="str">
            <v>/JC00/JC3b_JC16/JC17_JC04_01</v>
          </cell>
        </row>
        <row r="277">
          <cell r="A277">
            <v>277</v>
          </cell>
          <cell r="AC277" t="str">
            <v>/JC00/JC3b_JC16/JC17_JC04_02</v>
          </cell>
        </row>
        <row r="278">
          <cell r="A278">
            <v>278</v>
          </cell>
          <cell r="AC278" t="str">
            <v>/JC00/JC3b_JC16/JC17_JC04_03</v>
          </cell>
        </row>
        <row r="279">
          <cell r="A279">
            <v>279</v>
          </cell>
          <cell r="AC279" t="str">
            <v>/JC00/JC3b_JC16/JC18_JC05</v>
          </cell>
        </row>
        <row r="280">
          <cell r="A280">
            <v>280</v>
          </cell>
        </row>
        <row r="281">
          <cell r="A281">
            <v>281</v>
          </cell>
          <cell r="AC281" t="str">
            <v>/JC00/JC3b_JC16/JC18_JC05_01</v>
          </cell>
        </row>
        <row r="282">
          <cell r="A282">
            <v>282</v>
          </cell>
          <cell r="AC282" t="str">
            <v>/JC00/JC3b_JC16/JC18_JC05_02</v>
          </cell>
        </row>
        <row r="283">
          <cell r="A283">
            <v>283</v>
          </cell>
        </row>
        <row r="284">
          <cell r="A284">
            <v>284</v>
          </cell>
        </row>
        <row r="285">
          <cell r="A285">
            <v>285</v>
          </cell>
          <cell r="AC285" t="str">
            <v>/JC00/JC3b_JC16/JC18_JC05_03</v>
          </cell>
        </row>
        <row r="286">
          <cell r="A286">
            <v>286</v>
          </cell>
          <cell r="AC286" t="str">
            <v>/JC00/JC3b_JC16/JC18_JC05_04</v>
          </cell>
        </row>
        <row r="287">
          <cell r="A287">
            <v>287</v>
          </cell>
          <cell r="AC287" t="str">
            <v>/JC00/JC3b_JC16/JC60_JC03</v>
          </cell>
        </row>
        <row r="288">
          <cell r="A288">
            <v>288</v>
          </cell>
        </row>
        <row r="289">
          <cell r="A289">
            <v>289</v>
          </cell>
          <cell r="AC289" t="str">
            <v>/JC00/JC3b_JC16/JC60_JC03_01</v>
          </cell>
        </row>
        <row r="290">
          <cell r="A290">
            <v>290</v>
          </cell>
          <cell r="AC290" t="str">
            <v>/JC00/JC3b_JC16/JC60_JC03_02</v>
          </cell>
        </row>
        <row r="291">
          <cell r="A291">
            <v>291</v>
          </cell>
          <cell r="AC291" t="str">
            <v>/JC00/JC3b_JC16/JC60_JC03_03</v>
          </cell>
        </row>
        <row r="292">
          <cell r="A292">
            <v>292</v>
          </cell>
          <cell r="AC292" t="str">
            <v>/JC00/JC3b_JC16/JC60_JC03_04</v>
          </cell>
        </row>
        <row r="293">
          <cell r="A293">
            <v>293</v>
          </cell>
          <cell r="AC293" t="str">
            <v>/JC00/JC3c_JC2d</v>
          </cell>
        </row>
        <row r="294">
          <cell r="A294">
            <v>294</v>
          </cell>
        </row>
        <row r="295">
          <cell r="A295">
            <v>295</v>
          </cell>
          <cell r="AC295" t="str">
            <v>/JC00/JC3c_JC2d_01</v>
          </cell>
        </row>
        <row r="296">
          <cell r="A296">
            <v>296</v>
          </cell>
          <cell r="AC296" t="str">
            <v>/JC00/JC3c_JC2d_02</v>
          </cell>
        </row>
        <row r="297">
          <cell r="A297">
            <v>297</v>
          </cell>
          <cell r="AC297" t="str">
            <v>/JC00/JC3c_JC2d_03</v>
          </cell>
        </row>
        <row r="298">
          <cell r="A298">
            <v>298</v>
          </cell>
          <cell r="AC298" t="str">
            <v>/JC00/JC3c_JC2d_04</v>
          </cell>
        </row>
        <row r="299">
          <cell r="A299">
            <v>299</v>
          </cell>
          <cell r="AC299" t="str">
            <v>/JC00/JC3c_JC2d_05</v>
          </cell>
        </row>
        <row r="300">
          <cell r="A300">
            <v>300</v>
          </cell>
          <cell r="AC300" t="str">
            <v>/JC00/JC3c_JC2d_06</v>
          </cell>
        </row>
        <row r="301">
          <cell r="A301">
            <v>301</v>
          </cell>
          <cell r="AC301" t="str">
            <v>/JC00/JC3d_JC14</v>
          </cell>
        </row>
        <row r="302">
          <cell r="A302">
            <v>302</v>
          </cell>
        </row>
        <row r="303">
          <cell r="A303">
            <v>303</v>
          </cell>
          <cell r="AC303" t="str">
            <v>/JC00/JC3d_JC14_01</v>
          </cell>
        </row>
        <row r="304">
          <cell r="A304">
            <v>304</v>
          </cell>
          <cell r="AC304" t="str">
            <v>/JC00/JC3d_JC14_02</v>
          </cell>
        </row>
        <row r="305">
          <cell r="A305">
            <v>305</v>
          </cell>
          <cell r="AC305" t="str">
            <v>/JC00/JC3e_JC27</v>
          </cell>
        </row>
        <row r="306">
          <cell r="A306">
            <v>306</v>
          </cell>
        </row>
        <row r="307">
          <cell r="A307">
            <v>307</v>
          </cell>
          <cell r="AC307" t="str">
            <v>/JC00/JC3e_JC27_01</v>
          </cell>
        </row>
        <row r="308">
          <cell r="A308">
            <v>308</v>
          </cell>
          <cell r="AC308" t="str">
            <v>/JC00/JC3e_JC27_02</v>
          </cell>
        </row>
        <row r="309">
          <cell r="A309">
            <v>309</v>
          </cell>
          <cell r="AC309" t="str">
            <v>/JC00/JC3e_JC27_03</v>
          </cell>
        </row>
        <row r="310">
          <cell r="A310">
            <v>310</v>
          </cell>
          <cell r="AC310" t="str">
            <v>/JC00/JC3e_JC27_04</v>
          </cell>
        </row>
        <row r="311">
          <cell r="A311">
            <v>311</v>
          </cell>
          <cell r="AC311" t="str">
            <v>/JC00/JC3e_JC27_05</v>
          </cell>
        </row>
        <row r="312">
          <cell r="A312">
            <v>312</v>
          </cell>
          <cell r="AC312" t="str">
            <v>/JC00/JC3f_JC45</v>
          </cell>
        </row>
        <row r="313">
          <cell r="A313">
            <v>313</v>
          </cell>
        </row>
        <row r="314">
          <cell r="A314">
            <v>314</v>
          </cell>
          <cell r="AC314" t="str">
            <v>/JC00/JC3f_JC45_01</v>
          </cell>
        </row>
        <row r="315">
          <cell r="A315">
            <v>315</v>
          </cell>
          <cell r="AC315" t="str">
            <v>/JC00/JC3f_JC45_02</v>
          </cell>
        </row>
        <row r="316">
          <cell r="A316">
            <v>316</v>
          </cell>
          <cell r="AC316" t="str">
            <v>/JC00/JC3f_JC45_03</v>
          </cell>
        </row>
        <row r="317">
          <cell r="A317">
            <v>317</v>
          </cell>
          <cell r="AC317" t="str">
            <v>/JC00/JC3f_JC45_04</v>
          </cell>
        </row>
        <row r="318">
          <cell r="A318">
            <v>318</v>
          </cell>
          <cell r="AC318" t="str">
            <v>/JC00/JC3f_JC45_05</v>
          </cell>
        </row>
        <row r="319">
          <cell r="A319">
            <v>319</v>
          </cell>
          <cell r="AC319" t="str">
            <v>/JC00/JC3f_JC45_06</v>
          </cell>
        </row>
        <row r="320">
          <cell r="A320">
            <v>320</v>
          </cell>
          <cell r="AC320" t="str">
            <v>/JC00/JC3f_JC45_07</v>
          </cell>
        </row>
        <row r="321">
          <cell r="A321">
            <v>321</v>
          </cell>
          <cell r="AC321" t="str">
            <v>/JC00/JC40_JC0f</v>
          </cell>
        </row>
        <row r="322">
          <cell r="A322">
            <v>322</v>
          </cell>
        </row>
        <row r="323">
          <cell r="A323">
            <v>323</v>
          </cell>
          <cell r="AC323" t="str">
            <v>/JC00/JC40_JC0f_01</v>
          </cell>
        </row>
        <row r="324">
          <cell r="A324">
            <v>324</v>
          </cell>
          <cell r="AC324" t="str">
            <v>/JC00/JC40_JC0f_02</v>
          </cell>
        </row>
        <row r="325">
          <cell r="A325">
            <v>325</v>
          </cell>
          <cell r="AC325" t="str">
            <v>/JC00/JC40_JC0f_03</v>
          </cell>
        </row>
        <row r="326">
          <cell r="A326">
            <v>326</v>
          </cell>
          <cell r="AC326" t="str">
            <v>/JC00/JC40_JC0f_04</v>
          </cell>
        </row>
        <row r="327">
          <cell r="A327">
            <v>327</v>
          </cell>
          <cell r="AC327" t="str">
            <v>/JC00/JC40_JC0f/JC6f_JC13</v>
          </cell>
        </row>
        <row r="328">
          <cell r="A328">
            <v>328</v>
          </cell>
        </row>
        <row r="329">
          <cell r="A329">
            <v>329</v>
          </cell>
          <cell r="AC329" t="str">
            <v>/JC00/JC40_JC0f/JC6f_JC13_01</v>
          </cell>
        </row>
        <row r="330">
          <cell r="A330">
            <v>330</v>
          </cell>
          <cell r="AC330" t="str">
            <v>/JC00/JC40_JC0f/JC6f_JC13_02</v>
          </cell>
        </row>
        <row r="331">
          <cell r="A331">
            <v>331</v>
          </cell>
          <cell r="AC331" t="str">
            <v>/JC00/JC40_JC0f/JC6f_JC13_03</v>
          </cell>
        </row>
        <row r="332">
          <cell r="A332">
            <v>332</v>
          </cell>
          <cell r="AC332" t="str">
            <v>/JC00/JC40_JC0f/JC6f_JC13_04</v>
          </cell>
        </row>
        <row r="333">
          <cell r="A333">
            <v>333</v>
          </cell>
          <cell r="AC333" t="str">
            <v>/JC00/JC40_JC0f/JC6f_JC13_05</v>
          </cell>
        </row>
        <row r="334">
          <cell r="A334">
            <v>334</v>
          </cell>
          <cell r="AC334" t="str">
            <v>/JC00/JC40_JC0f/JC6f_JC13_06</v>
          </cell>
        </row>
        <row r="335">
          <cell r="A335">
            <v>335</v>
          </cell>
          <cell r="AC335" t="str">
            <v>/JC00/JC40_JC0f/JC78_7_JC2d</v>
          </cell>
        </row>
        <row r="336">
          <cell r="A336">
            <v>336</v>
          </cell>
        </row>
        <row r="337">
          <cell r="A337">
            <v>337</v>
          </cell>
          <cell r="AC337" t="str">
            <v>/JC00/JC40_JC0f/JC78_7_JC2d_01</v>
          </cell>
        </row>
        <row r="338">
          <cell r="A338">
            <v>338</v>
          </cell>
          <cell r="AC338" t="str">
            <v>/JC00/JC40_JC0f/JC78_7_JC2d_02</v>
          </cell>
        </row>
        <row r="339">
          <cell r="A339">
            <v>339</v>
          </cell>
          <cell r="AC339" t="str">
            <v>/JC00/JC40_JC0f/JC78_7_JC2d_03</v>
          </cell>
        </row>
        <row r="340">
          <cell r="A340">
            <v>340</v>
          </cell>
          <cell r="AC340" t="str">
            <v>/JC00/JP00_JC7e</v>
          </cell>
        </row>
        <row r="341">
          <cell r="A341">
            <v>341</v>
          </cell>
        </row>
        <row r="342">
          <cell r="A342">
            <v>342</v>
          </cell>
          <cell r="AC342" t="str">
            <v>/JC00/JP00_JC7e_01</v>
          </cell>
        </row>
        <row r="343">
          <cell r="A343">
            <v>343</v>
          </cell>
          <cell r="AC343" t="str">
            <v>/JC00/JP00_JC7e_02</v>
          </cell>
        </row>
        <row r="344">
          <cell r="A344">
            <v>344</v>
          </cell>
          <cell r="AC344" t="str">
            <v>/JC00/JP00_JC7e_03</v>
          </cell>
        </row>
        <row r="345">
          <cell r="A345">
            <v>345</v>
          </cell>
        </row>
        <row r="346">
          <cell r="A346">
            <v>346</v>
          </cell>
        </row>
        <row r="347">
          <cell r="A347">
            <v>347</v>
          </cell>
          <cell r="AC347" t="str">
            <v>/JC00/JP00_JC7e_04</v>
          </cell>
        </row>
        <row r="348">
          <cell r="A348">
            <v>348</v>
          </cell>
          <cell r="AC348" t="str">
            <v>/JC00/JC7a_JC45</v>
          </cell>
        </row>
        <row r="349">
          <cell r="A349">
            <v>349</v>
          </cell>
        </row>
        <row r="350">
          <cell r="A350">
            <v>350</v>
          </cell>
          <cell r="AC350" t="str">
            <v>/JC00/JC7a_JC45_01</v>
          </cell>
        </row>
        <row r="351">
          <cell r="A351">
            <v>351</v>
          </cell>
          <cell r="AC351" t="str">
            <v>/JC00/JC7a_JC45_02</v>
          </cell>
        </row>
        <row r="352">
          <cell r="A352">
            <v>352</v>
          </cell>
          <cell r="AC352" t="str">
            <v>/JC00/JC7a_JC45_03</v>
          </cell>
        </row>
        <row r="353">
          <cell r="A353">
            <v>353</v>
          </cell>
          <cell r="AC353" t="str">
            <v>/JC00/JC7a_JC45_04</v>
          </cell>
        </row>
        <row r="354">
          <cell r="A354">
            <v>354</v>
          </cell>
          <cell r="AC354" t="str">
            <v>/JC00/JC7a_JC45_05</v>
          </cell>
        </row>
        <row r="355">
          <cell r="A355">
            <v>355</v>
          </cell>
          <cell r="AC355" t="str">
            <v>/JC00/JC7a_JC45/JC7b_JC13</v>
          </cell>
        </row>
        <row r="356">
          <cell r="A356">
            <v>356</v>
          </cell>
        </row>
        <row r="357">
          <cell r="A357">
            <v>357</v>
          </cell>
          <cell r="AC357" t="str">
            <v>/JC00/JC7a_JC45/JC7b_JC13_01</v>
          </cell>
        </row>
        <row r="358">
          <cell r="A358">
            <v>358</v>
          </cell>
          <cell r="AC358" t="str">
            <v>/JC00/JC7a_JC45/JC7b_JC13_02</v>
          </cell>
        </row>
        <row r="359">
          <cell r="A359">
            <v>359</v>
          </cell>
          <cell r="AC359" t="str">
            <v>/JC00/JC7a_JC45/JC7b_JC13_03</v>
          </cell>
        </row>
        <row r="360">
          <cell r="A360">
            <v>360</v>
          </cell>
          <cell r="AC360" t="str">
            <v>/JC00/JC7a_JC45/JC7b_JC13_04</v>
          </cell>
        </row>
        <row r="361">
          <cell r="A361">
            <v>361</v>
          </cell>
          <cell r="AC361" t="str">
            <v>/JC00/JC7a_JC45/JC7b_JC13_05</v>
          </cell>
        </row>
        <row r="362">
          <cell r="A362">
            <v>362</v>
          </cell>
          <cell r="AC362" t="str">
            <v>/JC00/JC7a_JC45/JC7b_JC13_06</v>
          </cell>
        </row>
        <row r="363">
          <cell r="A363">
            <v>363</v>
          </cell>
          <cell r="AC363" t="str">
            <v>/JC00/JC7a_JC45/JC7b_JC13_07</v>
          </cell>
        </row>
        <row r="364">
          <cell r="A364">
            <v>364</v>
          </cell>
          <cell r="AC364" t="str">
            <v>/JC00/JC7a_JC45/JC7b_JC13_08</v>
          </cell>
        </row>
        <row r="365">
          <cell r="A365">
            <v>365</v>
          </cell>
          <cell r="AC365" t="str">
            <v>/JC00/JC44_JC4f</v>
          </cell>
        </row>
        <row r="366">
          <cell r="A366">
            <v>366</v>
          </cell>
        </row>
        <row r="367">
          <cell r="A367">
            <v>367</v>
          </cell>
        </row>
        <row r="368">
          <cell r="A368">
            <v>368</v>
          </cell>
        </row>
        <row r="369">
          <cell r="A369">
            <v>369</v>
          </cell>
          <cell r="AC369" t="str">
            <v>/JC00/JC44_JC4f_01</v>
          </cell>
        </row>
        <row r="370">
          <cell r="A370">
            <v>370</v>
          </cell>
          <cell r="AC370" t="str">
            <v>/JC00/JC44_JC4f_02</v>
          </cell>
        </row>
        <row r="371">
          <cell r="A371">
            <v>371</v>
          </cell>
          <cell r="AC371" t="str">
            <v>/JC00/JC44_JC4f/JC47_JC10</v>
          </cell>
        </row>
        <row r="372">
          <cell r="A372">
            <v>372</v>
          </cell>
        </row>
        <row r="373">
          <cell r="A373">
            <v>373</v>
          </cell>
          <cell r="AC373" t="str">
            <v>/JC00/JC44_JC4f/JC47_JC10_01</v>
          </cell>
        </row>
        <row r="374">
          <cell r="A374">
            <v>374</v>
          </cell>
          <cell r="AC374" t="str">
            <v>/JC00/JC44_JC4f/JC47_JC10_02</v>
          </cell>
        </row>
        <row r="375">
          <cell r="A375">
            <v>375</v>
          </cell>
          <cell r="AC375" t="str">
            <v>/JC00/JC44_JC4f/JC47_JC10_03</v>
          </cell>
        </row>
        <row r="376">
          <cell r="A376">
            <v>376</v>
          </cell>
          <cell r="AC376" t="str">
            <v>/JC00/JC44_JC4f/JC77_JC13</v>
          </cell>
        </row>
        <row r="377">
          <cell r="A377">
            <v>377</v>
          </cell>
        </row>
        <row r="378">
          <cell r="A378">
            <v>378</v>
          </cell>
          <cell r="AC378" t="str">
            <v>/JC00/JC44_JC4f/JC77_JC13_01</v>
          </cell>
        </row>
        <row r="379">
          <cell r="A379">
            <v>379</v>
          </cell>
          <cell r="AC379" t="str">
            <v>/JC00/JC44_JC4f/JC77_JC13_02</v>
          </cell>
        </row>
        <row r="380">
          <cell r="A380">
            <v>380</v>
          </cell>
          <cell r="AC380" t="str">
            <v>/JC00/JC44_JC4f/JC77_JC13_03</v>
          </cell>
        </row>
        <row r="381">
          <cell r="A381">
            <v>381</v>
          </cell>
          <cell r="AC381" t="str">
            <v>/JC00/JC44_JC4f/JC77_JC13_04</v>
          </cell>
        </row>
        <row r="382">
          <cell r="A382">
            <v>382</v>
          </cell>
          <cell r="AC382" t="str">
            <v>/JC00/JC44_JC4f/JC77_JC13_05</v>
          </cell>
        </row>
        <row r="383">
          <cell r="A383">
            <v>383</v>
          </cell>
        </row>
        <row r="384">
          <cell r="A384">
            <v>384</v>
          </cell>
        </row>
        <row r="385">
          <cell r="A385">
            <v>385</v>
          </cell>
          <cell r="AC385" t="str">
            <v>/JC00/JC44_JC4f/JC49_JC13</v>
          </cell>
        </row>
        <row r="386">
          <cell r="A386">
            <v>386</v>
          </cell>
        </row>
        <row r="387">
          <cell r="A387">
            <v>387</v>
          </cell>
          <cell r="AC387" t="str">
            <v>/JC00/JC44_JC4f/JC49_JC13_01</v>
          </cell>
        </row>
        <row r="388">
          <cell r="A388">
            <v>388</v>
          </cell>
          <cell r="AC388" t="str">
            <v>/JC00/JC44_JC4f/JC49_JC13_02</v>
          </cell>
        </row>
        <row r="389">
          <cell r="A389">
            <v>389</v>
          </cell>
          <cell r="AC389" t="str">
            <v>/JC00/JC44_JC4f/JC4a_JC13</v>
          </cell>
        </row>
        <row r="390">
          <cell r="A390">
            <v>390</v>
          </cell>
        </row>
        <row r="391">
          <cell r="A391">
            <v>391</v>
          </cell>
          <cell r="AC391" t="str">
            <v>/JC00/JC44_JC4f/JC4a_JC13_01</v>
          </cell>
        </row>
        <row r="392">
          <cell r="A392">
            <v>392</v>
          </cell>
          <cell r="AC392" t="str">
            <v>/JC00/JC44_JC4f/JC4a_JC13_02</v>
          </cell>
        </row>
        <row r="393">
          <cell r="A393">
            <v>393</v>
          </cell>
          <cell r="AC393" t="str">
            <v>/JC00/JC44_JC4f/JC4b_JC13</v>
          </cell>
        </row>
        <row r="394">
          <cell r="A394">
            <v>394</v>
          </cell>
        </row>
        <row r="395">
          <cell r="A395">
            <v>395</v>
          </cell>
          <cell r="AC395" t="str">
            <v>/JC00/JC44_JC4f/JC4b_JC13_01</v>
          </cell>
        </row>
        <row r="396">
          <cell r="A396">
            <v>396</v>
          </cell>
          <cell r="AC396" t="str">
            <v>/JC00/JC44_JC4f/JC4b_JC13_02</v>
          </cell>
        </row>
        <row r="397">
          <cell r="A397">
            <v>397</v>
          </cell>
        </row>
        <row r="398">
          <cell r="A398">
            <v>398</v>
          </cell>
        </row>
        <row r="399">
          <cell r="A399">
            <v>399</v>
          </cell>
          <cell r="AC399" t="str">
            <v>/JC00/JC44_JC4f/JC4d_JC23</v>
          </cell>
        </row>
        <row r="400">
          <cell r="A400">
            <v>400</v>
          </cell>
        </row>
        <row r="401">
          <cell r="A401">
            <v>401</v>
          </cell>
          <cell r="AC401" t="str">
            <v>/JC00/JC44_JC4f/JC4d_JC23_01</v>
          </cell>
        </row>
        <row r="402">
          <cell r="A402">
            <v>402</v>
          </cell>
          <cell r="AC402" t="str">
            <v>/JC00/JC44_JC4f/JC4d_JC23_02</v>
          </cell>
        </row>
        <row r="403">
          <cell r="A403">
            <v>403</v>
          </cell>
          <cell r="AC403" t="str">
            <v>/JC00/JC44_JC4f/JC4d_JC23_03</v>
          </cell>
        </row>
        <row r="404">
          <cell r="A404">
            <v>404</v>
          </cell>
        </row>
        <row r="405">
          <cell r="A405">
            <v>405</v>
          </cell>
        </row>
        <row r="406">
          <cell r="A406">
            <v>406</v>
          </cell>
          <cell r="AC406" t="str">
            <v>/JC00/JC44_JC4f/JC4d_JC23_04</v>
          </cell>
        </row>
        <row r="407">
          <cell r="A407">
            <v>407</v>
          </cell>
          <cell r="AC407" t="str">
            <v>/JC00/JC44_JC4f/JC4d_JC23_05</v>
          </cell>
        </row>
        <row r="408">
          <cell r="A408">
            <v>408</v>
          </cell>
          <cell r="AC408" t="str">
            <v>/JC00/JC44_JC4f/JC4d_JC23_06</v>
          </cell>
        </row>
        <row r="409">
          <cell r="A409">
            <v>409</v>
          </cell>
          <cell r="AC409" t="str">
            <v>/JC00/JC44_JC4f/JC4d_JC23_07</v>
          </cell>
        </row>
        <row r="410">
          <cell r="A410">
            <v>410</v>
          </cell>
          <cell r="AC410" t="str">
            <v>/JC00/JC44_JC4f/JC4d_JC23_08</v>
          </cell>
        </row>
        <row r="411">
          <cell r="A411">
            <v>411</v>
          </cell>
        </row>
        <row r="412">
          <cell r="A412">
            <v>412</v>
          </cell>
        </row>
        <row r="413">
          <cell r="A413">
            <v>413</v>
          </cell>
          <cell r="AC413" t="str">
            <v>/JC00/JC44_JC4f/JC4d_JC23_09</v>
          </cell>
        </row>
        <row r="414">
          <cell r="A414">
            <v>414</v>
          </cell>
          <cell r="AC414" t="str">
            <v>/JC00/JC44_JC4f/JC5e_JC13</v>
          </cell>
        </row>
        <row r="415">
          <cell r="A415">
            <v>415</v>
          </cell>
        </row>
        <row r="416">
          <cell r="A416">
            <v>416</v>
          </cell>
          <cell r="AC416" t="str">
            <v>/JC00/JC44_JC4f/JC5e_JC13_01</v>
          </cell>
        </row>
        <row r="417">
          <cell r="A417">
            <v>417</v>
          </cell>
          <cell r="AC417" t="str">
            <v>/JC00/JC44_JC4f/JC5e_JC13_02</v>
          </cell>
        </row>
        <row r="418">
          <cell r="A418">
            <v>418</v>
          </cell>
          <cell r="AC418" t="str">
            <v>/JC00/JC44_JC4f/JC5e_JC13_03</v>
          </cell>
        </row>
        <row r="419">
          <cell r="A419">
            <v>419</v>
          </cell>
          <cell r="AC419" t="str">
            <v>/JC00/JC44_JC4f/JC5e_JC13_04</v>
          </cell>
        </row>
        <row r="420">
          <cell r="A420">
            <v>420</v>
          </cell>
          <cell r="AC420" t="str">
            <v>/JC00/JC44_JC4f/JC5e_JC13_05</v>
          </cell>
        </row>
        <row r="421">
          <cell r="A421">
            <v>421</v>
          </cell>
          <cell r="AC421" t="str">
            <v>/JC00/JC44_JC4f/JC5f_JC13</v>
          </cell>
        </row>
        <row r="422">
          <cell r="A422">
            <v>422</v>
          </cell>
        </row>
        <row r="423">
          <cell r="A423">
            <v>423</v>
          </cell>
          <cell r="AC423" t="str">
            <v>/JC00/JC44_JC4f/JC5f_JC13_01</v>
          </cell>
        </row>
        <row r="424">
          <cell r="A424">
            <v>424</v>
          </cell>
          <cell r="AC424" t="str">
            <v>/JC00/JC44_JC4f/JC5f_JC13_02</v>
          </cell>
        </row>
        <row r="425">
          <cell r="A425">
            <v>425</v>
          </cell>
          <cell r="AC425" t="str">
            <v>/JC00/JC44_JC4f/JC5f_JC13_03</v>
          </cell>
        </row>
        <row r="426">
          <cell r="A426">
            <v>426</v>
          </cell>
          <cell r="AC426" t="str">
            <v>/JC00/JC44_JC4f/JC5f_JC13_04</v>
          </cell>
        </row>
        <row r="427">
          <cell r="A427">
            <v>427</v>
          </cell>
        </row>
        <row r="428">
          <cell r="A428">
            <v>428</v>
          </cell>
        </row>
        <row r="429">
          <cell r="A429">
            <v>429</v>
          </cell>
          <cell r="AC429" t="str">
            <v>/JC00/JC44_JC4f/JC5f_JC13_05</v>
          </cell>
        </row>
        <row r="430">
          <cell r="A430">
            <v>430</v>
          </cell>
          <cell r="AC430" t="str">
            <v>/JC00/JC44_JC4f/JC57_8_JC1b</v>
          </cell>
        </row>
        <row r="431">
          <cell r="A431">
            <v>431</v>
          </cell>
        </row>
        <row r="432">
          <cell r="A432">
            <v>432</v>
          </cell>
          <cell r="AC432" t="str">
            <v>/JC00/JC44_JC4f/JC57_8_JC1b_01</v>
          </cell>
        </row>
        <row r="433">
          <cell r="A433">
            <v>433</v>
          </cell>
          <cell r="AC433" t="str">
            <v>/JC00/JC44_JC4f/JC57_8_JC1b_02</v>
          </cell>
        </row>
        <row r="434">
          <cell r="A434">
            <v>434</v>
          </cell>
          <cell r="AC434" t="str">
            <v>/JC00/JC44_JC4f/JC57_8_JC1b_03</v>
          </cell>
        </row>
        <row r="435">
          <cell r="A435">
            <v>435</v>
          </cell>
          <cell r="AC435" t="str">
            <v>/JC00/JC44_JC4f/JC57_8_JC1b_04</v>
          </cell>
        </row>
        <row r="436">
          <cell r="A436">
            <v>436</v>
          </cell>
          <cell r="AC436" t="str">
            <v>/JC00/JC44_JC4f/JC57_8_JC1b_05</v>
          </cell>
        </row>
        <row r="437">
          <cell r="A437">
            <v>437</v>
          </cell>
          <cell r="AC437" t="str">
            <v>/JC00/JC44_JC4f/JC57_8_JC1b_06</v>
          </cell>
        </row>
        <row r="438">
          <cell r="A438">
            <v>438</v>
          </cell>
          <cell r="AC438" t="str">
            <v>/JC00/JC44_JC4f/JC57_8_JC1b/JC57_8_JC2d</v>
          </cell>
        </row>
        <row r="439">
          <cell r="A439">
            <v>439</v>
          </cell>
        </row>
        <row r="440">
          <cell r="A440">
            <v>440</v>
          </cell>
          <cell r="AC440" t="str">
            <v>/JC00/JC44_JC4f/JC57_8_JC1b/JC57_8_JC2d_01</v>
          </cell>
        </row>
        <row r="441">
          <cell r="A441">
            <v>441</v>
          </cell>
          <cell r="AC441" t="str">
            <v>/JC00/JC44_JC4f/JC57_8_JC1b/JC57_8_JC2d_02</v>
          </cell>
        </row>
        <row r="442">
          <cell r="A442">
            <v>442</v>
          </cell>
          <cell r="AC442" t="str">
            <v>/JC00/JC44_JC4f/JC57_9_JC1b</v>
          </cell>
        </row>
        <row r="443">
          <cell r="A443">
            <v>443</v>
          </cell>
        </row>
        <row r="444">
          <cell r="A444">
            <v>444</v>
          </cell>
          <cell r="AC444" t="str">
            <v>/JC00/JC44_JC4f/JC57_9_JC1b_01</v>
          </cell>
        </row>
        <row r="445">
          <cell r="A445">
            <v>445</v>
          </cell>
          <cell r="AC445" t="str">
            <v>/JC00/JC44_JC4f/JC57_9_JC1b_02</v>
          </cell>
        </row>
        <row r="446">
          <cell r="A446">
            <v>446</v>
          </cell>
          <cell r="AC446" t="str">
            <v>/JC00/JC44_JC4f/JC57_9_JC1b_03</v>
          </cell>
        </row>
        <row r="447">
          <cell r="A447">
            <v>447</v>
          </cell>
          <cell r="AC447" t="str">
            <v>/JC00/JC44_JC4f/JC57_9_JC1b_04</v>
          </cell>
        </row>
        <row r="448">
          <cell r="A448">
            <v>448</v>
          </cell>
          <cell r="AC448" t="str">
            <v>/JC00/JC44_JC4f/JC57_9_JC1b_05</v>
          </cell>
        </row>
        <row r="449">
          <cell r="A449">
            <v>449</v>
          </cell>
          <cell r="AC449" t="str">
            <v>/JC00/JC44_JC4f/JC57_9_JC1b_06</v>
          </cell>
        </row>
        <row r="450">
          <cell r="A450">
            <v>450</v>
          </cell>
          <cell r="AC450" t="str">
            <v>/JC00/JC44_JC4f/JC57_9_JC1b/JC57_9_JC2d</v>
          </cell>
        </row>
        <row r="451">
          <cell r="A451">
            <v>451</v>
          </cell>
        </row>
        <row r="452">
          <cell r="A452">
            <v>452</v>
          </cell>
          <cell r="AC452" t="str">
            <v>/JC00/JC44_JC4f/JC57_9_JC1b/JC57_9_JC2d_01</v>
          </cell>
        </row>
        <row r="453">
          <cell r="A453">
            <v>453</v>
          </cell>
          <cell r="AC453" t="str">
            <v>/JC00/JC44_JC4f/JC57_9_JC1b/JC57_9_JC2d_02</v>
          </cell>
        </row>
        <row r="454">
          <cell r="A454">
            <v>454</v>
          </cell>
          <cell r="AC454" t="str">
            <v>/JC00/JC44_JC4f/JC55_a_JC2d</v>
          </cell>
        </row>
        <row r="455">
          <cell r="A455">
            <v>455</v>
          </cell>
        </row>
        <row r="456">
          <cell r="A456">
            <v>456</v>
          </cell>
          <cell r="AC456" t="str">
            <v>/JC00/JC44_JC4f/JC55_a_JC2d_01</v>
          </cell>
        </row>
        <row r="457">
          <cell r="A457">
            <v>457</v>
          </cell>
          <cell r="AC457" t="str">
            <v>/JC00/JC44_JC4f/JC55_a_JC2d_02</v>
          </cell>
        </row>
        <row r="458">
          <cell r="A458">
            <v>458</v>
          </cell>
          <cell r="AC458" t="str">
            <v>/JC00/JC44_JC4f/JC55_a_JC2d_03</v>
          </cell>
        </row>
        <row r="459">
          <cell r="A459">
            <v>459</v>
          </cell>
          <cell r="AC459" t="str">
            <v>/JC00/JC44_JC4f/JC55_a_JC2d_04</v>
          </cell>
        </row>
        <row r="460">
          <cell r="A460">
            <v>460</v>
          </cell>
          <cell r="AC460" t="str">
            <v>/JC00/JC44_JC4f/JC55_a_JC2d_05</v>
          </cell>
        </row>
        <row r="461">
          <cell r="A461">
            <v>461</v>
          </cell>
          <cell r="AC461" t="str">
            <v>/JC00/JC44_JC4f/JC55_a_JC2d_06</v>
          </cell>
        </row>
        <row r="462">
          <cell r="A462">
            <v>462</v>
          </cell>
          <cell r="AC462" t="str">
            <v>/JC00/JC44_JC4f/JC55_a_JC2d_07</v>
          </cell>
        </row>
        <row r="463">
          <cell r="A463">
            <v>463</v>
          </cell>
          <cell r="AC463" t="str">
            <v>/JC00/JC44_JC4f/JC55_a_JC2d_08</v>
          </cell>
        </row>
        <row r="464">
          <cell r="A464">
            <v>464</v>
          </cell>
          <cell r="AC464" t="str">
            <v>/JC00/JC44_JC4f/JC55_a_JC2d_09</v>
          </cell>
        </row>
        <row r="465">
          <cell r="A465">
            <v>465</v>
          </cell>
          <cell r="AC465" t="str">
            <v>/JC00/JC44_JC4f/JC55_a_JC2d_10</v>
          </cell>
        </row>
        <row r="466">
          <cell r="A466">
            <v>466</v>
          </cell>
          <cell r="AC466" t="str">
            <v>/JC00/JC44_JC4f/JC55_b_JC2d</v>
          </cell>
        </row>
        <row r="467">
          <cell r="A467">
            <v>467</v>
          </cell>
        </row>
        <row r="468">
          <cell r="A468">
            <v>468</v>
          </cell>
          <cell r="AC468" t="str">
            <v>/JC00/JC44_JC4f/JC55_b_JC2d_01</v>
          </cell>
        </row>
        <row r="469">
          <cell r="A469">
            <v>469</v>
          </cell>
          <cell r="AC469" t="str">
            <v>/JC00/JC44_JC4f/JC55_b_JC2d_02</v>
          </cell>
        </row>
        <row r="470">
          <cell r="A470">
            <v>470</v>
          </cell>
          <cell r="AC470" t="str">
            <v>/JC00/JC44_JC4f/JC55_b_JC2d_03</v>
          </cell>
        </row>
        <row r="471">
          <cell r="A471">
            <v>471</v>
          </cell>
          <cell r="AC471" t="str">
            <v>/JC00/JC44_JC4f/JC55_b_JC2d_04</v>
          </cell>
        </row>
        <row r="472">
          <cell r="A472">
            <v>472</v>
          </cell>
          <cell r="AC472" t="str">
            <v>/JC00/JC44_JC4f/JC55_b_JC2d_05</v>
          </cell>
        </row>
        <row r="473">
          <cell r="A473">
            <v>473</v>
          </cell>
          <cell r="AC473" t="str">
            <v>/JC00/JC44_JC4f/JC55_b_JC2d_06</v>
          </cell>
        </row>
        <row r="474">
          <cell r="A474">
            <v>474</v>
          </cell>
          <cell r="AC474" t="str">
            <v>/JC00/JC44_JC4f/JC56_JC14</v>
          </cell>
        </row>
        <row r="475">
          <cell r="A475">
            <v>475</v>
          </cell>
        </row>
        <row r="476">
          <cell r="A476">
            <v>476</v>
          </cell>
          <cell r="AC476" t="str">
            <v>/JC00/JC44_JC4f/JC56_JC14_01</v>
          </cell>
        </row>
        <row r="477">
          <cell r="A477">
            <v>477</v>
          </cell>
          <cell r="AC477" t="str">
            <v>/JC00/JC44_JC4f/JC56_JC14_02</v>
          </cell>
        </row>
        <row r="478">
          <cell r="A478">
            <v>478</v>
          </cell>
          <cell r="AC478" t="str">
            <v>/JC00/JC44_JC4f/JC58_c_JC5c</v>
          </cell>
        </row>
        <row r="479">
          <cell r="A479">
            <v>479</v>
          </cell>
        </row>
        <row r="480">
          <cell r="A480">
            <v>480</v>
          </cell>
          <cell r="AC480" t="str">
            <v>/JC00/JC44_JC4f/JC58_c_JC5c_01</v>
          </cell>
        </row>
        <row r="481">
          <cell r="A481">
            <v>481</v>
          </cell>
          <cell r="AC481" t="str">
            <v>/JC00/JC44_JC4f/JC58_c_JC5c_02</v>
          </cell>
        </row>
        <row r="482">
          <cell r="A482">
            <v>482</v>
          </cell>
          <cell r="AC482" t="str">
            <v>/JC00/JC44_JC4f/JC58_c_JC5c_03</v>
          </cell>
        </row>
        <row r="483">
          <cell r="A483">
            <v>483</v>
          </cell>
          <cell r="AC483" t="str">
            <v>/JC00/JC44_JC4f/JC58_c_JC5c_04</v>
          </cell>
        </row>
        <row r="484">
          <cell r="A484">
            <v>484</v>
          </cell>
          <cell r="AC484" t="str">
            <v>/JC00/JC44_JC4f/JC58_c_JC5c_05</v>
          </cell>
        </row>
        <row r="485">
          <cell r="A485">
            <v>485</v>
          </cell>
          <cell r="AC485" t="str">
            <v>/JC00/JC44_JC4f/JC58_c_JC5c_06</v>
          </cell>
        </row>
        <row r="486">
          <cell r="A486">
            <v>486</v>
          </cell>
          <cell r="AC486" t="str">
            <v>/JC00/JC44_JC4f/JC58_c_JC5c_07</v>
          </cell>
        </row>
        <row r="487">
          <cell r="A487">
            <v>487</v>
          </cell>
          <cell r="AC487" t="str">
            <v>/JC00/JC44_JC4f/JC58_b_JC5c</v>
          </cell>
        </row>
        <row r="488">
          <cell r="A488">
            <v>488</v>
          </cell>
        </row>
        <row r="489">
          <cell r="A489">
            <v>489</v>
          </cell>
          <cell r="AC489" t="str">
            <v>/JC00/JC44_JC4f/JC58_b_JC5c_01</v>
          </cell>
        </row>
        <row r="490">
          <cell r="A490">
            <v>490</v>
          </cell>
          <cell r="AC490" t="str">
            <v>/JC00/JC44_JC4f/JC59_JC0f</v>
          </cell>
        </row>
        <row r="491">
          <cell r="A491">
            <v>491</v>
          </cell>
        </row>
        <row r="492">
          <cell r="A492">
            <v>492</v>
          </cell>
          <cell r="AC492" t="str">
            <v>/JC00/JC44_JC4f/JC59_JC0f_01</v>
          </cell>
        </row>
        <row r="493">
          <cell r="A493">
            <v>493</v>
          </cell>
          <cell r="AC493" t="str">
            <v>/JC00/JC44_JC4f/JC59_JC0f_02</v>
          </cell>
        </row>
        <row r="494">
          <cell r="A494">
            <v>494</v>
          </cell>
          <cell r="AC494" t="str">
            <v>/JC00/JC44_JC4f/JC59_JC0f_03</v>
          </cell>
        </row>
        <row r="495">
          <cell r="A495">
            <v>495</v>
          </cell>
          <cell r="AC495" t="str">
            <v>/JC00/JC44_JC4f/JC59_JC0f_04</v>
          </cell>
        </row>
        <row r="496">
          <cell r="A496">
            <v>496</v>
          </cell>
          <cell r="AC496" t="str">
            <v>/JC00/JC44_JC4f/JC59_JC0f/JC78_c_JC2d</v>
          </cell>
        </row>
        <row r="497">
          <cell r="A497">
            <v>497</v>
          </cell>
        </row>
        <row r="498">
          <cell r="A498">
            <v>498</v>
          </cell>
          <cell r="AC498" t="str">
            <v>/JC00/JC44_JC4f/JC59_JC0f/JC78_c_JC2d_01</v>
          </cell>
        </row>
        <row r="499">
          <cell r="A499">
            <v>499</v>
          </cell>
          <cell r="AC499" t="str">
            <v>/JC00/JC44_JC4f/JC59_JC0f/JC78_c_JC2d_02</v>
          </cell>
        </row>
        <row r="500">
          <cell r="A500">
            <v>500</v>
          </cell>
          <cell r="AC500" t="str">
            <v>/JC00/JC44_JC4f/JC59_JC0f/JC78_c_JC2d_03</v>
          </cell>
        </row>
        <row r="501">
          <cell r="A501">
            <v>501</v>
          </cell>
          <cell r="AC501" t="str">
            <v>/JC00/JC44_JC4f/JC5a_JC13</v>
          </cell>
        </row>
        <row r="502">
          <cell r="A502">
            <v>502</v>
          </cell>
        </row>
        <row r="503">
          <cell r="A503">
            <v>503</v>
          </cell>
          <cell r="AC503" t="str">
            <v>/JC00/JC44_JC4f/JC5a_JC13_01</v>
          </cell>
        </row>
        <row r="504">
          <cell r="A504">
            <v>504</v>
          </cell>
          <cell r="AC504" t="str">
            <v>/JC00/JC44_JC4f/JC5a_JC13_02</v>
          </cell>
        </row>
        <row r="505">
          <cell r="A505">
            <v>505</v>
          </cell>
          <cell r="AC505" t="str">
            <v>/JC00/JC44_JC4f/JC5a_JC13_03</v>
          </cell>
        </row>
        <row r="506">
          <cell r="A506">
            <v>506</v>
          </cell>
          <cell r="AC506" t="str">
            <v>/JC00/JC44_JC4f/JC5a_JC13_04</v>
          </cell>
        </row>
        <row r="507">
          <cell r="A507">
            <v>507</v>
          </cell>
          <cell r="AC507" t="str">
            <v>/JC00/JC44_JC4f/JC5a_JC13_05</v>
          </cell>
        </row>
        <row r="508">
          <cell r="A508">
            <v>508</v>
          </cell>
          <cell r="AC508" t="str">
            <v>/JC00/JC44_JC4f/JC5a_JC13_06</v>
          </cell>
        </row>
        <row r="509">
          <cell r="A509">
            <v>509</v>
          </cell>
          <cell r="AC509" t="str">
            <v>/JC00/JC44_JC4f/JC5b_d_JC13</v>
          </cell>
        </row>
        <row r="510">
          <cell r="A510">
            <v>510</v>
          </cell>
        </row>
        <row r="511">
          <cell r="A511">
            <v>511</v>
          </cell>
          <cell r="AC511" t="str">
            <v>/JC00/JC44_JC4f/JC5b_d_JC13_01</v>
          </cell>
        </row>
        <row r="512">
          <cell r="A512">
            <v>512</v>
          </cell>
          <cell r="AC512" t="str">
            <v>/JC00/JC44_JC4f/JC5b_d_JC13_02</v>
          </cell>
        </row>
        <row r="513">
          <cell r="A513">
            <v>513</v>
          </cell>
          <cell r="AC513" t="str">
            <v>/JC00/JC44_JC4f/JC5b_d_JC13_03</v>
          </cell>
        </row>
        <row r="514">
          <cell r="A514">
            <v>514</v>
          </cell>
          <cell r="AC514" t="str">
            <v>/JC00/JC44_JC4f/JC5b_d_JC13_04</v>
          </cell>
        </row>
        <row r="515">
          <cell r="A515">
            <v>515</v>
          </cell>
          <cell r="AC515" t="str">
            <v>/JC00/JC44_JC4f/JC5b_d_JC13_05</v>
          </cell>
        </row>
        <row r="516">
          <cell r="A516">
            <v>516</v>
          </cell>
          <cell r="AC516" t="str">
            <v>/JC00/JC44_JC4f/JC5b_d_JC13_06</v>
          </cell>
        </row>
        <row r="517">
          <cell r="A517">
            <v>517</v>
          </cell>
          <cell r="AC517" t="str">
            <v>/JC00/JC44_JC4f/JC5b_d_JC13_07</v>
          </cell>
        </row>
        <row r="518">
          <cell r="A518">
            <v>518</v>
          </cell>
          <cell r="AC518" t="str">
            <v>/JC00/JC44_JC4f/JC5b_d_JC13_08</v>
          </cell>
        </row>
        <row r="519">
          <cell r="A519">
            <v>519</v>
          </cell>
          <cell r="AC519" t="str">
            <v>/JC00/JC44_JC4f/JC5b_a_JC13</v>
          </cell>
        </row>
        <row r="520">
          <cell r="A520">
            <v>520</v>
          </cell>
        </row>
        <row r="521">
          <cell r="A521">
            <v>521</v>
          </cell>
          <cell r="AC521" t="str">
            <v>/JC00/JC44_JC4f/JC5b_a_JC13_01</v>
          </cell>
        </row>
        <row r="522">
          <cell r="A522">
            <v>522</v>
          </cell>
          <cell r="AC522" t="str">
            <v>/JC00/JC44_JC4f/JC5b_a_JC13_02</v>
          </cell>
        </row>
        <row r="523">
          <cell r="A523">
            <v>523</v>
          </cell>
          <cell r="AC523" t="str">
            <v>/JC00/JC44_JC4f/JC5b_a_JC13_03</v>
          </cell>
        </row>
        <row r="524">
          <cell r="A524">
            <v>524</v>
          </cell>
          <cell r="AC524" t="str">
            <v>/JC00/JC44_JC4f/JC5b_a_JC13_04</v>
          </cell>
        </row>
        <row r="525">
          <cell r="A525">
            <v>525</v>
          </cell>
          <cell r="AC525" t="str">
            <v>/JC00/JC44_JC4f/JC5b_a_JC13_05</v>
          </cell>
        </row>
        <row r="526">
          <cell r="A526">
            <v>526</v>
          </cell>
          <cell r="AC526" t="str">
            <v>/JC00/JC44_JC4f/JC5b_a_JC13_06</v>
          </cell>
        </row>
        <row r="527">
          <cell r="A527">
            <v>527</v>
          </cell>
          <cell r="AC527" t="str">
            <v>/JC00/JC44_JC4f/JC5b_a_JC13_07</v>
          </cell>
        </row>
        <row r="528">
          <cell r="A528">
            <v>528</v>
          </cell>
          <cell r="AC528" t="str">
            <v>/JC00/JC44_JC4f/JC5b_a_JC13_08</v>
          </cell>
        </row>
        <row r="529">
          <cell r="A529">
            <v>529</v>
          </cell>
          <cell r="AC529" t="str">
            <v>/JC00/JC44_JC4f/JC61_JC19</v>
          </cell>
        </row>
        <row r="530">
          <cell r="A530">
            <v>530</v>
          </cell>
        </row>
        <row r="531">
          <cell r="A531">
            <v>531</v>
          </cell>
          <cell r="AC531" t="str">
            <v>/JC00/JC44_JC4f/JC61_JC19_01</v>
          </cell>
        </row>
        <row r="532">
          <cell r="A532">
            <v>532</v>
          </cell>
          <cell r="AC532" t="str">
            <v>/JC00/JC44_JC4f/JC61_JC19_02</v>
          </cell>
        </row>
        <row r="533">
          <cell r="A533">
            <v>533</v>
          </cell>
          <cell r="AC533" t="str">
            <v>/JC00/JC44_JC4f/JC6e_JC62</v>
          </cell>
        </row>
        <row r="534">
          <cell r="A534">
            <v>534</v>
          </cell>
        </row>
        <row r="535">
          <cell r="A535">
            <v>535</v>
          </cell>
          <cell r="AC535" t="str">
            <v>/JC00/JC44_JC4f/JC6e_JC62_01</v>
          </cell>
        </row>
        <row r="536">
          <cell r="A536">
            <v>536</v>
          </cell>
          <cell r="AC536" t="str">
            <v>/JC00/JC44_JC4f/JC6e_JC62_02</v>
          </cell>
        </row>
        <row r="537">
          <cell r="A537">
            <v>537</v>
          </cell>
          <cell r="AC537" t="str">
            <v>/JC00/JC44_JC4f/JC6e_JC62/JC7c_JC10</v>
          </cell>
        </row>
        <row r="538">
          <cell r="A538">
            <v>538</v>
          </cell>
        </row>
        <row r="539">
          <cell r="A539">
            <v>539</v>
          </cell>
          <cell r="AC539" t="str">
            <v>/JC00/JC44_JC4f/JC6e_JC62/JC7c_JC10_01</v>
          </cell>
        </row>
        <row r="540">
          <cell r="A540">
            <v>540</v>
          </cell>
          <cell r="AC540" t="str">
            <v>/JC00/JC44_JC4f/JC6e_JC62/JC7c_JC10_02</v>
          </cell>
        </row>
        <row r="541">
          <cell r="A541">
            <v>541</v>
          </cell>
          <cell r="AC541" t="str">
            <v>/JC00/JC44_JC4f/JC6e_JC62/JC7c_JC10_03</v>
          </cell>
        </row>
        <row r="542">
          <cell r="A542">
            <v>542</v>
          </cell>
        </row>
        <row r="543">
          <cell r="A543">
            <v>543</v>
          </cell>
        </row>
        <row r="544">
          <cell r="A544">
            <v>544</v>
          </cell>
          <cell r="AC544" t="str">
            <v>/JC00/JC44_JC4f/JC6e_JC62/JC67_JC13</v>
          </cell>
        </row>
        <row r="545">
          <cell r="A545">
            <v>545</v>
          </cell>
        </row>
        <row r="546">
          <cell r="A546">
            <v>546</v>
          </cell>
          <cell r="AC546" t="str">
            <v>/JC00/JC44_JC4f/JC6e_JC62/JC67_JC13_01</v>
          </cell>
        </row>
        <row r="547">
          <cell r="A547">
            <v>547</v>
          </cell>
          <cell r="AC547" t="str">
            <v>/JC00/JC44_JC4f/JC6e_JC62/JC67_JC13_02</v>
          </cell>
        </row>
        <row r="548">
          <cell r="A548">
            <v>548</v>
          </cell>
          <cell r="AC548" t="str">
            <v>/JC00/JC44_JC4f/JC6e_JC62/JC67_JC13_03</v>
          </cell>
        </row>
        <row r="549">
          <cell r="A549">
            <v>549</v>
          </cell>
          <cell r="AC549" t="str">
            <v>/JC00/JC44_JC4f/JC6e_JC62/JC68_JC13</v>
          </cell>
        </row>
        <row r="550">
          <cell r="A550">
            <v>550</v>
          </cell>
        </row>
        <row r="551">
          <cell r="A551">
            <v>551</v>
          </cell>
          <cell r="AC551" t="str">
            <v>/JC00/JC44_JC4f/JC6e_JC62/JC68_JC13_01</v>
          </cell>
        </row>
        <row r="552">
          <cell r="A552">
            <v>552</v>
          </cell>
          <cell r="AC552" t="str">
            <v>/JC00/JC44_JC4f/JC6e_JC62/JC68_JC13_02</v>
          </cell>
        </row>
        <row r="553">
          <cell r="A553">
            <v>553</v>
          </cell>
          <cell r="AC553" t="str">
            <v>/JC00/JC44_JC4f/JC6e_JC62/JC68_JC13_03</v>
          </cell>
        </row>
        <row r="554">
          <cell r="A554">
            <v>554</v>
          </cell>
          <cell r="AC554" t="str">
            <v>/JC00/JC44_JC4f/JC6e_JC62/JC69_e_JC13</v>
          </cell>
        </row>
        <row r="555">
          <cell r="A555">
            <v>555</v>
          </cell>
        </row>
        <row r="556">
          <cell r="A556">
            <v>556</v>
          </cell>
          <cell r="AC556" t="str">
            <v>/JC00/JC44_JC4f/JC6e_JC62/JC69_e_JC13_01</v>
          </cell>
        </row>
        <row r="557">
          <cell r="A557">
            <v>557</v>
          </cell>
          <cell r="AC557" t="str">
            <v>/JC00/JC44_JC4f/JC6e_JC62/JC69_e_JC13_02</v>
          </cell>
        </row>
        <row r="558">
          <cell r="A558">
            <v>558</v>
          </cell>
          <cell r="AC558" t="str">
            <v>/JC00/JC44_JC4f/JC6e_JC62/JC69_e_JC13_03</v>
          </cell>
        </row>
        <row r="559">
          <cell r="A559">
            <v>559</v>
          </cell>
          <cell r="AC559" t="str">
            <v>/JC00/JC44_JC4f/JC6e_JC62/JC69_e_JC13_04</v>
          </cell>
        </row>
        <row r="560">
          <cell r="A560">
            <v>560</v>
          </cell>
          <cell r="AC560" t="str">
            <v>/JC00/JC44_JC4f/JC6e_JC62/JC69_e_JC13_05</v>
          </cell>
        </row>
        <row r="561">
          <cell r="A561">
            <v>561</v>
          </cell>
          <cell r="AC561" t="str">
            <v>/JC00/JC44_JC4f/JC6e_JC62/JC69_e_JC13_06</v>
          </cell>
        </row>
        <row r="562">
          <cell r="A562">
            <v>562</v>
          </cell>
          <cell r="AC562" t="str">
            <v>/JC00/JC44_JC4f/JC6e_JC62/JC69_e_JC13_07</v>
          </cell>
        </row>
        <row r="563">
          <cell r="A563">
            <v>563</v>
          </cell>
          <cell r="AC563" t="str">
            <v>/JC00/JC44_JC4f/JC6e_JC62/JC69_JC13</v>
          </cell>
        </row>
        <row r="564">
          <cell r="A564">
            <v>564</v>
          </cell>
        </row>
        <row r="565">
          <cell r="A565">
            <v>565</v>
          </cell>
          <cell r="AC565" t="str">
            <v>/JC00/JC44_JC4f/JC6e_JC62/JC69_JC13_01</v>
          </cell>
        </row>
        <row r="566">
          <cell r="A566">
            <v>566</v>
          </cell>
          <cell r="AC566" t="str">
            <v>/JC00/JC44_JC4f/JC6e_JC62/JC69_JC13_02</v>
          </cell>
        </row>
        <row r="567">
          <cell r="A567">
            <v>567</v>
          </cell>
          <cell r="AC567" t="str">
            <v>/JC00/JC44_JC4f/JC6e_JC62/JC69_JC13_03</v>
          </cell>
        </row>
        <row r="568">
          <cell r="A568">
            <v>568</v>
          </cell>
          <cell r="AC568" t="str">
            <v>/JC00/JC44_JC4f/JC6e_JC62/JC69_JC13_04</v>
          </cell>
        </row>
        <row r="569">
          <cell r="A569">
            <v>569</v>
          </cell>
          <cell r="AC569" t="str">
            <v>/JC00/JC44_JC4f/JC6e_JC62/JC69_JC13_05</v>
          </cell>
        </row>
        <row r="570">
          <cell r="A570">
            <v>570</v>
          </cell>
          <cell r="AC570" t="str">
            <v>/JC00/JC44_JC4f/JC6e_JC62/JC69_JC13_06</v>
          </cell>
        </row>
        <row r="571">
          <cell r="A571">
            <v>571</v>
          </cell>
          <cell r="AC571" t="str">
            <v>/JC00/JC44_JC4f/JC6e_JC62/JC69_JC13_07</v>
          </cell>
        </row>
        <row r="572">
          <cell r="A572">
            <v>572</v>
          </cell>
          <cell r="AC572" t="str">
            <v>/JC00/JC44_JC4f/JC6e_JC62/JC6a_JC28</v>
          </cell>
        </row>
        <row r="573">
          <cell r="A573">
            <v>573</v>
          </cell>
        </row>
        <row r="574">
          <cell r="A574">
            <v>574</v>
          </cell>
          <cell r="AC574" t="str">
            <v>/JC00/JC44_JC4f/JC6e_JC62/JC6a_JC28_01</v>
          </cell>
        </row>
        <row r="575">
          <cell r="A575">
            <v>575</v>
          </cell>
          <cell r="AC575" t="str">
            <v>/JC00/JC44_JC4f/JC6e_JC62/JC6a_JC28_02</v>
          </cell>
        </row>
        <row r="576">
          <cell r="A576">
            <v>576</v>
          </cell>
          <cell r="AC576" t="str">
            <v>/JC00/JC44_JC4f/JC6e_JC62/JC6a_JC28_03</v>
          </cell>
        </row>
        <row r="577">
          <cell r="A577">
            <v>577</v>
          </cell>
          <cell r="AC577" t="str">
            <v>/JC00/JC44_JC4f/JC6e_JC62/JC64_JC6b</v>
          </cell>
        </row>
        <row r="578">
          <cell r="A578">
            <v>578</v>
          </cell>
        </row>
        <row r="579">
          <cell r="A579">
            <v>579</v>
          </cell>
          <cell r="AC579" t="str">
            <v>/JC00/JC44_JC4f/JC6e_JC62/JC64_JC6b_01</v>
          </cell>
        </row>
        <row r="580">
          <cell r="A580">
            <v>580</v>
          </cell>
          <cell r="AC580" t="str">
            <v>/JC00/JC44_JC4f/JC6e_JC62/JC64_JC6b_02</v>
          </cell>
        </row>
        <row r="581">
          <cell r="A581">
            <v>581</v>
          </cell>
          <cell r="AC581" t="str">
            <v>/JC00/JC44_JC4f/JC6e_JC62/JC64_JC6b_03</v>
          </cell>
        </row>
        <row r="582">
          <cell r="A582">
            <v>582</v>
          </cell>
          <cell r="AC582" t="str">
            <v>/JC00/JC44_JC4f/JC6e_JC62/JC64_JC6b_04</v>
          </cell>
        </row>
        <row r="583">
          <cell r="A583">
            <v>583</v>
          </cell>
          <cell r="AC583" t="str">
            <v>/JC00/JC44_JC4f/JC6e_JC62/JC65_JC6c</v>
          </cell>
        </row>
        <row r="584">
          <cell r="A584">
            <v>584</v>
          </cell>
        </row>
        <row r="585">
          <cell r="A585">
            <v>585</v>
          </cell>
          <cell r="AC585" t="str">
            <v>/JC00/JC44_JC4f/JC6e_JC62/JC65_JC6c_01</v>
          </cell>
        </row>
        <row r="586">
          <cell r="A586">
            <v>586</v>
          </cell>
          <cell r="AC586" t="str">
            <v>/JC00/JC44_JC4f/JC6e_JC62/JC6d_JC2d</v>
          </cell>
        </row>
        <row r="587">
          <cell r="A587">
            <v>587</v>
          </cell>
        </row>
        <row r="588">
          <cell r="A588">
            <v>588</v>
          </cell>
          <cell r="AC588" t="str">
            <v>/JC00/JC44_JC4f/JC6e_JC62/JC6d_JC2d_01</v>
          </cell>
        </row>
        <row r="589">
          <cell r="A589">
            <v>589</v>
          </cell>
          <cell r="AC589" t="str">
            <v>/JC00/JC44_JC4f/JC6e_JC62/JC6d_JC2d_02</v>
          </cell>
        </row>
        <row r="590">
          <cell r="A590">
            <v>590</v>
          </cell>
          <cell r="AC590" t="str">
            <v>/JC00/JC44_JC4f/JC6e_JC62/JC6d_JC2d_03</v>
          </cell>
        </row>
        <row r="591">
          <cell r="A591">
            <v>591</v>
          </cell>
          <cell r="AC591" t="str">
            <v>/JC00/JC44_JC4f/JC6e_JC62/JC6d_JC2d_04</v>
          </cell>
        </row>
        <row r="592">
          <cell r="A592">
            <v>592</v>
          </cell>
          <cell r="AC592" t="str">
            <v>/JC00/JC44_JC4f/JC6e_JC62/JC6d_JC2d_05</v>
          </cell>
        </row>
        <row r="593">
          <cell r="A593">
            <v>593</v>
          </cell>
          <cell r="AC593" t="str">
            <v>/JC00/JC44_JC4f/JC6e_JC62/JC6d_JC2d_06</v>
          </cell>
        </row>
        <row r="594">
          <cell r="A594">
            <v>594</v>
          </cell>
          <cell r="AC594" t="str">
            <v>/JC00/JC44_JC4f/JC6e_JC62/JC6d_JC2d_07</v>
          </cell>
        </row>
        <row r="595">
          <cell r="A595">
            <v>595</v>
          </cell>
          <cell r="AC595" t="str">
            <v>/JC00/JC44_JC4f/JC6e_JC62/JC73_JC13</v>
          </cell>
        </row>
        <row r="596">
          <cell r="A596">
            <v>596</v>
          </cell>
        </row>
        <row r="597">
          <cell r="A597">
            <v>597</v>
          </cell>
          <cell r="AC597" t="str">
            <v>/JC00/JC44_JC4f/JC6e_JC62/JC73_JC13_01</v>
          </cell>
        </row>
        <row r="598">
          <cell r="A598">
            <v>598</v>
          </cell>
          <cell r="AC598" t="str">
            <v>/JC00/JC44_JC4f/JC6e_JC62/JC73_JC13_02</v>
          </cell>
        </row>
        <row r="599">
          <cell r="A599">
            <v>599</v>
          </cell>
          <cell r="AC599" t="str">
            <v>/JC00/JC44_JC4f/JC6e_JC62/JC73_JC13_03</v>
          </cell>
        </row>
        <row r="600">
          <cell r="A600">
            <v>600</v>
          </cell>
          <cell r="AC600" t="str">
            <v>/JC00/JC44_JC4f/JC6e_JC62/JC73_JC13_04</v>
          </cell>
        </row>
        <row r="601">
          <cell r="A601">
            <v>601</v>
          </cell>
          <cell r="AC601" t="str">
            <v>/JC00/JC44_JC4f/JC6e_JC62/JC73_JC13_05</v>
          </cell>
        </row>
        <row r="602">
          <cell r="A602">
            <v>602</v>
          </cell>
          <cell r="AC602" t="str">
            <v>/JC00/JC44_JC4f/JC6e_JC62/JC73_JC13_06</v>
          </cell>
        </row>
        <row r="603">
          <cell r="A603">
            <v>603</v>
          </cell>
          <cell r="AC603" t="str">
            <v>/JC00/JC44_JC4f/JC6e_JC62/JC73_JC13_07</v>
          </cell>
        </row>
        <row r="604">
          <cell r="A604">
            <v>604</v>
          </cell>
          <cell r="AC604" t="str">
            <v>/JC00/JC44_JC4f/JC6e_JC62/JC75_8_JC1b</v>
          </cell>
        </row>
        <row r="605">
          <cell r="A605">
            <v>605</v>
          </cell>
        </row>
        <row r="606">
          <cell r="A606">
            <v>606</v>
          </cell>
          <cell r="AC606" t="str">
            <v>/JC00/JC44_JC4f/JC6e_JC62/JC75_8_JC1b_01</v>
          </cell>
        </row>
        <row r="607">
          <cell r="A607">
            <v>607</v>
          </cell>
          <cell r="AC607" t="str">
            <v>/JC00/JC44_JC4f/JC6e_JC62/JC75_8_JC1b_02</v>
          </cell>
        </row>
        <row r="608">
          <cell r="A608">
            <v>608</v>
          </cell>
          <cell r="AC608" t="str">
            <v>/JC00/JC44_JC4f/JC6e_JC62/JC75_8_JC1b_03</v>
          </cell>
        </row>
        <row r="609">
          <cell r="A609">
            <v>609</v>
          </cell>
          <cell r="AC609" t="str">
            <v>/JC00/JC44_JC4f/JC6e_JC62/JC75_8_JC1b_04</v>
          </cell>
        </row>
        <row r="610">
          <cell r="A610">
            <v>610</v>
          </cell>
          <cell r="AC610" t="str">
            <v>/JC00/JC44_JC4f/JC6e_JC62/JC75_8_JC1b_05</v>
          </cell>
        </row>
        <row r="611">
          <cell r="A611">
            <v>611</v>
          </cell>
          <cell r="AC611" t="str">
            <v>/JC00/JC44_JC4f/JC6e_JC62/JC75_8_JC1b_06</v>
          </cell>
        </row>
        <row r="612">
          <cell r="A612">
            <v>612</v>
          </cell>
          <cell r="AC612" t="str">
            <v>/JC00/JC44_JC4f/JC6e_JC62/JC75_9_JC1b</v>
          </cell>
        </row>
        <row r="613">
          <cell r="A613">
            <v>613</v>
          </cell>
        </row>
        <row r="614">
          <cell r="A614">
            <v>614</v>
          </cell>
          <cell r="AC614" t="str">
            <v>/JC00/JC44_JC4f/JC6e_JC62/JC75_9_JC1b_01</v>
          </cell>
        </row>
        <row r="615">
          <cell r="A615">
            <v>615</v>
          </cell>
          <cell r="AC615" t="str">
            <v>/JC00/JC44_JC4f/JC6e_JC62/JC75_9_JC1b_02</v>
          </cell>
        </row>
        <row r="616">
          <cell r="A616">
            <v>616</v>
          </cell>
          <cell r="AC616" t="str">
            <v>/JC00/JC44_JC4f/JC6e_JC62/JC75_9_JC1b_03</v>
          </cell>
        </row>
        <row r="617">
          <cell r="A617">
            <v>617</v>
          </cell>
          <cell r="AC617" t="str">
            <v>/JC00/JC44_JC4f/JC6e_JC62/JC75_9_JC1b_04</v>
          </cell>
        </row>
        <row r="618">
          <cell r="A618">
            <v>618</v>
          </cell>
          <cell r="AC618" t="str">
            <v>/JC00/JC44_JC4f/JC6e_JC62/JC75_9_JC1b_05</v>
          </cell>
        </row>
        <row r="619">
          <cell r="A619">
            <v>619</v>
          </cell>
          <cell r="AC619" t="str">
            <v>/JC00/JC44_JC4f/JC6e_JC62/JC75_9_JC1b_06</v>
          </cell>
        </row>
        <row r="620">
          <cell r="A620">
            <v>620</v>
          </cell>
          <cell r="AC620" t="str">
            <v>/JC00/JC44_JC4f/JC6e_JC62/JC74_JC0f</v>
          </cell>
        </row>
        <row r="621">
          <cell r="A621">
            <v>621</v>
          </cell>
        </row>
        <row r="622">
          <cell r="A622">
            <v>622</v>
          </cell>
          <cell r="AC622" t="str">
            <v>/JC00/JC44_JC4f/JC6e_JC62/JC74_JC0f_01</v>
          </cell>
        </row>
        <row r="623">
          <cell r="A623">
            <v>623</v>
          </cell>
          <cell r="AC623" t="str">
            <v>/JC00/JC44_JC4f/JC6e_JC62/JC74_JC0f_02</v>
          </cell>
        </row>
        <row r="624">
          <cell r="A624">
            <v>624</v>
          </cell>
          <cell r="AC624" t="str">
            <v>/JC00/JC44_JC4f/JC6e_JC62/JC74_JC0f_03</v>
          </cell>
        </row>
        <row r="625">
          <cell r="A625">
            <v>625</v>
          </cell>
          <cell r="AC625" t="str">
            <v>/JC00/JC44_JC4f/JC6e_JC62/JC76_JC14</v>
          </cell>
        </row>
        <row r="626">
          <cell r="A626">
            <v>626</v>
          </cell>
        </row>
        <row r="627">
          <cell r="A627">
            <v>627</v>
          </cell>
          <cell r="AC627" t="str">
            <v>/JC00/JC44_JC4f/JC6e_JC62/JC76_JC14_01</v>
          </cell>
        </row>
        <row r="628">
          <cell r="A628">
            <v>628</v>
          </cell>
          <cell r="AC628" t="str">
            <v>/JC00/JC44_JC4f/JC6e_JC62/JC76_JC14_02</v>
          </cell>
        </row>
        <row r="629">
          <cell r="A629">
            <v>629</v>
          </cell>
          <cell r="AC629" t="str">
            <v>/JC00/JC44_JC4f/JC6e_JC62/JC7d_JC19</v>
          </cell>
        </row>
        <row r="630">
          <cell r="A630">
            <v>630</v>
          </cell>
        </row>
        <row r="631">
          <cell r="A631">
            <v>631</v>
          </cell>
          <cell r="AC631" t="str">
            <v>/JC00/JC44_JC4f/JC6e_JC62/JC7d_JC19_01</v>
          </cell>
        </row>
        <row r="632">
          <cell r="A632">
            <v>632</v>
          </cell>
          <cell r="AC632" t="str">
            <v>/JC00/JC44_JC4f/JC6e_JC62/JC7d_JC19_02</v>
          </cell>
        </row>
        <row r="633">
          <cell r="A633">
            <v>633</v>
          </cell>
          <cell r="AC633" t="str">
            <v>/JC00/JC44_JC4f/JC6e_JC62/JC70_JC29</v>
          </cell>
        </row>
        <row r="634">
          <cell r="A634">
            <v>634</v>
          </cell>
        </row>
        <row r="635">
          <cell r="A635">
            <v>635</v>
          </cell>
          <cell r="AC635" t="str">
            <v>/JC00/JC44_JC4f/JC6e_JC62/JC70_JC29_01</v>
          </cell>
        </row>
        <row r="636">
          <cell r="A636">
            <v>636</v>
          </cell>
          <cell r="AC636" t="str">
            <v>/JC00/JC44_JC4f/JC6e_JC62/JC70_JC29_02</v>
          </cell>
        </row>
        <row r="637">
          <cell r="A637">
            <v>637</v>
          </cell>
          <cell r="AC637" t="str">
            <v>/JC00/JC44_JC4f/JC6e_JC62/JC70_JC29_03</v>
          </cell>
        </row>
        <row r="638">
          <cell r="A638">
            <v>638</v>
          </cell>
          <cell r="AC638" t="str">
            <v>/JC00/JC44_JC4f/JC6e_JC62/JC70_JC29_04</v>
          </cell>
        </row>
        <row r="639">
          <cell r="A639">
            <v>639</v>
          </cell>
          <cell r="AC639" t="str">
            <v>/JC00/JC44_JC4f/JC6e_JC62/JC70_JC29_05</v>
          </cell>
        </row>
        <row r="640">
          <cell r="A640">
            <v>640</v>
          </cell>
          <cell r="AC640" t="str">
            <v>/JC00/JC44_JC4f/JC6e_JC62/JC70_JC29_06</v>
          </cell>
        </row>
        <row r="641">
          <cell r="A641">
            <v>641</v>
          </cell>
          <cell r="AC641" t="str">
            <v>/JC00/JC44_JC4f/JC6e_JC62/JC70_JC29_07</v>
          </cell>
        </row>
        <row r="642">
          <cell r="A642">
            <v>642</v>
          </cell>
          <cell r="AC642" t="str">
            <v>/JC00/JC44_JC4f/JC6e_JC62/JC70_JC29_08</v>
          </cell>
        </row>
        <row r="643">
          <cell r="A643">
            <v>643</v>
          </cell>
        </row>
        <row r="644">
          <cell r="A644">
            <v>644</v>
          </cell>
        </row>
        <row r="645">
          <cell r="A645">
            <v>645</v>
          </cell>
          <cell r="AC645" t="str">
            <v>/JC00/JC44_JC4f/JC6e_JC62/JC70_JC29_09</v>
          </cell>
        </row>
        <row r="646">
          <cell r="A646">
            <v>646</v>
          </cell>
          <cell r="AC646" t="str">
            <v>/JC00/JC44_JC4f/JC6e_JC62/JC2a_JC11</v>
          </cell>
        </row>
        <row r="647">
          <cell r="A647">
            <v>647</v>
          </cell>
        </row>
        <row r="648">
          <cell r="A648">
            <v>648</v>
          </cell>
          <cell r="AC648" t="str">
            <v>/JC00/JC44_JC4f/JC6e_JC62/JC2a_JC11_01</v>
          </cell>
        </row>
        <row r="649">
          <cell r="A649">
            <v>649</v>
          </cell>
          <cell r="AC649" t="str">
            <v>/JC00/JC44_JC4f/JC6e_JC62/JC2a_JC11_02</v>
          </cell>
        </row>
        <row r="650">
          <cell r="A650">
            <v>650</v>
          </cell>
          <cell r="AC650" t="str">
            <v>/JC00/JC44_JC4f/JC6e_JC62/JC2c_JC21</v>
          </cell>
        </row>
        <row r="651">
          <cell r="A651">
            <v>651</v>
          </cell>
        </row>
        <row r="652">
          <cell r="A652">
            <v>652</v>
          </cell>
          <cell r="AC652" t="str">
            <v>/JC00/JC44_JC4f/JC6e_JC62/JC2c_JC21_01</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F672"/>
  <sheetViews>
    <sheetView zoomScale="80" zoomScaleNormal="80" workbookViewId="0">
      <pane xSplit="12" ySplit="2" topLeftCell="M507" activePane="bottomRight" state="frozen"/>
      <selection pane="topRight" activeCell="D1" sqref="D1"/>
      <selection pane="bottomLeft" activeCell="A3" sqref="A3"/>
      <selection pane="bottomRight" activeCell="D592" sqref="D592:D593"/>
    </sheetView>
  </sheetViews>
  <sheetFormatPr defaultRowHeight="15"/>
  <cols>
    <col min="1" max="1" width="6.85546875" style="161" customWidth="1"/>
    <col min="2" max="2" width="5.140625" style="162" customWidth="1"/>
    <col min="3" max="3" width="54.85546875" style="161" customWidth="1"/>
    <col min="4" max="4" width="16.28515625" style="161" bestFit="1" customWidth="1"/>
    <col min="5" max="5" width="31.85546875" style="161" customWidth="1"/>
    <col min="6" max="6" width="11" style="162" bestFit="1" customWidth="1"/>
    <col min="7" max="7" width="41.5703125" style="161" customWidth="1"/>
    <col min="8" max="10" width="13.7109375" style="161" customWidth="1"/>
    <col min="11" max="11" width="5" style="161" customWidth="1"/>
    <col min="12" max="12" width="17.5703125" style="162" customWidth="1"/>
    <col min="13" max="13" width="12.85546875" style="161" customWidth="1"/>
    <col min="14" max="14" width="7.28515625" style="161" customWidth="1"/>
    <col min="15" max="21" width="2.5703125" style="161" customWidth="1"/>
    <col min="22" max="23" width="2.7109375" style="161" customWidth="1"/>
    <col min="24" max="25" width="10.7109375" style="161" customWidth="1"/>
    <col min="26" max="26" width="42.7109375" style="161" customWidth="1"/>
    <col min="27" max="27" width="13.42578125" style="162" bestFit="1" customWidth="1"/>
    <col min="28" max="28" width="4.7109375" style="161" customWidth="1"/>
    <col min="29" max="29" width="16.85546875" style="162" customWidth="1"/>
    <col min="30" max="30" width="13.42578125" style="161" customWidth="1"/>
    <col min="31" max="31" width="9.140625" style="161"/>
    <col min="32" max="42" width="2.7109375" style="161" customWidth="1"/>
    <col min="43" max="43" width="6" style="161" customWidth="1"/>
    <col min="44" max="44" width="35.7109375" style="161" customWidth="1"/>
    <col min="45" max="45" width="11.7109375" style="161" customWidth="1"/>
    <col min="46" max="46" width="7.85546875" style="162" bestFit="1" customWidth="1"/>
    <col min="47" max="47" width="18.140625" style="162" customWidth="1"/>
    <col min="48" max="48" width="109.42578125" style="167" customWidth="1"/>
    <col min="49" max="49" width="93.85546875" style="161" customWidth="1"/>
    <col min="50" max="50" width="9.140625" style="161"/>
    <col min="51" max="51" width="9.85546875" style="161" customWidth="1"/>
    <col min="52" max="52" width="6.28515625" style="161" customWidth="1"/>
    <col min="53" max="54" width="29.140625" style="161" customWidth="1"/>
    <col min="55" max="56" width="9.140625" style="162"/>
    <col min="57" max="57" width="12" style="162" customWidth="1"/>
    <col min="58" max="58" width="56.140625" style="162" customWidth="1"/>
    <col min="59" max="16384" width="9.140625" style="161"/>
  </cols>
  <sheetData>
    <row r="1" spans="1:58">
      <c r="B1" s="162">
        <v>1</v>
      </c>
      <c r="C1" s="175" t="s">
        <v>4080</v>
      </c>
      <c r="D1" s="175"/>
      <c r="E1" t="s">
        <v>4473</v>
      </c>
      <c r="F1" s="1" t="s">
        <v>3911</v>
      </c>
      <c r="G1" t="s">
        <v>4474</v>
      </c>
      <c r="H1" s="161" t="s">
        <v>4475</v>
      </c>
      <c r="I1" t="s">
        <v>4476</v>
      </c>
      <c r="J1" t="s">
        <v>4477</v>
      </c>
      <c r="K1" s="169" t="s">
        <v>0</v>
      </c>
      <c r="L1" s="170"/>
      <c r="M1" s="169"/>
      <c r="N1" s="169"/>
      <c r="O1" s="169"/>
      <c r="P1" s="169"/>
      <c r="Q1" s="169"/>
      <c r="R1" s="169"/>
      <c r="S1" s="169"/>
      <c r="T1" s="169"/>
      <c r="U1" s="169"/>
      <c r="V1" s="169"/>
      <c r="W1" s="169"/>
      <c r="X1" s="169"/>
      <c r="Y1" s="169" t="s">
        <v>1</v>
      </c>
      <c r="Z1" s="169"/>
      <c r="AA1" s="170"/>
      <c r="AB1" s="171" t="s">
        <v>2271</v>
      </c>
      <c r="AC1" s="172"/>
      <c r="AD1" s="171"/>
      <c r="AE1" s="171"/>
      <c r="AF1" s="171"/>
      <c r="AG1" s="171"/>
      <c r="AH1" s="171"/>
      <c r="AI1" s="171"/>
      <c r="AJ1" s="171"/>
      <c r="AK1" s="171"/>
      <c r="AL1" s="171"/>
      <c r="AM1" s="171"/>
      <c r="AN1" s="171"/>
      <c r="AO1" s="171"/>
      <c r="AP1" s="171"/>
      <c r="AQ1" s="171"/>
      <c r="AR1" s="171" t="s">
        <v>1</v>
      </c>
      <c r="AS1" s="171"/>
      <c r="AT1" s="172"/>
      <c r="AU1" s="172"/>
      <c r="AV1" s="176"/>
      <c r="AW1" s="171"/>
      <c r="AX1" s="173"/>
      <c r="AY1" s="173"/>
      <c r="AZ1" s="173"/>
      <c r="BA1" s="173"/>
      <c r="BB1" s="173"/>
      <c r="BC1" s="174"/>
      <c r="BD1" s="174"/>
      <c r="BE1" s="174"/>
      <c r="BF1" s="174"/>
    </row>
    <row r="2" spans="1:58">
      <c r="B2" s="162">
        <v>1</v>
      </c>
      <c r="C2" s="161" t="s">
        <v>4078</v>
      </c>
      <c r="K2" s="161" t="s">
        <v>9</v>
      </c>
      <c r="L2" s="162" t="s">
        <v>10</v>
      </c>
      <c r="M2" s="161" t="s">
        <v>11</v>
      </c>
      <c r="N2" s="161" t="s">
        <v>12</v>
      </c>
      <c r="O2" s="161" t="s">
        <v>13</v>
      </c>
      <c r="Y2" s="161" t="s">
        <v>14</v>
      </c>
      <c r="Z2" s="161" t="s">
        <v>15</v>
      </c>
      <c r="AA2" s="162" t="s">
        <v>16</v>
      </c>
      <c r="AB2" s="161" t="s">
        <v>9</v>
      </c>
      <c r="AC2" s="162" t="s">
        <v>10</v>
      </c>
      <c r="AD2" s="161" t="s">
        <v>11</v>
      </c>
      <c r="AE2" s="161" t="s">
        <v>12</v>
      </c>
      <c r="AF2" s="161" t="s">
        <v>13</v>
      </c>
      <c r="AR2" s="161" t="s">
        <v>14</v>
      </c>
      <c r="AS2" s="161" t="s">
        <v>15</v>
      </c>
      <c r="AT2" s="162" t="s">
        <v>16</v>
      </c>
      <c r="AU2" s="162" t="s">
        <v>2281</v>
      </c>
      <c r="AV2" s="167" t="s">
        <v>4077</v>
      </c>
      <c r="AW2" s="161" t="s">
        <v>4081</v>
      </c>
      <c r="AY2" s="161" t="s">
        <v>3347</v>
      </c>
      <c r="AZ2" s="161" t="s">
        <v>2928</v>
      </c>
      <c r="BA2" s="161" t="s">
        <v>2929</v>
      </c>
      <c r="BB2" s="161" t="s">
        <v>27</v>
      </c>
      <c r="BC2" s="162" t="s">
        <v>2927</v>
      </c>
      <c r="BE2" s="162" t="s">
        <v>2281</v>
      </c>
      <c r="BF2" s="162" t="s">
        <v>4122</v>
      </c>
    </row>
    <row r="3" spans="1:58">
      <c r="A3" s="161">
        <v>1</v>
      </c>
      <c r="B3" s="162">
        <v>1</v>
      </c>
      <c r="C3" s="161" t="s">
        <v>5311</v>
      </c>
      <c r="D3" s="161" t="str">
        <f t="shared" ref="D3:D4" si="0">IF(LEN(C3)=LEN(SUBSTITUTE(C3,"/","")),C3,RIGHT(C3,LEN(C3)-FIND("~",SUBSTITUTE(C3,"/","~",LEN(C3)-LEN(SUBSTITUTE(C3,"/",""))))))</f>
        <v>JC00</v>
      </c>
      <c r="E3" s="161" t="s">
        <v>5286</v>
      </c>
      <c r="F3" s="162" t="s">
        <v>3359</v>
      </c>
      <c r="G3" s="161" t="str">
        <f>IF(LEN(AR3)&gt;0,AR3,"")</f>
        <v>単一請求書</v>
      </c>
      <c r="H3" s="161" t="s">
        <v>5267</v>
      </c>
      <c r="K3" s="161">
        <v>1</v>
      </c>
      <c r="L3" s="162" t="s">
        <v>29</v>
      </c>
      <c r="N3" s="161" t="s">
        <v>30</v>
      </c>
      <c r="O3" s="161" t="s">
        <v>31</v>
      </c>
      <c r="Y3" s="161" t="s">
        <v>32</v>
      </c>
      <c r="Z3" s="161" t="s">
        <v>33</v>
      </c>
      <c r="AA3" s="162" t="s">
        <v>34</v>
      </c>
      <c r="AB3" s="161">
        <v>1</v>
      </c>
      <c r="AC3" s="162" t="s">
        <v>29</v>
      </c>
      <c r="AE3" s="161" t="s">
        <v>30</v>
      </c>
      <c r="AF3" s="161" t="s">
        <v>2274</v>
      </c>
      <c r="AR3" s="161" t="s">
        <v>2275</v>
      </c>
      <c r="AS3" s="161" t="s">
        <v>2276</v>
      </c>
      <c r="AT3" s="162" t="s">
        <v>34</v>
      </c>
      <c r="AV3" s="167" t="s">
        <v>3930</v>
      </c>
      <c r="AW3" s="161" t="str">
        <f>AV3</f>
        <v>/ SMEInvoice</v>
      </c>
      <c r="BA3" s="161" t="s">
        <v>2938</v>
      </c>
    </row>
    <row r="4" spans="1:58">
      <c r="A4" s="161">
        <f>INDEX([3]core_compare1!$A:$A,MATCH(C4,[3]core_compare1!$AC:$AC,0),1)</f>
        <v>2</v>
      </c>
      <c r="B4" s="162" t="str">
        <f t="shared" ref="B4:B6" si="1">IF(OR(ISTEXT(AD4),ISTEXT(AY4)),"1","")</f>
        <v>1</v>
      </c>
      <c r="C4" s="161" t="str">
        <f>INDEX('SME XPath'!V:V,MATCH(コアインボイス0904!K4,'SME XPath'!A:A,0),1)</f>
        <v>/JC00/JC0a</v>
      </c>
      <c r="D4" s="161" t="str">
        <f t="shared" si="0"/>
        <v>JC0a</v>
      </c>
      <c r="E4" s="161" t="s">
        <v>5286</v>
      </c>
      <c r="F4" s="162">
        <f>IF("AS"=MID(N4,1,2),INDEX('SME XPath'!X:X,MATCH(コアインボイス0904!K4,'SME XPath'!A:A,0),1),"")</f>
        <v>1</v>
      </c>
      <c r="G4" s="161" t="s">
        <v>4514</v>
      </c>
      <c r="H4" s="161" t="s">
        <v>36</v>
      </c>
      <c r="K4" s="161">
        <v>2</v>
      </c>
      <c r="L4" s="162" t="s">
        <v>29</v>
      </c>
      <c r="M4" s="161" t="s">
        <v>38</v>
      </c>
      <c r="N4" s="161" t="s">
        <v>39</v>
      </c>
      <c r="O4" s="161" t="s">
        <v>40</v>
      </c>
      <c r="Y4" s="161" t="s">
        <v>41</v>
      </c>
      <c r="Z4" s="161" t="s">
        <v>42</v>
      </c>
      <c r="AA4" s="162" t="s">
        <v>43</v>
      </c>
      <c r="AB4" s="161">
        <v>2</v>
      </c>
      <c r="AC4" s="162" t="s">
        <v>29</v>
      </c>
      <c r="AD4" s="161" t="s">
        <v>38</v>
      </c>
      <c r="AE4" s="161" t="s">
        <v>39</v>
      </c>
      <c r="AF4" s="161" t="s">
        <v>40</v>
      </c>
      <c r="AR4" s="161" t="s">
        <v>41</v>
      </c>
      <c r="AS4" s="161" t="s">
        <v>42</v>
      </c>
      <c r="AT4" s="162" t="str">
        <f>INDEX(単一請求!S:S,MATCH(コアインボイス0904!AB4,単一請求!A:A,0),1)</f>
        <v>0..1</v>
      </c>
      <c r="AV4" s="167" t="e">
        <f>INDEX('SME XPath'!#REF!,MATCH(コアインボイス0904!K4,'SME XPath'!A:A,0),1)</f>
        <v>#REF!</v>
      </c>
      <c r="AZ4" s="161" t="str">
        <f>IF(ISTEXT($AY4),INDEX('JP PINT 1.0'!E:E,MATCH(コアインボイス0904!$AY4,'JP PINT 1.0'!$C:$C,0),1),"")</f>
        <v/>
      </c>
      <c r="BA4" s="161" t="str">
        <f>IF(ISTEXT($AY4),INDEX('JP PINT 1.0'!H:H,MATCH(コアインボイス0904!$AY4,'JP PINT 1.0'!$C:$C,0),1),"")</f>
        <v/>
      </c>
      <c r="BB4" s="161" t="str">
        <f>IF(ISTEXT($AY4),INDEX('JP PINT 1.0'!F:F,MATCH(コアインボイス0904!$AY4,'JP PINT 1.0'!$C:$C,0),1),"")</f>
        <v/>
      </c>
      <c r="BC4" s="162" t="str">
        <f>IF(ISTEXT($AY4),INDEX('JP PINT 1.0'!D:D,MATCH(コアインボイス0904!$AY4,'JP PINT 1.0'!$C:$C,0),1),"")</f>
        <v/>
      </c>
      <c r="BF4" s="167" t="str">
        <f>IF(LEN(AY4)&gt;0,INDEX('JP PINT 1.0'!M:M,MATCH(コアインボイス0904!AY4,'JP PINT 1.0'!C:C,0),1),"")</f>
        <v/>
      </c>
    </row>
    <row r="5" spans="1:58">
      <c r="A5" s="161">
        <v>3</v>
      </c>
      <c r="B5" s="162" t="str">
        <f t="shared" si="1"/>
        <v>1</v>
      </c>
      <c r="C5" s="161" t="s">
        <v>5475</v>
      </c>
      <c r="D5" s="161" t="s">
        <v>4674</v>
      </c>
      <c r="E5" s="161" t="s">
        <v>5286</v>
      </c>
      <c r="F5" s="162" t="str">
        <f>IF("AS"=MID(N5,1,2),INDEX('SME XPath'!X:X,MATCH(コアインボイス0904!K5,'SME XPath'!A:A,0),1),"")</f>
        <v/>
      </c>
      <c r="G5" s="161" t="s">
        <v>50</v>
      </c>
      <c r="H5" s="161" t="s">
        <v>2355</v>
      </c>
      <c r="K5" s="161">
        <v>3</v>
      </c>
      <c r="L5" s="162" t="s">
        <v>29</v>
      </c>
      <c r="M5" s="161" t="s">
        <v>47</v>
      </c>
      <c r="N5" s="161" t="s">
        <v>48</v>
      </c>
      <c r="P5" s="161" t="s">
        <v>49</v>
      </c>
      <c r="Y5" s="161" t="s">
        <v>50</v>
      </c>
      <c r="Z5" s="161" t="s">
        <v>51</v>
      </c>
      <c r="AA5" s="162" t="s">
        <v>43</v>
      </c>
      <c r="AB5" s="161">
        <v>3</v>
      </c>
      <c r="AC5" s="162" t="s">
        <v>29</v>
      </c>
      <c r="AD5" s="161" t="s">
        <v>47</v>
      </c>
      <c r="AE5" s="161" t="s">
        <v>48</v>
      </c>
      <c r="AG5" s="161" t="s">
        <v>49</v>
      </c>
      <c r="AR5" s="161" t="s">
        <v>50</v>
      </c>
      <c r="AS5" s="161" t="s">
        <v>51</v>
      </c>
      <c r="AT5" s="162" t="str">
        <f>INDEX(単一請求!S:S,MATCH(コアインボイス0904!AB5,単一請求!A:A,0),1)</f>
        <v>0..1</v>
      </c>
      <c r="AV5" s="167" t="s">
        <v>3907</v>
      </c>
      <c r="AW5" s="161" t="s">
        <v>3907</v>
      </c>
      <c r="AZ5" s="161" t="str">
        <f>IF(ISTEXT($AY5),INDEX('JP PINT 1.0'!E:E,MATCH(コアインボイス0904!$AY5,'JP PINT 1.0'!$C:$C,0),1),"")</f>
        <v/>
      </c>
      <c r="BA5" s="161" t="str">
        <f>IF(ISTEXT($AY5),INDEX('JP PINT 1.0'!H:H,MATCH(コアインボイス0904!$AY5,'JP PINT 1.0'!$C:$C,0),1),"")</f>
        <v/>
      </c>
      <c r="BB5" s="161" t="str">
        <f>IF(ISTEXT($AY5),INDEX('JP PINT 1.0'!F:F,MATCH(コアインボイス0904!$AY5,'JP PINT 1.0'!$C:$C,0),1),"")</f>
        <v/>
      </c>
      <c r="BC5" s="162" t="str">
        <f>IF(ISTEXT($AY5),INDEX('JP PINT 1.0'!D:D,MATCH(コアインボイス0904!$AY5,'JP PINT 1.0'!$C:$C,0),1),"")</f>
        <v/>
      </c>
      <c r="BF5" s="167" t="str">
        <f>IF(LEN(AY5)&gt;0,INDEX('JP PINT 1.0'!M:M,MATCH(コアインボイス0904!AY5,'JP PINT 1.0'!C:C,0),1),"")</f>
        <v/>
      </c>
    </row>
    <row r="6" spans="1:58">
      <c r="A6" s="161">
        <v>4</v>
      </c>
      <c r="B6" s="162" t="str">
        <f t="shared" si="1"/>
        <v>1</v>
      </c>
      <c r="C6" s="161" t="s">
        <v>5476</v>
      </c>
      <c r="D6" s="161" t="s">
        <v>4675</v>
      </c>
      <c r="E6" s="161" t="s">
        <v>5286</v>
      </c>
      <c r="F6" s="162" t="str">
        <f>IF("AS"=MID(N6,1,2),INDEX('SME XPath'!X:X,MATCH(コアインボイス0904!K6,'SME XPath'!A:A,0),1),"")</f>
        <v/>
      </c>
      <c r="G6" s="161" t="s">
        <v>54</v>
      </c>
      <c r="H6" s="161" t="s">
        <v>2418</v>
      </c>
      <c r="K6" s="161">
        <v>4</v>
      </c>
      <c r="L6" s="162" t="s">
        <v>29</v>
      </c>
      <c r="M6" s="161" t="s">
        <v>52</v>
      </c>
      <c r="N6" s="161" t="s">
        <v>48</v>
      </c>
      <c r="P6" s="161" t="s">
        <v>53</v>
      </c>
      <c r="Y6" s="161" t="s">
        <v>54</v>
      </c>
      <c r="Z6" s="161" t="s">
        <v>55</v>
      </c>
      <c r="AA6" s="162" t="s">
        <v>43</v>
      </c>
      <c r="AB6" s="161">
        <v>4</v>
      </c>
      <c r="AC6" s="162" t="s">
        <v>29</v>
      </c>
      <c r="AD6" s="161" t="s">
        <v>52</v>
      </c>
      <c r="AE6" s="161" t="s">
        <v>48</v>
      </c>
      <c r="AG6" s="161" t="s">
        <v>53</v>
      </c>
      <c r="AR6" s="161" t="s">
        <v>54</v>
      </c>
      <c r="AS6" s="161" t="s">
        <v>55</v>
      </c>
      <c r="AT6" s="162" t="str">
        <f>INDEX(単一請求!S:S,MATCH(コアインボイス0904!AB6,単一請求!A:A,0),1)</f>
        <v>0..1</v>
      </c>
      <c r="AV6" s="167" t="s">
        <v>3906</v>
      </c>
      <c r="AW6" s="161" t="s">
        <v>3906</v>
      </c>
      <c r="AZ6" s="161" t="str">
        <f>IF(ISTEXT($AY6),INDEX('JP PINT 1.0'!E:E,MATCH(コアインボイス0904!$AY6,'JP PINT 1.0'!$C:$C,0),1),"")</f>
        <v/>
      </c>
      <c r="BA6" s="161" t="str">
        <f>IF(ISTEXT($AY6),INDEX('JP PINT 1.0'!H:H,MATCH(コアインボイス0904!$AY6,'JP PINT 1.0'!$C:$C,0),1),"")</f>
        <v/>
      </c>
      <c r="BB6" s="161" t="str">
        <f>IF(ISTEXT($AY6),INDEX('JP PINT 1.0'!F:F,MATCH(コアインボイス0904!$AY6,'JP PINT 1.0'!$C:$C,0),1),"")</f>
        <v/>
      </c>
      <c r="BC6" s="162" t="str">
        <f>IF(ISTEXT($AY6),INDEX('JP PINT 1.0'!D:D,MATCH(コアインボイス0904!$AY6,'JP PINT 1.0'!$C:$C,0),1),"")</f>
        <v/>
      </c>
      <c r="BF6" s="167" t="str">
        <f>IF(LEN(AY6)&gt;0,INDEX('JP PINT 1.0'!M:M,MATCH(コアインボイス0904!AY6,'JP PINT 1.0'!C:C,0),1),"")</f>
        <v/>
      </c>
    </row>
    <row r="7" spans="1:58">
      <c r="A7" s="161">
        <v>5</v>
      </c>
      <c r="B7" s="162" t="s">
        <v>4470</v>
      </c>
      <c r="H7" s="161" t="str">
        <f t="shared" ref="H7:H34" si="2">IF(LEN(BD7)&gt;0,BD7,"")</f>
        <v/>
      </c>
      <c r="K7" s="161">
        <v>5</v>
      </c>
      <c r="L7" s="162" t="s">
        <v>29</v>
      </c>
      <c r="M7" s="161" t="s">
        <v>59</v>
      </c>
      <c r="N7" s="161" t="s">
        <v>60</v>
      </c>
      <c r="P7" s="161" t="s">
        <v>61</v>
      </c>
      <c r="Y7" s="161" t="s">
        <v>62</v>
      </c>
      <c r="Z7" s="161" t="s">
        <v>63</v>
      </c>
      <c r="AA7" s="162" t="s">
        <v>64</v>
      </c>
      <c r="AB7" s="161">
        <v>5</v>
      </c>
      <c r="AC7" s="162" t="s">
        <v>29</v>
      </c>
      <c r="AD7" s="161" t="s">
        <v>59</v>
      </c>
      <c r="AE7" s="161" t="s">
        <v>60</v>
      </c>
      <c r="AG7" s="161" t="s">
        <v>61</v>
      </c>
      <c r="AR7" s="161" t="s">
        <v>62</v>
      </c>
      <c r="AS7" s="161" t="s">
        <v>63</v>
      </c>
      <c r="AT7" s="162" t="s">
        <v>64</v>
      </c>
      <c r="AV7" s="167" t="s">
        <v>3905</v>
      </c>
      <c r="AW7" s="161" t="s">
        <v>3905</v>
      </c>
      <c r="AZ7" s="161" t="s">
        <v>4079</v>
      </c>
      <c r="BA7" s="161" t="s">
        <v>4079</v>
      </c>
      <c r="BB7" s="161" t="s">
        <v>4079</v>
      </c>
      <c r="BC7" s="162" t="s">
        <v>4079</v>
      </c>
      <c r="BF7" s="167" t="s">
        <v>4079</v>
      </c>
    </row>
    <row r="8" spans="1:58">
      <c r="A8" s="161">
        <v>6</v>
      </c>
      <c r="B8" s="162" t="s">
        <v>4470</v>
      </c>
      <c r="H8" s="161" t="str">
        <f t="shared" si="2"/>
        <v/>
      </c>
      <c r="K8" s="161">
        <v>6</v>
      </c>
      <c r="L8" s="162" t="s">
        <v>29</v>
      </c>
      <c r="M8" s="161" t="s">
        <v>68</v>
      </c>
      <c r="N8" s="161" t="s">
        <v>69</v>
      </c>
      <c r="Q8" s="161" t="s">
        <v>70</v>
      </c>
      <c r="Y8" s="161" t="s">
        <v>71</v>
      </c>
      <c r="Z8" s="161" t="s">
        <v>72</v>
      </c>
      <c r="AA8" s="162" t="s">
        <v>73</v>
      </c>
      <c r="AB8" s="161">
        <v>6</v>
      </c>
      <c r="AC8" s="162" t="s">
        <v>29</v>
      </c>
      <c r="AD8" s="161" t="s">
        <v>68</v>
      </c>
      <c r="AE8" s="161" t="s">
        <v>69</v>
      </c>
      <c r="AH8" s="161" t="s">
        <v>70</v>
      </c>
      <c r="AR8" s="161" t="s">
        <v>71</v>
      </c>
      <c r="AS8" s="161" t="s">
        <v>72</v>
      </c>
      <c r="AT8" s="162" t="s">
        <v>73</v>
      </c>
      <c r="AZ8" s="161" t="s">
        <v>4079</v>
      </c>
      <c r="BA8" s="161" t="s">
        <v>4079</v>
      </c>
      <c r="BB8" s="161" t="s">
        <v>4079</v>
      </c>
      <c r="BC8" s="162" t="s">
        <v>4079</v>
      </c>
      <c r="BF8" s="167" t="s">
        <v>4079</v>
      </c>
    </row>
    <row r="9" spans="1:58">
      <c r="A9" s="161">
        <v>7</v>
      </c>
      <c r="B9" s="162" t="s">
        <v>4470</v>
      </c>
      <c r="C9" s="161" t="s">
        <v>5477</v>
      </c>
      <c r="D9" s="161" t="s">
        <v>4676</v>
      </c>
      <c r="E9" s="161" t="s">
        <v>5286</v>
      </c>
      <c r="F9" s="162" t="str">
        <f>IF("AS"=MID(N9,1,2),INDEX('SME XPath'!X:X,MATCH(コアインボイス0904!K9,'SME XPath'!A:A,0),1),"")</f>
        <v/>
      </c>
      <c r="G9" s="161" t="s">
        <v>77</v>
      </c>
      <c r="H9" s="161" t="str">
        <f t="shared" si="2"/>
        <v>Text</v>
      </c>
      <c r="K9" s="161">
        <v>7</v>
      </c>
      <c r="L9" s="162" t="s">
        <v>29</v>
      </c>
      <c r="M9" s="161" t="s">
        <v>75</v>
      </c>
      <c r="N9" s="161" t="s">
        <v>48</v>
      </c>
      <c r="R9" s="161" t="s">
        <v>76</v>
      </c>
      <c r="Y9" s="161" t="s">
        <v>77</v>
      </c>
      <c r="Z9" s="161" t="s">
        <v>78</v>
      </c>
      <c r="AA9" s="162" t="s">
        <v>43</v>
      </c>
      <c r="AB9" s="161">
        <v>7</v>
      </c>
      <c r="AC9" s="162" t="s">
        <v>29</v>
      </c>
      <c r="AD9" s="161" t="s">
        <v>75</v>
      </c>
      <c r="AE9" s="161" t="s">
        <v>48</v>
      </c>
      <c r="AI9" s="161" t="s">
        <v>76</v>
      </c>
      <c r="AR9" s="161" t="s">
        <v>77</v>
      </c>
      <c r="AS9" s="161" t="s">
        <v>78</v>
      </c>
      <c r="AT9" s="162" t="s">
        <v>43</v>
      </c>
      <c r="AV9" s="167" t="s">
        <v>4012</v>
      </c>
      <c r="AW9" s="161" t="s">
        <v>4012</v>
      </c>
      <c r="AX9" s="161">
        <v>1280</v>
      </c>
      <c r="AY9" s="161" t="s">
        <v>83</v>
      </c>
      <c r="AZ9" s="161">
        <v>2</v>
      </c>
      <c r="BA9" s="161" t="s">
        <v>2941</v>
      </c>
      <c r="BB9" s="161" t="s">
        <v>2413</v>
      </c>
      <c r="BC9" s="162" t="s">
        <v>64</v>
      </c>
      <c r="BD9" s="162" t="str">
        <f>IF("IBT"=MID(AY9,1,3),INDEX('JP PINT 1.0'!J:J,MATCH(コアインボイス0904!AY9,'JP PINT 1.0'!C:C,0),1),"")</f>
        <v>Text</v>
      </c>
      <c r="BF9" s="167" t="s">
        <v>4148</v>
      </c>
    </row>
    <row r="10" spans="1:58">
      <c r="A10" s="161">
        <v>8</v>
      </c>
      <c r="B10" s="162" t="s">
        <v>4470</v>
      </c>
      <c r="C10" s="161" t="s">
        <v>5478</v>
      </c>
      <c r="D10" s="161" t="s">
        <v>4677</v>
      </c>
      <c r="E10" s="161" t="s">
        <v>5286</v>
      </c>
      <c r="F10" s="162" t="str">
        <f>IF("AS"=MID(N10,1,2),INDEX('SME XPath'!X:X,MATCH(コアインボイス0904!K10,'SME XPath'!A:A,0),1),"")</f>
        <v/>
      </c>
      <c r="G10" s="161" t="s">
        <v>87</v>
      </c>
      <c r="H10" s="161" t="s">
        <v>2428</v>
      </c>
      <c r="K10" s="161">
        <v>8</v>
      </c>
      <c r="L10" s="162" t="s">
        <v>29</v>
      </c>
      <c r="M10" s="161" t="s">
        <v>85</v>
      </c>
      <c r="N10" s="161" t="s">
        <v>48</v>
      </c>
      <c r="R10" s="161" t="s">
        <v>86</v>
      </c>
      <c r="Y10" s="161" t="s">
        <v>87</v>
      </c>
      <c r="Z10" s="161" t="s">
        <v>88</v>
      </c>
      <c r="AA10" s="162" t="s">
        <v>43</v>
      </c>
      <c r="AB10" s="161">
        <v>8</v>
      </c>
      <c r="AC10" s="162" t="s">
        <v>29</v>
      </c>
      <c r="AD10" s="161" t="s">
        <v>85</v>
      </c>
      <c r="AE10" s="161" t="s">
        <v>48</v>
      </c>
      <c r="AI10" s="161" t="s">
        <v>86</v>
      </c>
      <c r="AR10" s="161" t="s">
        <v>87</v>
      </c>
      <c r="AS10" s="161" t="s">
        <v>88</v>
      </c>
      <c r="AT10" s="162" t="s">
        <v>43</v>
      </c>
      <c r="AV10" s="167" t="s">
        <v>3903</v>
      </c>
      <c r="AW10" s="161" t="s">
        <v>3903</v>
      </c>
      <c r="AX10" s="161" t="s">
        <v>4079</v>
      </c>
      <c r="AZ10" s="161" t="s">
        <v>4079</v>
      </c>
      <c r="BA10" s="161" t="s">
        <v>4079</v>
      </c>
      <c r="BB10" s="161" t="s">
        <v>4079</v>
      </c>
      <c r="BC10" s="162" t="s">
        <v>4079</v>
      </c>
      <c r="BD10" s="162" t="str">
        <f>IF("IBT"=MID(AY10,1,3),INDEX('JP PINT 1.0'!J:J,MATCH(コアインボイス0904!AY10,'JP PINT 1.0'!C:C,0),1),"")</f>
        <v/>
      </c>
      <c r="BF10" s="167" t="s">
        <v>4079</v>
      </c>
    </row>
    <row r="11" spans="1:58">
      <c r="A11" s="161">
        <v>9</v>
      </c>
      <c r="B11" s="162" t="s">
        <v>4470</v>
      </c>
      <c r="H11" s="161" t="str">
        <f t="shared" si="2"/>
        <v/>
      </c>
      <c r="K11" s="161">
        <v>9</v>
      </c>
      <c r="L11" s="162" t="s">
        <v>29</v>
      </c>
      <c r="M11" s="161" t="s">
        <v>91</v>
      </c>
      <c r="N11" s="161" t="s">
        <v>60</v>
      </c>
      <c r="R11" s="161" t="s">
        <v>92</v>
      </c>
      <c r="Y11" s="161" t="s">
        <v>93</v>
      </c>
      <c r="Z11" s="161" t="s">
        <v>94</v>
      </c>
      <c r="AA11" s="162" t="s">
        <v>64</v>
      </c>
      <c r="AB11" s="161">
        <v>9</v>
      </c>
      <c r="AC11" s="162" t="s">
        <v>29</v>
      </c>
      <c r="AD11" s="161" t="s">
        <v>91</v>
      </c>
      <c r="AE11" s="161" t="s">
        <v>60</v>
      </c>
      <c r="AI11" s="161" t="s">
        <v>92</v>
      </c>
      <c r="AR11" s="161" t="s">
        <v>93</v>
      </c>
      <c r="AS11" s="161" t="s">
        <v>94</v>
      </c>
      <c r="AT11" s="162" t="s">
        <v>64</v>
      </c>
      <c r="AV11" s="167" t="s">
        <v>3902</v>
      </c>
      <c r="AW11" s="161" t="s">
        <v>3902</v>
      </c>
      <c r="AX11" s="161" t="s">
        <v>4079</v>
      </c>
      <c r="AZ11" s="161" t="s">
        <v>4079</v>
      </c>
      <c r="BA11" s="161" t="s">
        <v>4079</v>
      </c>
      <c r="BB11" s="161" t="s">
        <v>4079</v>
      </c>
      <c r="BC11" s="162" t="s">
        <v>4079</v>
      </c>
      <c r="BD11" s="162" t="str">
        <f>IF("IBT"=MID(AY11,1,3),INDEX('JP PINT 1.0'!J:J,MATCH(コアインボイス0904!AY11,'JP PINT 1.0'!C:C,0),1),"")</f>
        <v/>
      </c>
      <c r="BF11" s="167" t="s">
        <v>4079</v>
      </c>
    </row>
    <row r="12" spans="1:58">
      <c r="A12" s="161">
        <v>10</v>
      </c>
      <c r="B12" s="162" t="s">
        <v>4470</v>
      </c>
      <c r="H12" s="161" t="str">
        <f t="shared" si="2"/>
        <v/>
      </c>
      <c r="K12" s="161">
        <v>10</v>
      </c>
      <c r="L12" s="162" t="s">
        <v>29</v>
      </c>
      <c r="M12" s="161" t="s">
        <v>95</v>
      </c>
      <c r="N12" s="161" t="s">
        <v>69</v>
      </c>
      <c r="S12" s="161" t="s">
        <v>96</v>
      </c>
      <c r="Y12" s="161" t="s">
        <v>97</v>
      </c>
      <c r="Z12" s="161" t="s">
        <v>98</v>
      </c>
      <c r="AA12" s="162" t="s">
        <v>99</v>
      </c>
      <c r="AB12" s="161">
        <v>10</v>
      </c>
      <c r="AC12" s="162" t="s">
        <v>29</v>
      </c>
      <c r="AD12" s="161" t="s">
        <v>95</v>
      </c>
      <c r="AE12" s="161" t="s">
        <v>69</v>
      </c>
      <c r="AJ12" s="161" t="s">
        <v>96</v>
      </c>
      <c r="AR12" s="161" t="s">
        <v>97</v>
      </c>
      <c r="AS12" s="161" t="s">
        <v>98</v>
      </c>
      <c r="AT12" s="162" t="s">
        <v>99</v>
      </c>
      <c r="AX12" s="161" t="s">
        <v>4079</v>
      </c>
      <c r="AZ12" s="161" t="s">
        <v>4079</v>
      </c>
      <c r="BA12" s="161" t="s">
        <v>4079</v>
      </c>
      <c r="BB12" s="161" t="s">
        <v>4079</v>
      </c>
      <c r="BC12" s="162" t="s">
        <v>4079</v>
      </c>
      <c r="BD12" s="162" t="str">
        <f>IF("IBT"=MID(AY12,1,3),INDEX('JP PINT 1.0'!J:J,MATCH(コアインボイス0904!AY12,'JP PINT 1.0'!C:C,0),1),"")</f>
        <v/>
      </c>
      <c r="BF12" s="167" t="s">
        <v>4079</v>
      </c>
    </row>
    <row r="13" spans="1:58">
      <c r="A13" s="161">
        <v>11</v>
      </c>
      <c r="B13" s="162" t="s">
        <v>4470</v>
      </c>
      <c r="C13" s="161" t="s">
        <v>5479</v>
      </c>
      <c r="D13" s="161" t="s">
        <v>4678</v>
      </c>
      <c r="E13" s="161" t="s">
        <v>5286</v>
      </c>
      <c r="F13" s="162" t="str">
        <f>IF("AS"=MID(N13,1,2),INDEX('SME XPath'!X:X,MATCH(コアインボイス0904!K13,'SME XPath'!A:A,0),1),"")</f>
        <v/>
      </c>
      <c r="G13" s="161" t="s">
        <v>102</v>
      </c>
      <c r="H13" s="161" t="s">
        <v>2355</v>
      </c>
      <c r="K13" s="161">
        <v>11</v>
      </c>
      <c r="L13" s="162" t="s">
        <v>29</v>
      </c>
      <c r="M13" s="161" t="s">
        <v>100</v>
      </c>
      <c r="N13" s="161" t="s">
        <v>48</v>
      </c>
      <c r="T13" s="161" t="s">
        <v>101</v>
      </c>
      <c r="Y13" s="161" t="s">
        <v>102</v>
      </c>
      <c r="Z13" s="161" t="s">
        <v>103</v>
      </c>
      <c r="AA13" s="162" t="s">
        <v>43</v>
      </c>
      <c r="AB13" s="161">
        <v>11</v>
      </c>
      <c r="AC13" s="162" t="s">
        <v>29</v>
      </c>
      <c r="AD13" s="161" t="s">
        <v>100</v>
      </c>
      <c r="AE13" s="161" t="s">
        <v>48</v>
      </c>
      <c r="AK13" s="161" t="s">
        <v>101</v>
      </c>
      <c r="AR13" s="161" t="s">
        <v>102</v>
      </c>
      <c r="AS13" s="161" t="s">
        <v>103</v>
      </c>
      <c r="AT13" s="162" t="s">
        <v>43</v>
      </c>
      <c r="AV13" s="167" t="s">
        <v>4013</v>
      </c>
      <c r="AW13" s="161" t="s">
        <v>4013</v>
      </c>
      <c r="AX13" s="161" t="s">
        <v>4079</v>
      </c>
      <c r="AZ13" s="161" t="s">
        <v>4079</v>
      </c>
      <c r="BA13" s="161" t="s">
        <v>4079</v>
      </c>
      <c r="BB13" s="161" t="s">
        <v>4079</v>
      </c>
      <c r="BC13" s="162" t="s">
        <v>4079</v>
      </c>
      <c r="BD13" s="162" t="str">
        <f>IF("IBT"=MID(AY13,1,3),INDEX('JP PINT 1.0'!J:J,MATCH(コアインボイス0904!AY13,'JP PINT 1.0'!C:C,0),1),"")</f>
        <v/>
      </c>
      <c r="BF13" s="167" t="s">
        <v>4079</v>
      </c>
    </row>
    <row r="14" spans="1:58">
      <c r="A14" s="161">
        <v>12</v>
      </c>
      <c r="B14" s="162" t="s">
        <v>4470</v>
      </c>
      <c r="C14" s="161" t="s">
        <v>5480</v>
      </c>
      <c r="D14" s="161" t="s">
        <v>4679</v>
      </c>
      <c r="E14" s="161" t="s">
        <v>5286</v>
      </c>
      <c r="F14" s="162" t="str">
        <f>IF("AS"=MID(N14,1,2),INDEX('SME XPath'!X:X,MATCH(コアインボイス0904!K14,'SME XPath'!A:A,0),1),"")</f>
        <v/>
      </c>
      <c r="G14" s="161" t="s">
        <v>109</v>
      </c>
      <c r="H14" s="161" t="s">
        <v>2418</v>
      </c>
      <c r="K14" s="161">
        <v>12</v>
      </c>
      <c r="L14" s="162" t="s">
        <v>29</v>
      </c>
      <c r="M14" s="161" t="s">
        <v>107</v>
      </c>
      <c r="N14" s="161" t="s">
        <v>48</v>
      </c>
      <c r="T14" s="161" t="s">
        <v>108</v>
      </c>
      <c r="Y14" s="161" t="s">
        <v>109</v>
      </c>
      <c r="Z14" s="161" t="s">
        <v>110</v>
      </c>
      <c r="AA14" s="162" t="s">
        <v>43</v>
      </c>
      <c r="AB14" s="161">
        <v>12</v>
      </c>
      <c r="AC14" s="162" t="s">
        <v>29</v>
      </c>
      <c r="AD14" s="161" t="s">
        <v>107</v>
      </c>
      <c r="AE14" s="161" t="s">
        <v>48</v>
      </c>
      <c r="AK14" s="161" t="s">
        <v>108</v>
      </c>
      <c r="AR14" s="161" t="s">
        <v>109</v>
      </c>
      <c r="AS14" s="161" t="s">
        <v>110</v>
      </c>
      <c r="AT14" s="162" t="s">
        <v>43</v>
      </c>
      <c r="AV14" s="167" t="s">
        <v>3901</v>
      </c>
      <c r="AW14" s="161" t="s">
        <v>3901</v>
      </c>
      <c r="AX14" s="161" t="s">
        <v>4079</v>
      </c>
      <c r="AZ14" s="161" t="s">
        <v>4079</v>
      </c>
      <c r="BA14" s="161" t="s">
        <v>4079</v>
      </c>
      <c r="BB14" s="161" t="s">
        <v>4079</v>
      </c>
      <c r="BC14" s="162" t="s">
        <v>4079</v>
      </c>
      <c r="BD14" s="162" t="str">
        <f>IF("IBT"=MID(AY14,1,3),INDEX('JP PINT 1.0'!J:J,MATCH(コアインボイス0904!AY14,'JP PINT 1.0'!C:C,0),1),"")</f>
        <v/>
      </c>
      <c r="BF14" s="167" t="s">
        <v>4079</v>
      </c>
    </row>
    <row r="15" spans="1:58">
      <c r="A15" s="161">
        <v>13</v>
      </c>
      <c r="B15" s="162" t="s">
        <v>4470</v>
      </c>
      <c r="H15" s="161" t="str">
        <f t="shared" si="2"/>
        <v/>
      </c>
      <c r="K15" s="161">
        <v>13</v>
      </c>
      <c r="L15" s="162" t="s">
        <v>29</v>
      </c>
      <c r="M15" s="161" t="s">
        <v>112</v>
      </c>
      <c r="N15" s="161" t="s">
        <v>60</v>
      </c>
      <c r="P15" s="161" t="s">
        <v>113</v>
      </c>
      <c r="Y15" s="161" t="s">
        <v>114</v>
      </c>
      <c r="Z15" s="161" t="s">
        <v>115</v>
      </c>
      <c r="AA15" s="162" t="s">
        <v>43</v>
      </c>
      <c r="AB15" s="161">
        <v>13</v>
      </c>
      <c r="AC15" s="162" t="s">
        <v>29</v>
      </c>
      <c r="AD15" s="161" t="s">
        <v>112</v>
      </c>
      <c r="AE15" s="161" t="s">
        <v>60</v>
      </c>
      <c r="AG15" s="161" t="s">
        <v>113</v>
      </c>
      <c r="AR15" s="161" t="s">
        <v>114</v>
      </c>
      <c r="AS15" s="161" t="s">
        <v>115</v>
      </c>
      <c r="AT15" s="162" t="s">
        <v>43</v>
      </c>
      <c r="AV15" s="167" t="s">
        <v>3900</v>
      </c>
      <c r="AW15" s="161" t="s">
        <v>3900</v>
      </c>
      <c r="AX15" s="161" t="s">
        <v>4079</v>
      </c>
      <c r="AZ15" s="161" t="s">
        <v>4079</v>
      </c>
      <c r="BA15" s="161" t="s">
        <v>4079</v>
      </c>
      <c r="BB15" s="161" t="s">
        <v>4079</v>
      </c>
      <c r="BC15" s="162" t="s">
        <v>4079</v>
      </c>
      <c r="BD15" s="162" t="str">
        <f>IF("IBT"=MID(AY15,1,3),INDEX('JP PINT 1.0'!J:J,MATCH(コアインボイス0904!AY15,'JP PINT 1.0'!C:C,0),1),"")</f>
        <v/>
      </c>
      <c r="BF15" s="167" t="s">
        <v>4079</v>
      </c>
    </row>
    <row r="16" spans="1:58">
      <c r="A16" s="161">
        <v>14</v>
      </c>
      <c r="B16" s="162" t="s">
        <v>4470</v>
      </c>
      <c r="H16" s="161" t="str">
        <f t="shared" si="2"/>
        <v/>
      </c>
      <c r="K16" s="161">
        <v>14</v>
      </c>
      <c r="L16" s="162" t="s">
        <v>29</v>
      </c>
      <c r="M16" s="161" t="s">
        <v>68</v>
      </c>
      <c r="N16" s="161" t="s">
        <v>69</v>
      </c>
      <c r="Q16" s="161" t="s">
        <v>70</v>
      </c>
      <c r="Y16" s="161" t="s">
        <v>116</v>
      </c>
      <c r="Z16" s="161" t="s">
        <v>117</v>
      </c>
      <c r="AA16" s="162" t="s">
        <v>73</v>
      </c>
      <c r="AB16" s="161">
        <v>14</v>
      </c>
      <c r="AC16" s="162" t="s">
        <v>29</v>
      </c>
      <c r="AD16" s="161" t="s">
        <v>68</v>
      </c>
      <c r="AE16" s="161" t="s">
        <v>69</v>
      </c>
      <c r="AH16" s="161" t="s">
        <v>70</v>
      </c>
      <c r="AR16" s="161" t="s">
        <v>116</v>
      </c>
      <c r="AS16" s="161" t="s">
        <v>117</v>
      </c>
      <c r="AT16" s="162" t="s">
        <v>73</v>
      </c>
      <c r="AX16" s="161" t="s">
        <v>4079</v>
      </c>
      <c r="AZ16" s="161" t="s">
        <v>4079</v>
      </c>
      <c r="BA16" s="161" t="s">
        <v>4079</v>
      </c>
      <c r="BB16" s="161" t="s">
        <v>4079</v>
      </c>
      <c r="BC16" s="162" t="s">
        <v>4079</v>
      </c>
      <c r="BD16" s="162" t="str">
        <f>IF("IBT"=MID(AY16,1,3),INDEX('JP PINT 1.0'!J:J,MATCH(コアインボイス0904!AY16,'JP PINT 1.0'!C:C,0),1),"")</f>
        <v/>
      </c>
      <c r="BF16" s="167" t="s">
        <v>4079</v>
      </c>
    </row>
    <row r="17" spans="1:58">
      <c r="A17" s="161">
        <v>15</v>
      </c>
      <c r="B17" s="162" t="s">
        <v>4470</v>
      </c>
      <c r="C17" s="161" t="s">
        <v>5481</v>
      </c>
      <c r="D17" s="161" t="s">
        <v>4680</v>
      </c>
      <c r="E17" s="161" t="s">
        <v>5286</v>
      </c>
      <c r="F17" s="162" t="str">
        <f>IF("AS"=MID(N17,1,2),INDEX('SME XPath'!X:X,MATCH(コアインボイス0904!K17,'SME XPath'!A:A,0),1),"")</f>
        <v/>
      </c>
      <c r="G17" s="161" t="s">
        <v>118</v>
      </c>
      <c r="H17" s="161" t="s">
        <v>2355</v>
      </c>
      <c r="K17" s="161">
        <v>15</v>
      </c>
      <c r="L17" s="162" t="s">
        <v>29</v>
      </c>
      <c r="M17" s="161" t="s">
        <v>75</v>
      </c>
      <c r="N17" s="161" t="s">
        <v>48</v>
      </c>
      <c r="R17" s="161" t="s">
        <v>76</v>
      </c>
      <c r="Y17" s="161" t="s">
        <v>118</v>
      </c>
      <c r="Z17" s="161" t="s">
        <v>119</v>
      </c>
      <c r="AA17" s="162" t="s">
        <v>43</v>
      </c>
      <c r="AB17" s="161">
        <v>15</v>
      </c>
      <c r="AC17" s="162" t="s">
        <v>29</v>
      </c>
      <c r="AD17" s="161" t="s">
        <v>75</v>
      </c>
      <c r="AE17" s="161" t="s">
        <v>48</v>
      </c>
      <c r="AI17" s="161" t="s">
        <v>76</v>
      </c>
      <c r="AR17" s="161" t="s">
        <v>118</v>
      </c>
      <c r="AS17" s="161" t="s">
        <v>119</v>
      </c>
      <c r="AT17" s="162" t="s">
        <v>43</v>
      </c>
      <c r="AV17" s="167" t="s">
        <v>4014</v>
      </c>
      <c r="AW17" s="161" t="s">
        <v>4014</v>
      </c>
      <c r="AX17" s="161" t="s">
        <v>4079</v>
      </c>
      <c r="AZ17" s="161" t="s">
        <v>4079</v>
      </c>
      <c r="BA17" s="161" t="s">
        <v>4079</v>
      </c>
      <c r="BB17" s="161" t="s">
        <v>4079</v>
      </c>
      <c r="BC17" s="162" t="s">
        <v>4079</v>
      </c>
      <c r="BD17" s="162" t="str">
        <f>IF("IBT"=MID(AY17,1,3),INDEX('JP PINT 1.0'!J:J,MATCH(コアインボイス0904!AY17,'JP PINT 1.0'!C:C,0),1),"")</f>
        <v/>
      </c>
      <c r="BF17" s="167" t="s">
        <v>4079</v>
      </c>
    </row>
    <row r="18" spans="1:58">
      <c r="A18" s="161">
        <v>16</v>
      </c>
      <c r="B18" s="162" t="s">
        <v>4470</v>
      </c>
      <c r="C18" s="161" t="s">
        <v>5482</v>
      </c>
      <c r="D18" s="161" t="s">
        <v>4681</v>
      </c>
      <c r="E18" s="161" t="s">
        <v>5286</v>
      </c>
      <c r="F18" s="162" t="str">
        <f>IF("AS"=MID(N18,1,2),INDEX('SME XPath'!X:X,MATCH(コアインボイス0904!K18,'SME XPath'!A:A,0),1),"")</f>
        <v/>
      </c>
      <c r="G18" s="161" t="s">
        <v>120</v>
      </c>
      <c r="H18" s="161" t="s">
        <v>2428</v>
      </c>
      <c r="K18" s="161">
        <v>16</v>
      </c>
      <c r="L18" s="162" t="s">
        <v>29</v>
      </c>
      <c r="M18" s="161" t="s">
        <v>85</v>
      </c>
      <c r="N18" s="161" t="s">
        <v>48</v>
      </c>
      <c r="R18" s="161" t="s">
        <v>86</v>
      </c>
      <c r="Y18" s="161" t="s">
        <v>120</v>
      </c>
      <c r="Z18" s="161" t="s">
        <v>121</v>
      </c>
      <c r="AA18" s="162" t="s">
        <v>43</v>
      </c>
      <c r="AB18" s="161">
        <v>16</v>
      </c>
      <c r="AC18" s="162" t="s">
        <v>29</v>
      </c>
      <c r="AD18" s="161" t="s">
        <v>85</v>
      </c>
      <c r="AE18" s="161" t="s">
        <v>48</v>
      </c>
      <c r="AI18" s="161" t="s">
        <v>86</v>
      </c>
      <c r="AR18" s="161" t="s">
        <v>120</v>
      </c>
      <c r="AS18" s="161" t="s">
        <v>121</v>
      </c>
      <c r="AT18" s="162" t="s">
        <v>43</v>
      </c>
      <c r="AV18" s="167" t="s">
        <v>3899</v>
      </c>
      <c r="AW18" s="161" t="s">
        <v>3899</v>
      </c>
      <c r="AX18" s="161" t="s">
        <v>4079</v>
      </c>
      <c r="AZ18" s="161" t="s">
        <v>4079</v>
      </c>
      <c r="BA18" s="161" t="s">
        <v>4079</v>
      </c>
      <c r="BB18" s="161" t="s">
        <v>4079</v>
      </c>
      <c r="BC18" s="162" t="s">
        <v>4079</v>
      </c>
      <c r="BD18" s="162" t="str">
        <f>IF("IBT"=MID(AY18,1,3),INDEX('JP PINT 1.0'!J:J,MATCH(コアインボイス0904!AY18,'JP PINT 1.0'!C:C,0),1),"")</f>
        <v/>
      </c>
      <c r="BF18" s="167" t="s">
        <v>4079</v>
      </c>
    </row>
    <row r="19" spans="1:58">
      <c r="A19" s="161">
        <v>17</v>
      </c>
      <c r="B19" s="162" t="s">
        <v>4470</v>
      </c>
      <c r="H19" s="161" t="str">
        <f t="shared" si="2"/>
        <v/>
      </c>
      <c r="K19" s="161">
        <v>17</v>
      </c>
      <c r="L19" s="162" t="s">
        <v>29</v>
      </c>
      <c r="M19" s="161" t="s">
        <v>122</v>
      </c>
      <c r="N19" s="161" t="s">
        <v>60</v>
      </c>
      <c r="P19" s="161" t="s">
        <v>123</v>
      </c>
      <c r="Y19" s="161" t="s">
        <v>124</v>
      </c>
      <c r="Z19" s="161" t="s">
        <v>125</v>
      </c>
      <c r="AA19" s="162" t="s">
        <v>43</v>
      </c>
      <c r="AB19" s="161">
        <v>17</v>
      </c>
      <c r="AC19" s="162" t="s">
        <v>29</v>
      </c>
      <c r="AD19" s="161" t="s">
        <v>122</v>
      </c>
      <c r="AE19" s="161" t="s">
        <v>60</v>
      </c>
      <c r="AG19" s="161" t="s">
        <v>123</v>
      </c>
      <c r="AR19" s="161" t="s">
        <v>124</v>
      </c>
      <c r="AS19" s="161" t="s">
        <v>125</v>
      </c>
      <c r="AT19" s="162" t="s">
        <v>43</v>
      </c>
      <c r="AV19" s="167" t="s">
        <v>3898</v>
      </c>
      <c r="AW19" s="161" t="s">
        <v>3898</v>
      </c>
      <c r="AX19" s="161" t="s">
        <v>4079</v>
      </c>
      <c r="AZ19" s="161" t="s">
        <v>4079</v>
      </c>
      <c r="BA19" s="161" t="s">
        <v>4079</v>
      </c>
      <c r="BB19" s="161" t="s">
        <v>4079</v>
      </c>
      <c r="BC19" s="162" t="s">
        <v>4079</v>
      </c>
      <c r="BD19" s="162" t="str">
        <f>IF("IBT"=MID(AY19,1,3),INDEX('JP PINT 1.0'!J:J,MATCH(コアインボイス0904!AY19,'JP PINT 1.0'!C:C,0),1),"")</f>
        <v/>
      </c>
      <c r="BF19" s="167" t="s">
        <v>4079</v>
      </c>
    </row>
    <row r="20" spans="1:58">
      <c r="A20" s="161">
        <v>18</v>
      </c>
      <c r="B20" s="162" t="s">
        <v>4470</v>
      </c>
      <c r="H20" s="161" t="str">
        <f t="shared" si="2"/>
        <v/>
      </c>
      <c r="K20" s="161">
        <v>18</v>
      </c>
      <c r="L20" s="162" t="s">
        <v>29</v>
      </c>
      <c r="M20" s="161" t="s">
        <v>68</v>
      </c>
      <c r="N20" s="161" t="s">
        <v>69</v>
      </c>
      <c r="Q20" s="161" t="s">
        <v>70</v>
      </c>
      <c r="Y20" s="161" t="s">
        <v>126</v>
      </c>
      <c r="Z20" s="161" t="s">
        <v>127</v>
      </c>
      <c r="AA20" s="162" t="s">
        <v>73</v>
      </c>
      <c r="AB20" s="161">
        <v>18</v>
      </c>
      <c r="AC20" s="162" t="s">
        <v>29</v>
      </c>
      <c r="AD20" s="161" t="s">
        <v>68</v>
      </c>
      <c r="AE20" s="161" t="s">
        <v>69</v>
      </c>
      <c r="AH20" s="161" t="s">
        <v>70</v>
      </c>
      <c r="AR20" s="161" t="s">
        <v>126</v>
      </c>
      <c r="AS20" s="161" t="s">
        <v>127</v>
      </c>
      <c r="AT20" s="162" t="s">
        <v>73</v>
      </c>
      <c r="AX20" s="161" t="s">
        <v>4079</v>
      </c>
      <c r="AZ20" s="161" t="s">
        <v>4079</v>
      </c>
      <c r="BA20" s="161" t="s">
        <v>4079</v>
      </c>
      <c r="BB20" s="161" t="s">
        <v>4079</v>
      </c>
      <c r="BC20" s="162" t="s">
        <v>4079</v>
      </c>
      <c r="BD20" s="162" t="str">
        <f>IF("IBT"=MID(AY20,1,3),INDEX('JP PINT 1.0'!J:J,MATCH(コアインボイス0904!AY20,'JP PINT 1.0'!C:C,0),1),"")</f>
        <v/>
      </c>
      <c r="BF20" s="167" t="s">
        <v>4079</v>
      </c>
    </row>
    <row r="21" spans="1:58">
      <c r="A21" s="161">
        <v>19</v>
      </c>
      <c r="B21" s="162" t="s">
        <v>4470</v>
      </c>
      <c r="C21" s="161" t="s">
        <v>5483</v>
      </c>
      <c r="D21" s="161" t="s">
        <v>4682</v>
      </c>
      <c r="E21" s="161" t="s">
        <v>5286</v>
      </c>
      <c r="F21" s="162" t="str">
        <f>IF("AS"=MID(N21,1,2),INDEX('SME XPath'!X:X,MATCH(コアインボイス0904!K21,'SME XPath'!A:A,0),1),"")</f>
        <v/>
      </c>
      <c r="G21" s="161" t="s">
        <v>128</v>
      </c>
      <c r="H21" s="161" t="s">
        <v>2355</v>
      </c>
      <c r="K21" s="161">
        <v>19</v>
      </c>
      <c r="L21" s="162" t="s">
        <v>29</v>
      </c>
      <c r="M21" s="161" t="s">
        <v>75</v>
      </c>
      <c r="N21" s="161" t="s">
        <v>48</v>
      </c>
      <c r="R21" s="161" t="s">
        <v>76</v>
      </c>
      <c r="Y21" s="161" t="s">
        <v>128</v>
      </c>
      <c r="Z21" s="161" t="s">
        <v>129</v>
      </c>
      <c r="AA21" s="162" t="s">
        <v>43</v>
      </c>
      <c r="AB21" s="161">
        <v>19</v>
      </c>
      <c r="AC21" s="162" t="s">
        <v>29</v>
      </c>
      <c r="AD21" s="161" t="s">
        <v>75</v>
      </c>
      <c r="AE21" s="161" t="s">
        <v>48</v>
      </c>
      <c r="AI21" s="161" t="s">
        <v>76</v>
      </c>
      <c r="AR21" s="161" t="s">
        <v>128</v>
      </c>
      <c r="AS21" s="161" t="s">
        <v>129</v>
      </c>
      <c r="AT21" s="162" t="s">
        <v>43</v>
      </c>
      <c r="AV21" s="167" t="s">
        <v>4015</v>
      </c>
      <c r="AW21" s="161" t="s">
        <v>4015</v>
      </c>
      <c r="AX21" s="161" t="s">
        <v>4079</v>
      </c>
      <c r="AZ21" s="161" t="s">
        <v>4079</v>
      </c>
      <c r="BA21" s="161" t="s">
        <v>4079</v>
      </c>
      <c r="BB21" s="161" t="s">
        <v>4079</v>
      </c>
      <c r="BC21" s="162" t="s">
        <v>4079</v>
      </c>
      <c r="BD21" s="162" t="str">
        <f>IF("IBT"=MID(AY21,1,3),INDEX('JP PINT 1.0'!J:J,MATCH(コアインボイス0904!AY21,'JP PINT 1.0'!C:C,0),1),"")</f>
        <v/>
      </c>
      <c r="BF21" s="167" t="s">
        <v>4079</v>
      </c>
    </row>
    <row r="22" spans="1:58">
      <c r="A22" s="161">
        <v>20</v>
      </c>
      <c r="B22" s="162" t="s">
        <v>4470</v>
      </c>
      <c r="C22" s="161" t="s">
        <v>5484</v>
      </c>
      <c r="D22" s="161" t="s">
        <v>4683</v>
      </c>
      <c r="E22" s="161" t="s">
        <v>5286</v>
      </c>
      <c r="F22" s="162" t="str">
        <f>IF("AS"=MID(N22,1,2),INDEX('SME XPath'!X:X,MATCH(コアインボイス0904!K22,'SME XPath'!A:A,0),1),"")</f>
        <v/>
      </c>
      <c r="G22" s="161" t="s">
        <v>131</v>
      </c>
      <c r="H22" s="161" t="s">
        <v>2428</v>
      </c>
      <c r="K22" s="161">
        <v>20</v>
      </c>
      <c r="L22" s="162" t="s">
        <v>29</v>
      </c>
      <c r="M22" s="161" t="s">
        <v>85</v>
      </c>
      <c r="N22" s="161" t="s">
        <v>48</v>
      </c>
      <c r="R22" s="161" t="s">
        <v>86</v>
      </c>
      <c r="Y22" s="161" t="s">
        <v>131</v>
      </c>
      <c r="Z22" s="161" t="s">
        <v>132</v>
      </c>
      <c r="AA22" s="162" t="s">
        <v>43</v>
      </c>
      <c r="AB22" s="161">
        <v>20</v>
      </c>
      <c r="AC22" s="162" t="s">
        <v>29</v>
      </c>
      <c r="AD22" s="161" t="s">
        <v>85</v>
      </c>
      <c r="AE22" s="161" t="s">
        <v>48</v>
      </c>
      <c r="AI22" s="161" t="s">
        <v>86</v>
      </c>
      <c r="AR22" s="161" t="s">
        <v>131</v>
      </c>
      <c r="AS22" s="161" t="s">
        <v>132</v>
      </c>
      <c r="AT22" s="162" t="s">
        <v>43</v>
      </c>
      <c r="AV22" s="167" t="s">
        <v>3897</v>
      </c>
      <c r="AW22" s="161" t="s">
        <v>3897</v>
      </c>
      <c r="AX22" s="161" t="s">
        <v>4079</v>
      </c>
      <c r="AZ22" s="161" t="s">
        <v>4079</v>
      </c>
      <c r="BA22" s="161" t="s">
        <v>4079</v>
      </c>
      <c r="BB22" s="161" t="s">
        <v>4079</v>
      </c>
      <c r="BC22" s="162" t="s">
        <v>4079</v>
      </c>
      <c r="BD22" s="162" t="str">
        <f>IF("IBT"=MID(AY22,1,3),INDEX('JP PINT 1.0'!J:J,MATCH(コアインボイス0904!AY22,'JP PINT 1.0'!C:C,0),1),"")</f>
        <v/>
      </c>
      <c r="BF22" s="167" t="s">
        <v>4079</v>
      </c>
    </row>
    <row r="23" spans="1:58">
      <c r="A23" s="161">
        <v>21</v>
      </c>
      <c r="B23" s="162" t="s">
        <v>4470</v>
      </c>
      <c r="H23" s="161" t="str">
        <f t="shared" si="2"/>
        <v/>
      </c>
      <c r="K23" s="161">
        <v>21</v>
      </c>
      <c r="L23" s="162" t="s">
        <v>29</v>
      </c>
      <c r="M23" s="161" t="s">
        <v>133</v>
      </c>
      <c r="N23" s="161" t="s">
        <v>60</v>
      </c>
      <c r="P23" s="161" t="s">
        <v>134</v>
      </c>
      <c r="Y23" s="161" t="s">
        <v>135</v>
      </c>
      <c r="Z23" s="161" t="s">
        <v>136</v>
      </c>
      <c r="AA23" s="162" t="s">
        <v>64</v>
      </c>
      <c r="AB23" s="161">
        <v>21</v>
      </c>
      <c r="AC23" s="162" t="s">
        <v>29</v>
      </c>
      <c r="AD23" s="161" t="s">
        <v>133</v>
      </c>
      <c r="AE23" s="161" t="s">
        <v>60</v>
      </c>
      <c r="AG23" s="161" t="s">
        <v>134</v>
      </c>
      <c r="AR23" s="161" t="s">
        <v>135</v>
      </c>
      <c r="AS23" s="161" t="s">
        <v>136</v>
      </c>
      <c r="AT23" s="162" t="s">
        <v>64</v>
      </c>
      <c r="AV23" s="167" t="s">
        <v>3896</v>
      </c>
      <c r="AW23" s="161" t="s">
        <v>3896</v>
      </c>
      <c r="AX23" s="161" t="s">
        <v>4079</v>
      </c>
      <c r="AZ23" s="161" t="s">
        <v>4079</v>
      </c>
      <c r="BA23" s="161" t="s">
        <v>4079</v>
      </c>
      <c r="BB23" s="161" t="s">
        <v>4079</v>
      </c>
      <c r="BC23" s="162" t="s">
        <v>4079</v>
      </c>
      <c r="BD23" s="162" t="str">
        <f>IF("IBT"=MID(AY23,1,3),INDEX('JP PINT 1.0'!J:J,MATCH(コアインボイス0904!AY23,'JP PINT 1.0'!C:C,0),1),"")</f>
        <v/>
      </c>
      <c r="BF23" s="167" t="s">
        <v>4079</v>
      </c>
    </row>
    <row r="24" spans="1:58">
      <c r="A24" s="161">
        <v>22</v>
      </c>
      <c r="B24" s="162" t="s">
        <v>4470</v>
      </c>
      <c r="H24" s="161" t="str">
        <f t="shared" si="2"/>
        <v/>
      </c>
      <c r="K24" s="161">
        <v>22</v>
      </c>
      <c r="L24" s="162" t="s">
        <v>29</v>
      </c>
      <c r="M24" s="161" t="s">
        <v>68</v>
      </c>
      <c r="N24" s="161" t="s">
        <v>69</v>
      </c>
      <c r="Q24" s="161" t="s">
        <v>70</v>
      </c>
      <c r="Y24" s="161" t="s">
        <v>137</v>
      </c>
      <c r="Z24" s="161" t="s">
        <v>138</v>
      </c>
      <c r="AA24" s="162" t="s">
        <v>73</v>
      </c>
      <c r="AB24" s="161">
        <v>22</v>
      </c>
      <c r="AC24" s="162" t="s">
        <v>29</v>
      </c>
      <c r="AD24" s="161" t="s">
        <v>68</v>
      </c>
      <c r="AE24" s="161" t="s">
        <v>69</v>
      </c>
      <c r="AH24" s="161" t="s">
        <v>70</v>
      </c>
      <c r="AR24" s="161" t="s">
        <v>137</v>
      </c>
      <c r="AS24" s="161" t="s">
        <v>138</v>
      </c>
      <c r="AT24" s="162" t="s">
        <v>73</v>
      </c>
      <c r="AX24" s="161" t="s">
        <v>4079</v>
      </c>
      <c r="AZ24" s="161" t="s">
        <v>4079</v>
      </c>
      <c r="BA24" s="161" t="s">
        <v>4079</v>
      </c>
      <c r="BB24" s="161" t="s">
        <v>4079</v>
      </c>
      <c r="BC24" s="162" t="s">
        <v>4079</v>
      </c>
      <c r="BD24" s="162" t="str">
        <f>IF("IBT"=MID(AY24,1,3),INDEX('JP PINT 1.0'!J:J,MATCH(コアインボイス0904!AY24,'JP PINT 1.0'!C:C,0),1),"")</f>
        <v/>
      </c>
      <c r="BF24" s="167" t="s">
        <v>4079</v>
      </c>
    </row>
    <row r="25" spans="1:58">
      <c r="A25" s="161">
        <v>23</v>
      </c>
      <c r="B25" s="162" t="s">
        <v>4470</v>
      </c>
      <c r="C25" s="161" t="s">
        <v>5485</v>
      </c>
      <c r="D25" s="161" t="s">
        <v>4684</v>
      </c>
      <c r="E25" s="161" t="s">
        <v>5286</v>
      </c>
      <c r="F25" s="162" t="str">
        <f>IF("AS"=MID(N25,1,2),INDEX('SME XPath'!X:X,MATCH(コアインボイス0904!K25,'SME XPath'!A:A,0),1),"")</f>
        <v/>
      </c>
      <c r="G25" s="161" t="s">
        <v>139</v>
      </c>
      <c r="H25" s="161" t="str">
        <f t="shared" si="2"/>
        <v>Identifier</v>
      </c>
      <c r="K25" s="161">
        <v>23</v>
      </c>
      <c r="L25" s="162" t="s">
        <v>29</v>
      </c>
      <c r="M25" s="161" t="s">
        <v>75</v>
      </c>
      <c r="N25" s="161" t="s">
        <v>48</v>
      </c>
      <c r="R25" s="161" t="s">
        <v>76</v>
      </c>
      <c r="Y25" s="161" t="s">
        <v>139</v>
      </c>
      <c r="Z25" s="161" t="s">
        <v>140</v>
      </c>
      <c r="AA25" s="162" t="s">
        <v>43</v>
      </c>
      <c r="AB25" s="161">
        <v>23</v>
      </c>
      <c r="AC25" s="162" t="s">
        <v>29</v>
      </c>
      <c r="AD25" s="161" t="s">
        <v>75</v>
      </c>
      <c r="AE25" s="161" t="s">
        <v>48</v>
      </c>
      <c r="AI25" s="161" t="s">
        <v>76</v>
      </c>
      <c r="AR25" s="161" t="s">
        <v>139</v>
      </c>
      <c r="AS25" s="161" t="s">
        <v>140</v>
      </c>
      <c r="AT25" s="162" t="s">
        <v>43</v>
      </c>
      <c r="AV25" s="167" t="s">
        <v>4016</v>
      </c>
      <c r="AW25" s="161" t="s">
        <v>4016</v>
      </c>
      <c r="AX25" s="161">
        <v>1290</v>
      </c>
      <c r="AY25" s="161" t="s">
        <v>105</v>
      </c>
      <c r="AZ25" s="161">
        <v>2</v>
      </c>
      <c r="BA25" s="161" t="s">
        <v>2939</v>
      </c>
      <c r="BB25" s="161" t="s">
        <v>2415</v>
      </c>
      <c r="BC25" s="162" t="s">
        <v>64</v>
      </c>
      <c r="BD25" s="162" t="str">
        <f>IF("IBT"=MID(AY25,1,3),INDEX('JP PINT 1.0'!J:J,MATCH(コアインボイス0904!AY25,'JP PINT 1.0'!C:C,0),1),"")</f>
        <v>Identifier</v>
      </c>
      <c r="BF25" s="167" t="s">
        <v>4149</v>
      </c>
    </row>
    <row r="26" spans="1:58">
      <c r="A26" s="161">
        <v>24</v>
      </c>
      <c r="B26" s="162" t="s">
        <v>4470</v>
      </c>
      <c r="C26" s="161" t="s">
        <v>5486</v>
      </c>
      <c r="D26" s="161" t="s">
        <v>4685</v>
      </c>
      <c r="E26" s="161" t="s">
        <v>5286</v>
      </c>
      <c r="F26" s="162" t="str">
        <f>IF("AS"=MID(N26,1,2),INDEX('SME XPath'!X:X,MATCH(コアインボイス0904!K26,'SME XPath'!A:A,0),1),"")</f>
        <v/>
      </c>
      <c r="G26" s="161" t="s">
        <v>142</v>
      </c>
      <c r="H26" s="161" t="s">
        <v>2428</v>
      </c>
      <c r="K26" s="161">
        <v>24</v>
      </c>
      <c r="L26" s="162" t="s">
        <v>29</v>
      </c>
      <c r="M26" s="161" t="s">
        <v>85</v>
      </c>
      <c r="N26" s="161" t="s">
        <v>48</v>
      </c>
      <c r="R26" s="161" t="s">
        <v>86</v>
      </c>
      <c r="Y26" s="161" t="s">
        <v>142</v>
      </c>
      <c r="Z26" s="161" t="s">
        <v>143</v>
      </c>
      <c r="AA26" s="162" t="s">
        <v>43</v>
      </c>
      <c r="AB26" s="161">
        <v>24</v>
      </c>
      <c r="AC26" s="162" t="s">
        <v>29</v>
      </c>
      <c r="AD26" s="161" t="s">
        <v>85</v>
      </c>
      <c r="AE26" s="161" t="s">
        <v>48</v>
      </c>
      <c r="AI26" s="161" t="s">
        <v>86</v>
      </c>
      <c r="AR26" s="161" t="s">
        <v>142</v>
      </c>
      <c r="AS26" s="161" t="s">
        <v>143</v>
      </c>
      <c r="AT26" s="162" t="s">
        <v>43</v>
      </c>
      <c r="AV26" s="167" t="s">
        <v>3894</v>
      </c>
      <c r="AW26" s="161" t="s">
        <v>3894</v>
      </c>
      <c r="AX26" s="161" t="s">
        <v>4079</v>
      </c>
      <c r="AZ26" s="161" t="s">
        <v>4079</v>
      </c>
      <c r="BA26" s="161" t="s">
        <v>4079</v>
      </c>
      <c r="BB26" s="161" t="s">
        <v>4079</v>
      </c>
      <c r="BC26" s="162" t="s">
        <v>4079</v>
      </c>
      <c r="BD26" s="162" t="str">
        <f>IF("IBT"=MID(AY26,1,3),INDEX('JP PINT 1.0'!J:J,MATCH(コアインボイス0904!AY26,'JP PINT 1.0'!C:C,0),1),"")</f>
        <v/>
      </c>
      <c r="BF26" s="167" t="s">
        <v>4079</v>
      </c>
    </row>
    <row r="27" spans="1:58">
      <c r="A27" s="161">
        <v>25</v>
      </c>
      <c r="B27" s="162" t="s">
        <v>4470</v>
      </c>
      <c r="H27" s="161" t="str">
        <f t="shared" si="2"/>
        <v/>
      </c>
      <c r="K27" s="161">
        <v>25</v>
      </c>
      <c r="L27" s="162" t="s">
        <v>29</v>
      </c>
      <c r="M27" s="161" t="s">
        <v>91</v>
      </c>
      <c r="N27" s="161" t="s">
        <v>60</v>
      </c>
      <c r="R27" s="161" t="s">
        <v>92</v>
      </c>
      <c r="Y27" s="161" t="s">
        <v>144</v>
      </c>
      <c r="Z27" s="161" t="s">
        <v>145</v>
      </c>
      <c r="AA27" s="162" t="s">
        <v>43</v>
      </c>
      <c r="AB27" s="161">
        <v>25</v>
      </c>
      <c r="AC27" s="162" t="s">
        <v>29</v>
      </c>
      <c r="AD27" s="161" t="s">
        <v>91</v>
      </c>
      <c r="AE27" s="161" t="s">
        <v>60</v>
      </c>
      <c r="AI27" s="161" t="s">
        <v>92</v>
      </c>
      <c r="AR27" s="161" t="s">
        <v>144</v>
      </c>
      <c r="AS27" s="161" t="s">
        <v>145</v>
      </c>
      <c r="AT27" s="162" t="s">
        <v>43</v>
      </c>
      <c r="AV27" s="167" t="s">
        <v>3893</v>
      </c>
      <c r="AW27" s="161" t="s">
        <v>3893</v>
      </c>
      <c r="AX27" s="161" t="s">
        <v>4079</v>
      </c>
      <c r="AZ27" s="161" t="s">
        <v>4079</v>
      </c>
      <c r="BA27" s="161" t="s">
        <v>4079</v>
      </c>
      <c r="BB27" s="161" t="s">
        <v>4079</v>
      </c>
      <c r="BC27" s="162" t="s">
        <v>4079</v>
      </c>
      <c r="BD27" s="162" t="str">
        <f>IF("IBT"=MID(AY27,1,3),INDEX('JP PINT 1.0'!J:J,MATCH(コアインボイス0904!AY27,'JP PINT 1.0'!C:C,0),1),"")</f>
        <v/>
      </c>
      <c r="BF27" s="167" t="s">
        <v>4079</v>
      </c>
    </row>
    <row r="28" spans="1:58">
      <c r="A28" s="161">
        <v>26</v>
      </c>
      <c r="B28" s="162" t="s">
        <v>4470</v>
      </c>
      <c r="H28" s="161" t="str">
        <f t="shared" si="2"/>
        <v/>
      </c>
      <c r="K28" s="161">
        <v>26</v>
      </c>
      <c r="L28" s="162" t="s">
        <v>29</v>
      </c>
      <c r="M28" s="161" t="s">
        <v>95</v>
      </c>
      <c r="N28" s="161" t="s">
        <v>69</v>
      </c>
      <c r="S28" s="161" t="s">
        <v>96</v>
      </c>
      <c r="Y28" s="161" t="s">
        <v>97</v>
      </c>
      <c r="Z28" s="161" t="s">
        <v>98</v>
      </c>
      <c r="AA28" s="162" t="s">
        <v>99</v>
      </c>
      <c r="AB28" s="161">
        <v>26</v>
      </c>
      <c r="AC28" s="162" t="s">
        <v>29</v>
      </c>
      <c r="AD28" s="161" t="s">
        <v>95</v>
      </c>
      <c r="AE28" s="161" t="s">
        <v>69</v>
      </c>
      <c r="AJ28" s="161" t="s">
        <v>96</v>
      </c>
      <c r="AR28" s="161" t="s">
        <v>97</v>
      </c>
      <c r="AS28" s="161" t="s">
        <v>98</v>
      </c>
      <c r="AT28" s="162" t="s">
        <v>99</v>
      </c>
      <c r="AX28" s="161" t="s">
        <v>4079</v>
      </c>
      <c r="AZ28" s="161" t="s">
        <v>4079</v>
      </c>
      <c r="BA28" s="161" t="s">
        <v>4079</v>
      </c>
      <c r="BB28" s="161" t="s">
        <v>4079</v>
      </c>
      <c r="BC28" s="162" t="s">
        <v>4079</v>
      </c>
      <c r="BD28" s="162" t="str">
        <f>IF("IBT"=MID(AY28,1,3),INDEX('JP PINT 1.0'!J:J,MATCH(コアインボイス0904!AY28,'JP PINT 1.0'!C:C,0),1),"")</f>
        <v/>
      </c>
      <c r="BF28" s="167" t="s">
        <v>4079</v>
      </c>
    </row>
    <row r="29" spans="1:58">
      <c r="A29" s="161">
        <v>27</v>
      </c>
      <c r="B29" s="162" t="s">
        <v>4470</v>
      </c>
      <c r="C29" s="161" t="s">
        <v>5487</v>
      </c>
      <c r="D29" s="161" t="s">
        <v>4686</v>
      </c>
      <c r="E29" s="161" t="s">
        <v>5286</v>
      </c>
      <c r="F29" s="162" t="str">
        <f>IF("AS"=MID(N29,1,2),INDEX('SME XPath'!X:X,MATCH(コアインボイス0904!K29,'SME XPath'!A:A,0),1),"")</f>
        <v/>
      </c>
      <c r="G29" s="161" t="s">
        <v>102</v>
      </c>
      <c r="H29" s="161" t="s">
        <v>2355</v>
      </c>
      <c r="K29" s="161">
        <v>27</v>
      </c>
      <c r="L29" s="162" t="s">
        <v>29</v>
      </c>
      <c r="M29" s="161" t="s">
        <v>100</v>
      </c>
      <c r="N29" s="161" t="s">
        <v>48</v>
      </c>
      <c r="T29" s="161" t="s">
        <v>101</v>
      </c>
      <c r="Y29" s="161" t="s">
        <v>102</v>
      </c>
      <c r="Z29" s="161" t="s">
        <v>146</v>
      </c>
      <c r="AA29" s="162" t="s">
        <v>43</v>
      </c>
      <c r="AB29" s="161">
        <v>27</v>
      </c>
      <c r="AC29" s="162" t="s">
        <v>29</v>
      </c>
      <c r="AD29" s="161" t="s">
        <v>100</v>
      </c>
      <c r="AE29" s="161" t="s">
        <v>48</v>
      </c>
      <c r="AK29" s="161" t="s">
        <v>101</v>
      </c>
      <c r="AR29" s="161" t="s">
        <v>102</v>
      </c>
      <c r="AS29" s="161" t="s">
        <v>146</v>
      </c>
      <c r="AT29" s="162" t="s">
        <v>43</v>
      </c>
      <c r="AV29" s="167" t="s">
        <v>4017</v>
      </c>
      <c r="AW29" s="161" t="s">
        <v>4017</v>
      </c>
      <c r="AX29" s="161" t="s">
        <v>4079</v>
      </c>
      <c r="AZ29" s="161" t="s">
        <v>4079</v>
      </c>
      <c r="BA29" s="161" t="s">
        <v>4079</v>
      </c>
      <c r="BB29" s="161" t="s">
        <v>4079</v>
      </c>
      <c r="BC29" s="162" t="s">
        <v>4079</v>
      </c>
      <c r="BD29" s="162" t="str">
        <f>IF("IBT"=MID(AY29,1,3),INDEX('JP PINT 1.0'!J:J,MATCH(コアインボイス0904!AY29,'JP PINT 1.0'!C:C,0),1),"")</f>
        <v/>
      </c>
      <c r="BF29" s="167" t="s">
        <v>4079</v>
      </c>
    </row>
    <row r="30" spans="1:58">
      <c r="A30" s="161">
        <v>28</v>
      </c>
      <c r="B30" s="162" t="s">
        <v>4470</v>
      </c>
      <c r="C30" s="161" t="s">
        <v>5488</v>
      </c>
      <c r="D30" s="161" t="s">
        <v>4687</v>
      </c>
      <c r="E30" s="161" t="s">
        <v>5286</v>
      </c>
      <c r="F30" s="162" t="str">
        <f>IF("AS"=MID(N30,1,2),INDEX('SME XPath'!X:X,MATCH(コアインボイス0904!K30,'SME XPath'!A:A,0),1),"")</f>
        <v/>
      </c>
      <c r="G30" s="161" t="s">
        <v>109</v>
      </c>
      <c r="H30" s="161" t="s">
        <v>2418</v>
      </c>
      <c r="K30" s="161">
        <v>28</v>
      </c>
      <c r="L30" s="162" t="s">
        <v>29</v>
      </c>
      <c r="M30" s="161" t="s">
        <v>107</v>
      </c>
      <c r="N30" s="161" t="s">
        <v>48</v>
      </c>
      <c r="T30" s="161" t="s">
        <v>108</v>
      </c>
      <c r="Y30" s="161" t="s">
        <v>109</v>
      </c>
      <c r="Z30" s="161" t="s">
        <v>147</v>
      </c>
      <c r="AA30" s="162" t="s">
        <v>43</v>
      </c>
      <c r="AB30" s="161">
        <v>28</v>
      </c>
      <c r="AC30" s="162" t="s">
        <v>29</v>
      </c>
      <c r="AD30" s="161" t="s">
        <v>107</v>
      </c>
      <c r="AE30" s="161" t="s">
        <v>48</v>
      </c>
      <c r="AK30" s="161" t="s">
        <v>108</v>
      </c>
      <c r="AR30" s="161" t="s">
        <v>109</v>
      </c>
      <c r="AS30" s="161" t="s">
        <v>147</v>
      </c>
      <c r="AT30" s="162" t="s">
        <v>43</v>
      </c>
      <c r="AV30" s="167" t="s">
        <v>3892</v>
      </c>
      <c r="AW30" s="161" t="s">
        <v>3892</v>
      </c>
      <c r="AX30" s="161" t="s">
        <v>4079</v>
      </c>
      <c r="AZ30" s="161" t="s">
        <v>4079</v>
      </c>
      <c r="BA30" s="161" t="s">
        <v>4079</v>
      </c>
      <c r="BB30" s="161" t="s">
        <v>4079</v>
      </c>
      <c r="BC30" s="162" t="s">
        <v>4079</v>
      </c>
      <c r="BD30" s="162" t="str">
        <f>IF("IBT"=MID(AY30,1,3),INDEX('JP PINT 1.0'!J:J,MATCH(コアインボイス0904!AY30,'JP PINT 1.0'!C:C,0),1),"")</f>
        <v/>
      </c>
      <c r="BF30" s="167" t="s">
        <v>4079</v>
      </c>
    </row>
    <row r="31" spans="1:58">
      <c r="A31" s="161">
        <v>29</v>
      </c>
      <c r="B31" s="162" t="s">
        <v>4470</v>
      </c>
      <c r="K31" s="161">
        <v>29</v>
      </c>
      <c r="L31" s="162" t="s">
        <v>29</v>
      </c>
      <c r="M31" s="161" t="s">
        <v>148</v>
      </c>
      <c r="N31" s="161" t="s">
        <v>39</v>
      </c>
      <c r="O31" s="161" t="s">
        <v>149</v>
      </c>
      <c r="Y31" s="161" t="s">
        <v>150</v>
      </c>
      <c r="Z31" s="161" t="s">
        <v>151</v>
      </c>
      <c r="AA31" s="162" t="s">
        <v>64</v>
      </c>
      <c r="AB31" s="161">
        <v>29</v>
      </c>
      <c r="AC31" s="162" t="s">
        <v>29</v>
      </c>
      <c r="AD31" s="161" t="s">
        <v>148</v>
      </c>
      <c r="AE31" s="161" t="s">
        <v>39</v>
      </c>
      <c r="AF31" s="161" t="s">
        <v>149</v>
      </c>
      <c r="AR31" s="161" t="s">
        <v>150</v>
      </c>
      <c r="AS31" s="161" t="s">
        <v>151</v>
      </c>
      <c r="AT31" s="162" t="s">
        <v>64</v>
      </c>
      <c r="AV31" s="167" t="s">
        <v>3891</v>
      </c>
      <c r="AX31" s="161" t="s">
        <v>4079</v>
      </c>
      <c r="AZ31" s="161" t="s">
        <v>4079</v>
      </c>
      <c r="BA31" s="161" t="s">
        <v>4079</v>
      </c>
      <c r="BB31" s="161" t="s">
        <v>4079</v>
      </c>
      <c r="BC31" s="162" t="s">
        <v>4079</v>
      </c>
      <c r="BD31" s="162" t="str">
        <f>IF("IBT"=MID(AY31,1,3),INDEX('JP PINT 1.0'!J:J,MATCH(コアインボイス0904!AY31,'JP PINT 1.0'!C:C,0),1),"")</f>
        <v/>
      </c>
      <c r="BF31" s="167" t="s">
        <v>4079</v>
      </c>
    </row>
    <row r="32" spans="1:58">
      <c r="A32" s="161">
        <v>30</v>
      </c>
      <c r="B32" s="162" t="s">
        <v>4470</v>
      </c>
      <c r="C32" s="161" t="s">
        <v>5489</v>
      </c>
      <c r="D32" s="161" t="s">
        <v>4688</v>
      </c>
      <c r="E32" s="161" t="s">
        <v>5286</v>
      </c>
      <c r="F32" s="162" t="str">
        <f>IF("AS"=MID(N32,1,2),INDEX('SME XPath'!X:X,MATCH(コアインボイス0904!K32,'SME XPath'!A:A,0),1),"")</f>
        <v/>
      </c>
      <c r="G32" s="161" t="s">
        <v>5298</v>
      </c>
      <c r="H32" s="161" t="str">
        <f t="shared" si="2"/>
        <v>Identifier</v>
      </c>
      <c r="K32" s="161">
        <v>30</v>
      </c>
      <c r="L32" s="162" t="s">
        <v>29</v>
      </c>
      <c r="M32" s="161" t="s">
        <v>153</v>
      </c>
      <c r="N32" s="161" t="s">
        <v>48</v>
      </c>
      <c r="P32" s="161" t="s">
        <v>154</v>
      </c>
      <c r="Y32" s="161" t="s">
        <v>155</v>
      </c>
      <c r="Z32" s="161" t="s">
        <v>156</v>
      </c>
      <c r="AA32" s="162" t="s">
        <v>64</v>
      </c>
      <c r="AB32" s="161">
        <v>30</v>
      </c>
      <c r="AC32" s="162" t="s">
        <v>29</v>
      </c>
      <c r="AD32" s="161" t="s">
        <v>153</v>
      </c>
      <c r="AE32" s="161" t="s">
        <v>48</v>
      </c>
      <c r="AG32" s="161" t="s">
        <v>154</v>
      </c>
      <c r="AR32" s="161" t="s">
        <v>155</v>
      </c>
      <c r="AS32" s="161" t="s">
        <v>156</v>
      </c>
      <c r="AT32" s="162" t="s">
        <v>64</v>
      </c>
      <c r="AV32" s="167" t="s">
        <v>4018</v>
      </c>
      <c r="AW32" s="161" t="s">
        <v>4018</v>
      </c>
      <c r="AX32" s="161">
        <v>1010</v>
      </c>
      <c r="AY32" s="161" t="s">
        <v>159</v>
      </c>
      <c r="AZ32" s="161">
        <v>1</v>
      </c>
      <c r="BA32" s="161" t="s">
        <v>2943</v>
      </c>
      <c r="BB32" s="161" t="s">
        <v>160</v>
      </c>
      <c r="BC32" s="162" t="s">
        <v>64</v>
      </c>
      <c r="BD32" s="162" t="str">
        <f>IF("IBT"=MID(AY32,1,3),INDEX('JP PINT 1.0'!J:J,MATCH(コアインボイス0904!AY32,'JP PINT 1.0'!C:C,0),1),"")</f>
        <v>Identifier</v>
      </c>
      <c r="BF32" s="167" t="s">
        <v>4123</v>
      </c>
    </row>
    <row r="33" spans="1:58">
      <c r="A33" s="161">
        <v>31</v>
      </c>
      <c r="B33" s="162" t="s">
        <v>4470</v>
      </c>
      <c r="C33" s="161" t="s">
        <v>5490</v>
      </c>
      <c r="D33" s="161" t="s">
        <v>4689</v>
      </c>
      <c r="E33" s="161" t="s">
        <v>5286</v>
      </c>
      <c r="F33" s="162" t="str">
        <f>IF("AS"=MID(N33,1,2),INDEX('SME XPath'!X:X,MATCH(コアインボイス0904!K33,'SME XPath'!A:A,0),1),"")</f>
        <v/>
      </c>
      <c r="G33" s="161" t="s">
        <v>5299</v>
      </c>
      <c r="H33" s="161" t="s">
        <v>2428</v>
      </c>
      <c r="K33" s="161">
        <v>31</v>
      </c>
      <c r="L33" s="162" t="s">
        <v>29</v>
      </c>
      <c r="M33" s="161" t="s">
        <v>161</v>
      </c>
      <c r="N33" s="161" t="s">
        <v>48</v>
      </c>
      <c r="P33" s="161" t="s">
        <v>162</v>
      </c>
      <c r="Y33" s="161" t="s">
        <v>163</v>
      </c>
      <c r="Z33" s="161" t="s">
        <v>164</v>
      </c>
      <c r="AA33" s="162" t="s">
        <v>43</v>
      </c>
      <c r="AB33" s="161">
        <v>31</v>
      </c>
      <c r="AC33" s="162" t="s">
        <v>29</v>
      </c>
      <c r="AD33" s="161" t="s">
        <v>161</v>
      </c>
      <c r="AE33" s="161" t="s">
        <v>48</v>
      </c>
      <c r="AG33" s="161" t="s">
        <v>162</v>
      </c>
      <c r="AR33" s="161" t="s">
        <v>163</v>
      </c>
      <c r="AS33" s="161" t="s">
        <v>164</v>
      </c>
      <c r="AT33" s="162" t="s">
        <v>43</v>
      </c>
      <c r="AV33" s="167" t="s">
        <v>3890</v>
      </c>
      <c r="AW33" s="161" t="s">
        <v>3890</v>
      </c>
      <c r="AX33" s="161" t="s">
        <v>4079</v>
      </c>
      <c r="AZ33" s="161" t="s">
        <v>4079</v>
      </c>
      <c r="BA33" s="161" t="s">
        <v>4079</v>
      </c>
      <c r="BB33" s="161" t="s">
        <v>4079</v>
      </c>
      <c r="BC33" s="162" t="s">
        <v>4079</v>
      </c>
      <c r="BD33" s="162" t="str">
        <f>IF("IBT"=MID(AY33,1,3),INDEX('JP PINT 1.0'!J:J,MATCH(コアインボイス0904!AY33,'JP PINT 1.0'!C:C,0),1),"")</f>
        <v/>
      </c>
      <c r="BF33" s="167" t="s">
        <v>4079</v>
      </c>
    </row>
    <row r="34" spans="1:58">
      <c r="A34" s="161">
        <v>32</v>
      </c>
      <c r="B34" s="162" t="s">
        <v>4470</v>
      </c>
      <c r="C34" s="161" t="s">
        <v>5491</v>
      </c>
      <c r="D34" s="161" t="s">
        <v>4690</v>
      </c>
      <c r="E34" s="161" t="s">
        <v>5286</v>
      </c>
      <c r="F34" s="162" t="str">
        <f>IF("AS"=MID(N34,1,2),INDEX('SME XPath'!X:X,MATCH(コアインボイス0904!K34,'SME XPath'!A:A,0),1),"")</f>
        <v/>
      </c>
      <c r="G34" s="161" t="s">
        <v>5300</v>
      </c>
      <c r="H34" s="161" t="str">
        <f t="shared" si="2"/>
        <v>Code</v>
      </c>
      <c r="K34" s="161">
        <v>32</v>
      </c>
      <c r="L34" s="162" t="s">
        <v>29</v>
      </c>
      <c r="M34" s="161" t="s">
        <v>166</v>
      </c>
      <c r="N34" s="161" t="s">
        <v>48</v>
      </c>
      <c r="P34" s="161" t="s">
        <v>167</v>
      </c>
      <c r="Y34" s="161" t="s">
        <v>168</v>
      </c>
      <c r="Z34" s="161" t="s">
        <v>169</v>
      </c>
      <c r="AA34" s="162" t="s">
        <v>43</v>
      </c>
      <c r="AB34" s="161">
        <v>32</v>
      </c>
      <c r="AC34" s="162" t="s">
        <v>29</v>
      </c>
      <c r="AD34" s="161" t="s">
        <v>166</v>
      </c>
      <c r="AE34" s="161" t="s">
        <v>48</v>
      </c>
      <c r="AG34" s="161" t="s">
        <v>167</v>
      </c>
      <c r="AR34" s="161" t="s">
        <v>168</v>
      </c>
      <c r="AS34" s="161" t="s">
        <v>2278</v>
      </c>
      <c r="AT34" s="162" t="s">
        <v>43</v>
      </c>
      <c r="AV34" s="167" t="s">
        <v>3888</v>
      </c>
      <c r="AW34" s="161" t="s">
        <v>3888</v>
      </c>
      <c r="AX34" s="161">
        <v>1040</v>
      </c>
      <c r="AY34" s="161" t="s">
        <v>175</v>
      </c>
      <c r="AZ34" s="161">
        <v>1</v>
      </c>
      <c r="BA34" s="161" t="s">
        <v>2950</v>
      </c>
      <c r="BB34" s="161" t="s">
        <v>176</v>
      </c>
      <c r="BC34" s="162" t="s">
        <v>64</v>
      </c>
      <c r="BD34" s="162" t="str">
        <f>IF("IBT"=MID(AY34,1,3),INDEX('JP PINT 1.0'!J:J,MATCH(コアインボイス0904!AY34,'JP PINT 1.0'!C:C,0),1),"")</f>
        <v>Code</v>
      </c>
      <c r="BE34" s="162">
        <v>380</v>
      </c>
      <c r="BF34" s="167" t="s">
        <v>4126</v>
      </c>
    </row>
    <row r="35" spans="1:58">
      <c r="A35" s="161">
        <v>33</v>
      </c>
      <c r="B35" s="162" t="s">
        <v>4470</v>
      </c>
      <c r="C35" s="161" t="s">
        <v>5492</v>
      </c>
      <c r="D35" s="161" t="s">
        <v>4691</v>
      </c>
      <c r="E35" s="161" t="s">
        <v>5286</v>
      </c>
      <c r="F35" s="162" t="str">
        <f>IF("AS"=MID(N35,1,2),INDEX('SME XPath'!X:X,MATCH(コアインボイス0904!K35,'SME XPath'!A:A,0),1),"")</f>
        <v/>
      </c>
      <c r="G35" s="161" t="s">
        <v>5301</v>
      </c>
      <c r="H35" s="161" t="s">
        <v>2418</v>
      </c>
      <c r="K35" s="161">
        <v>33</v>
      </c>
      <c r="L35" s="162" t="s">
        <v>29</v>
      </c>
      <c r="M35" s="161" t="s">
        <v>177</v>
      </c>
      <c r="N35" s="161" t="s">
        <v>48</v>
      </c>
      <c r="P35" s="161" t="s">
        <v>178</v>
      </c>
      <c r="Y35" s="161" t="s">
        <v>179</v>
      </c>
      <c r="Z35" s="161" t="s">
        <v>180</v>
      </c>
      <c r="AA35" s="162" t="s">
        <v>64</v>
      </c>
      <c r="AB35" s="161">
        <v>33</v>
      </c>
      <c r="AC35" s="162" t="s">
        <v>29</v>
      </c>
      <c r="AD35" s="161" t="s">
        <v>177</v>
      </c>
      <c r="AE35" s="161" t="s">
        <v>48</v>
      </c>
      <c r="AG35" s="161" t="s">
        <v>178</v>
      </c>
      <c r="AR35" s="161" t="s">
        <v>179</v>
      </c>
      <c r="AS35" s="161" t="s">
        <v>180</v>
      </c>
      <c r="AT35" s="162" t="s">
        <v>64</v>
      </c>
      <c r="AV35" s="167" t="s">
        <v>3887</v>
      </c>
      <c r="AW35" s="161" t="s">
        <v>3887</v>
      </c>
      <c r="AX35" s="161">
        <v>1020</v>
      </c>
      <c r="AY35" s="161" t="s">
        <v>182</v>
      </c>
      <c r="AZ35" s="161">
        <v>1</v>
      </c>
      <c r="BA35" s="161" t="s">
        <v>2945</v>
      </c>
      <c r="BB35" s="161" t="s">
        <v>183</v>
      </c>
      <c r="BC35" s="162" t="s">
        <v>64</v>
      </c>
      <c r="BD35" s="162" t="str">
        <f>IF("IBT"=MID(AY35,1,3),INDEX('JP PINT 1.0'!J:J,MATCH(コアインボイス0904!AY35,'JP PINT 1.0'!C:C,0),1),"")</f>
        <v>Date</v>
      </c>
      <c r="BF35" s="167" t="s">
        <v>4124</v>
      </c>
    </row>
    <row r="36" spans="1:58">
      <c r="A36" s="161">
        <v>34</v>
      </c>
      <c r="B36" s="162" t="s">
        <v>4470</v>
      </c>
      <c r="C36" s="161" t="s">
        <v>5493</v>
      </c>
      <c r="D36" s="161" t="s">
        <v>4692</v>
      </c>
      <c r="E36" s="161" t="s">
        <v>5286</v>
      </c>
      <c r="F36" s="162" t="str">
        <f>IF("AS"=MID(N36,1,2),INDEX('SME XPath'!X:X,MATCH(コアインボイス0904!K36,'SME XPath'!A:A,0),1),"")</f>
        <v/>
      </c>
      <c r="G36" s="161" t="s">
        <v>5302</v>
      </c>
      <c r="H36" s="161" t="s">
        <v>2355</v>
      </c>
      <c r="K36" s="161">
        <v>34</v>
      </c>
      <c r="L36" s="162" t="s">
        <v>29</v>
      </c>
      <c r="M36" s="161" t="s">
        <v>184</v>
      </c>
      <c r="N36" s="161" t="s">
        <v>48</v>
      </c>
      <c r="P36" s="161" t="s">
        <v>185</v>
      </c>
      <c r="Y36" s="161" t="s">
        <v>186</v>
      </c>
      <c r="Z36" s="161" t="s">
        <v>187</v>
      </c>
      <c r="AA36" s="162" t="s">
        <v>43</v>
      </c>
      <c r="AB36" s="161">
        <v>34</v>
      </c>
      <c r="AC36" s="162" t="s">
        <v>29</v>
      </c>
      <c r="AD36" s="161" t="s">
        <v>184</v>
      </c>
      <c r="AE36" s="161" t="s">
        <v>48</v>
      </c>
      <c r="AG36" s="161" t="s">
        <v>185</v>
      </c>
      <c r="AR36" s="161" t="s">
        <v>186</v>
      </c>
      <c r="AS36" s="161" t="s">
        <v>187</v>
      </c>
      <c r="AT36" s="162" t="s">
        <v>43</v>
      </c>
      <c r="AV36" s="167" t="s">
        <v>3886</v>
      </c>
      <c r="AW36" s="161" t="s">
        <v>3886</v>
      </c>
      <c r="AX36" s="161" t="s">
        <v>4079</v>
      </c>
      <c r="AZ36" s="161" t="s">
        <v>4079</v>
      </c>
      <c r="BA36" s="161" t="s">
        <v>4079</v>
      </c>
      <c r="BB36" s="161" t="s">
        <v>4079</v>
      </c>
      <c r="BC36" s="162" t="s">
        <v>4079</v>
      </c>
      <c r="BD36" s="162" t="str">
        <f>IF("IBT"=MID(AY36,1,3),INDEX('JP PINT 1.0'!J:J,MATCH(コアインボイス0904!AY36,'JP PINT 1.0'!C:C,0),1),"")</f>
        <v/>
      </c>
      <c r="BF36" s="167" t="s">
        <v>4079</v>
      </c>
    </row>
    <row r="37" spans="1:58">
      <c r="A37" s="161">
        <v>35</v>
      </c>
      <c r="B37" s="162" t="s">
        <v>4470</v>
      </c>
      <c r="C37" s="161" t="s">
        <v>5494</v>
      </c>
      <c r="D37" s="161" t="s">
        <v>4693</v>
      </c>
      <c r="E37" s="161" t="s">
        <v>5286</v>
      </c>
      <c r="F37" s="162" t="str">
        <f>IF("AS"=MID(N37,1,2),INDEX('SME XPath'!X:X,MATCH(コアインボイス0904!K37,'SME XPath'!A:A,0),1),"")</f>
        <v/>
      </c>
      <c r="G37" s="161" t="s">
        <v>5303</v>
      </c>
      <c r="H37" s="161" t="s">
        <v>2355</v>
      </c>
      <c r="K37" s="161">
        <v>35</v>
      </c>
      <c r="L37" s="162" t="s">
        <v>29</v>
      </c>
      <c r="M37" s="161" t="s">
        <v>191</v>
      </c>
      <c r="N37" s="161" t="s">
        <v>48</v>
      </c>
      <c r="P37" s="161" t="s">
        <v>192</v>
      </c>
      <c r="Y37" s="161" t="s">
        <v>193</v>
      </c>
      <c r="Z37" s="161" t="s">
        <v>194</v>
      </c>
      <c r="AA37" s="162" t="s">
        <v>43</v>
      </c>
      <c r="AB37" s="161">
        <v>35</v>
      </c>
      <c r="AC37" s="162" t="s">
        <v>29</v>
      </c>
      <c r="AD37" s="161" t="s">
        <v>191</v>
      </c>
      <c r="AE37" s="161" t="s">
        <v>48</v>
      </c>
      <c r="AG37" s="161" t="s">
        <v>192</v>
      </c>
      <c r="AR37" s="161" t="s">
        <v>193</v>
      </c>
      <c r="AS37" s="161" t="s">
        <v>194</v>
      </c>
      <c r="AT37" s="162" t="s">
        <v>43</v>
      </c>
      <c r="AV37" s="167" t="s">
        <v>3885</v>
      </c>
      <c r="AW37" s="161" t="s">
        <v>3885</v>
      </c>
      <c r="AX37" s="161" t="s">
        <v>4079</v>
      </c>
      <c r="AZ37" s="161" t="s">
        <v>4079</v>
      </c>
      <c r="BA37" s="161" t="s">
        <v>4079</v>
      </c>
      <c r="BB37" s="161" t="s">
        <v>4079</v>
      </c>
      <c r="BC37" s="162" t="s">
        <v>4079</v>
      </c>
      <c r="BD37" s="162" t="str">
        <f>IF("IBT"=MID(AY37,1,3),INDEX('JP PINT 1.0'!J:J,MATCH(コアインボイス0904!AY37,'JP PINT 1.0'!C:C,0),1),"")</f>
        <v/>
      </c>
      <c r="BF37" s="167" t="s">
        <v>4079</v>
      </c>
    </row>
    <row r="38" spans="1:58">
      <c r="A38" s="161">
        <v>36</v>
      </c>
      <c r="B38" s="162" t="s">
        <v>4079</v>
      </c>
      <c r="C38" s="161" t="s">
        <v>5495</v>
      </c>
      <c r="D38" s="161" t="s">
        <v>4694</v>
      </c>
      <c r="E38" s="161" t="s">
        <v>5286</v>
      </c>
      <c r="F38" s="162" t="str">
        <f>IF("AS"=MID(N38,1,2),INDEX('SME XPath'!X:X,MATCH(コアインボイス0904!K38,'SME XPath'!A:A,0),1),"")</f>
        <v/>
      </c>
      <c r="G38" s="161" t="s">
        <v>5304</v>
      </c>
      <c r="H38" s="161" t="s">
        <v>2355</v>
      </c>
      <c r="K38" s="161">
        <v>36</v>
      </c>
      <c r="L38" s="162" t="s">
        <v>29</v>
      </c>
      <c r="M38" s="161" t="s">
        <v>196</v>
      </c>
      <c r="N38" s="161" t="s">
        <v>48</v>
      </c>
      <c r="P38" s="161" t="s">
        <v>197</v>
      </c>
      <c r="Y38" s="161" t="s">
        <v>198</v>
      </c>
      <c r="Z38" s="161" t="s">
        <v>199</v>
      </c>
      <c r="AA38" s="162" t="s">
        <v>43</v>
      </c>
      <c r="AV38" s="167" t="s">
        <v>3883</v>
      </c>
      <c r="AX38" s="161" t="s">
        <v>4079</v>
      </c>
      <c r="AZ38" s="161" t="s">
        <v>4079</v>
      </c>
      <c r="BA38" s="161" t="s">
        <v>4079</v>
      </c>
      <c r="BB38" s="161" t="s">
        <v>4079</v>
      </c>
      <c r="BC38" s="162" t="s">
        <v>4079</v>
      </c>
      <c r="BD38" s="162" t="str">
        <f>IF("IBT"=MID(AY38,1,3),INDEX('JP PINT 1.0'!J:J,MATCH(コアインボイス0904!AY38,'JP PINT 1.0'!C:C,0),1),"")</f>
        <v/>
      </c>
      <c r="BF38" s="167" t="s">
        <v>4079</v>
      </c>
    </row>
    <row r="39" spans="1:58">
      <c r="A39" s="161">
        <v>37</v>
      </c>
      <c r="B39" s="162" t="s">
        <v>4470</v>
      </c>
      <c r="C39" s="161" t="s">
        <v>5496</v>
      </c>
      <c r="D39" s="161" t="s">
        <v>4695</v>
      </c>
      <c r="E39" s="161" t="s">
        <v>5286</v>
      </c>
      <c r="F39" s="162" t="str">
        <f>IF("AS"=MID(N39,1,2),INDEX('SME XPath'!X:X,MATCH(コアインボイス0904!K39,'SME XPath'!A:A,0),1),"")</f>
        <v/>
      </c>
      <c r="G39" s="161" t="s">
        <v>5305</v>
      </c>
      <c r="H39" s="161" t="s">
        <v>2355</v>
      </c>
      <c r="K39" s="161">
        <v>37</v>
      </c>
      <c r="L39" s="162" t="s">
        <v>29</v>
      </c>
      <c r="M39" s="161" t="s">
        <v>201</v>
      </c>
      <c r="N39" s="161" t="s">
        <v>48</v>
      </c>
      <c r="P39" s="161" t="s">
        <v>202</v>
      </c>
      <c r="Y39" s="161" t="s">
        <v>203</v>
      </c>
      <c r="Z39" s="161" t="s">
        <v>204</v>
      </c>
      <c r="AA39" s="162" t="s">
        <v>43</v>
      </c>
      <c r="AB39" s="161">
        <v>36</v>
      </c>
      <c r="AC39" s="162" t="s">
        <v>29</v>
      </c>
      <c r="AD39" s="161" t="s">
        <v>201</v>
      </c>
      <c r="AE39" s="161" t="s">
        <v>48</v>
      </c>
      <c r="AG39" s="161" t="s">
        <v>202</v>
      </c>
      <c r="AR39" s="161" t="s">
        <v>203</v>
      </c>
      <c r="AS39" s="161" t="s">
        <v>2279</v>
      </c>
      <c r="AT39" s="162" t="s">
        <v>43</v>
      </c>
      <c r="AV39" s="167" t="s">
        <v>3881</v>
      </c>
      <c r="AW39" s="161" t="s">
        <v>3881</v>
      </c>
      <c r="AX39" s="161" t="s">
        <v>4079</v>
      </c>
      <c r="AZ39" s="161" t="s">
        <v>4079</v>
      </c>
      <c r="BA39" s="161" t="s">
        <v>4079</v>
      </c>
      <c r="BB39" s="161" t="s">
        <v>4079</v>
      </c>
      <c r="BC39" s="162" t="s">
        <v>4079</v>
      </c>
      <c r="BD39" s="162" t="str">
        <f>IF("IBT"=MID(AY39,1,3),INDEX('JP PINT 1.0'!J:J,MATCH(コアインボイス0904!AY39,'JP PINT 1.0'!C:C,0),1),"")</f>
        <v/>
      </c>
      <c r="BF39" s="167" t="s">
        <v>4079</v>
      </c>
    </row>
    <row r="40" spans="1:58">
      <c r="A40" s="161">
        <v>38</v>
      </c>
      <c r="B40" s="162" t="s">
        <v>4470</v>
      </c>
      <c r="C40" s="161" t="s">
        <v>4696</v>
      </c>
      <c r="D40" s="161" t="s">
        <v>4697</v>
      </c>
      <c r="E40" s="161" t="s">
        <v>5286</v>
      </c>
      <c r="F40" s="162" t="str">
        <f>IF("AS"=MID(N40,1,2),INDEX('SME XPath'!X:X,MATCH(コアインボイス0904!K40,'SME XPath'!A:A,0),1),"")</f>
        <v>n</v>
      </c>
      <c r="G40" s="161" t="s">
        <v>5287</v>
      </c>
      <c r="H40" s="161" t="s">
        <v>2355</v>
      </c>
      <c r="K40" s="161">
        <v>38</v>
      </c>
      <c r="L40" s="162" t="s">
        <v>29</v>
      </c>
      <c r="M40" s="161" t="s">
        <v>206</v>
      </c>
      <c r="N40" s="161" t="s">
        <v>60</v>
      </c>
      <c r="P40" s="161" t="s">
        <v>207</v>
      </c>
      <c r="Y40" s="161" t="s">
        <v>208</v>
      </c>
      <c r="Z40" s="161" t="s">
        <v>209</v>
      </c>
      <c r="AA40" s="162" t="s">
        <v>210</v>
      </c>
      <c r="AB40" s="161">
        <v>37</v>
      </c>
      <c r="AC40" s="162" t="s">
        <v>29</v>
      </c>
      <c r="AD40" s="161" t="s">
        <v>206</v>
      </c>
      <c r="AE40" s="161" t="s">
        <v>60</v>
      </c>
      <c r="AG40" s="161" t="s">
        <v>207</v>
      </c>
      <c r="AR40" s="161" t="s">
        <v>208</v>
      </c>
      <c r="AS40" s="161" t="s">
        <v>209</v>
      </c>
      <c r="AT40" s="162" t="s">
        <v>210</v>
      </c>
      <c r="AV40" s="167" t="s">
        <v>3880</v>
      </c>
      <c r="AW40" s="161" t="s">
        <v>3880</v>
      </c>
      <c r="AX40" s="161" t="s">
        <v>4079</v>
      </c>
      <c r="AZ40" s="161" t="s">
        <v>4079</v>
      </c>
      <c r="BA40" s="161" t="s">
        <v>4079</v>
      </c>
      <c r="BB40" s="161" t="s">
        <v>4079</v>
      </c>
      <c r="BC40" s="162" t="s">
        <v>4079</v>
      </c>
      <c r="BD40" s="162" t="str">
        <f>IF("IBT"=MID(AY40,1,3),INDEX('JP PINT 1.0'!J:J,MATCH(コアインボイス0904!AY40,'JP PINT 1.0'!C:C,0),1),"")</f>
        <v/>
      </c>
      <c r="BF40" s="167" t="s">
        <v>4079</v>
      </c>
    </row>
    <row r="41" spans="1:58">
      <c r="A41" s="161">
        <v>39</v>
      </c>
      <c r="B41" s="162" t="s">
        <v>4470</v>
      </c>
      <c r="K41" s="161">
        <v>39</v>
      </c>
      <c r="L41" s="162" t="s">
        <v>29</v>
      </c>
      <c r="M41" s="161" t="s">
        <v>211</v>
      </c>
      <c r="N41" s="161" t="s">
        <v>69</v>
      </c>
      <c r="Q41" s="161" t="s">
        <v>212</v>
      </c>
      <c r="Y41" s="161" t="s">
        <v>213</v>
      </c>
      <c r="Z41" s="161" t="s">
        <v>214</v>
      </c>
      <c r="AA41" s="162" t="s">
        <v>73</v>
      </c>
      <c r="AB41" s="161">
        <v>38</v>
      </c>
      <c r="AC41" s="162" t="s">
        <v>29</v>
      </c>
      <c r="AD41" s="161" t="s">
        <v>211</v>
      </c>
      <c r="AE41" s="161" t="s">
        <v>69</v>
      </c>
      <c r="AH41" s="161" t="s">
        <v>212</v>
      </c>
      <c r="AR41" s="161" t="s">
        <v>213</v>
      </c>
      <c r="AS41" s="161" t="s">
        <v>214</v>
      </c>
      <c r="AT41" s="162" t="s">
        <v>73</v>
      </c>
      <c r="AX41" s="161" t="s">
        <v>4079</v>
      </c>
      <c r="AZ41" s="161" t="s">
        <v>4079</v>
      </c>
      <c r="BA41" s="161" t="s">
        <v>4079</v>
      </c>
      <c r="BB41" s="161" t="s">
        <v>4079</v>
      </c>
      <c r="BC41" s="162" t="s">
        <v>4079</v>
      </c>
      <c r="BD41" s="162" t="str">
        <f>IF("IBT"=MID(AY41,1,3),INDEX('JP PINT 1.0'!J:J,MATCH(コアインボイス0904!AY41,'JP PINT 1.0'!C:C,0),1),"")</f>
        <v/>
      </c>
      <c r="BF41" s="167" t="s">
        <v>4079</v>
      </c>
    </row>
    <row r="42" spans="1:58">
      <c r="A42" s="161">
        <v>40</v>
      </c>
      <c r="B42" s="162" t="s">
        <v>4470</v>
      </c>
      <c r="C42" s="161" t="s">
        <v>5497</v>
      </c>
      <c r="D42" s="161" t="s">
        <v>4698</v>
      </c>
      <c r="E42" s="161" t="str">
        <f>G$40</f>
        <v>ヘッダ注釈</v>
      </c>
      <c r="F42" s="162" t="str">
        <f>IF("AS"=MID(N42,1,2),INDEX('SME XPath'!X:X,MATCH(コアインボイス0904!K42,'SME XPath'!A:A,0),1),"")</f>
        <v/>
      </c>
      <c r="G42" s="161" t="s">
        <v>5294</v>
      </c>
      <c r="H42" s="161" t="s">
        <v>2355</v>
      </c>
      <c r="K42" s="161">
        <v>40</v>
      </c>
      <c r="L42" s="162" t="s">
        <v>29</v>
      </c>
      <c r="M42" s="161" t="s">
        <v>215</v>
      </c>
      <c r="N42" s="161" t="s">
        <v>48</v>
      </c>
      <c r="R42" s="161" t="s">
        <v>216</v>
      </c>
      <c r="Y42" s="161" t="s">
        <v>217</v>
      </c>
      <c r="Z42" s="161" t="s">
        <v>218</v>
      </c>
      <c r="AA42" s="162" t="s">
        <v>43</v>
      </c>
      <c r="AB42" s="161">
        <v>39</v>
      </c>
      <c r="AC42" s="162" t="s">
        <v>29</v>
      </c>
      <c r="AD42" s="161" t="s">
        <v>215</v>
      </c>
      <c r="AE42" s="161" t="s">
        <v>48</v>
      </c>
      <c r="AI42" s="161" t="s">
        <v>216</v>
      </c>
      <c r="AR42" s="161" t="s">
        <v>217</v>
      </c>
      <c r="AS42" s="161" t="s">
        <v>218</v>
      </c>
      <c r="AT42" s="162" t="s">
        <v>43</v>
      </c>
      <c r="AV42" s="167" t="s">
        <v>3879</v>
      </c>
      <c r="AW42" s="161" t="s">
        <v>3879</v>
      </c>
      <c r="AX42" s="161" t="s">
        <v>4079</v>
      </c>
      <c r="AZ42" s="161" t="s">
        <v>4079</v>
      </c>
      <c r="BA42" s="161" t="s">
        <v>4079</v>
      </c>
      <c r="BB42" s="161" t="s">
        <v>4079</v>
      </c>
      <c r="BC42" s="162" t="s">
        <v>4079</v>
      </c>
      <c r="BD42" s="162" t="str">
        <f>IF("IBT"=MID(AY42,1,3),INDEX('JP PINT 1.0'!J:J,MATCH(コアインボイス0904!AY42,'JP PINT 1.0'!C:C,0),1),"")</f>
        <v/>
      </c>
      <c r="BF42" s="167" t="s">
        <v>4079</v>
      </c>
    </row>
    <row r="43" spans="1:58">
      <c r="A43" s="161">
        <v>41</v>
      </c>
      <c r="B43" s="162" t="s">
        <v>4470</v>
      </c>
      <c r="C43" s="161" t="s">
        <v>5498</v>
      </c>
      <c r="D43" s="161" t="s">
        <v>4699</v>
      </c>
      <c r="E43" s="161" t="str">
        <f t="shared" ref="E43:E44" si="3">G$40</f>
        <v>ヘッダ注釈</v>
      </c>
      <c r="F43" s="162" t="str">
        <f>IF("AS"=MID(N43,1,2),INDEX('SME XPath'!X:X,MATCH(コアインボイス0904!K43,'SME XPath'!A:A,0),1),"")</f>
        <v/>
      </c>
      <c r="G43" s="161" t="s">
        <v>5295</v>
      </c>
      <c r="H43" s="161" t="s">
        <v>2355</v>
      </c>
      <c r="K43" s="161">
        <v>41</v>
      </c>
      <c r="L43" s="162" t="s">
        <v>29</v>
      </c>
      <c r="M43" s="161" t="s">
        <v>219</v>
      </c>
      <c r="N43" s="161" t="s">
        <v>48</v>
      </c>
      <c r="R43" s="161" t="s">
        <v>220</v>
      </c>
      <c r="Y43" s="161" t="s">
        <v>221</v>
      </c>
      <c r="Z43" s="161" t="s">
        <v>222</v>
      </c>
      <c r="AA43" s="162" t="s">
        <v>43</v>
      </c>
      <c r="AB43" s="161">
        <v>40</v>
      </c>
      <c r="AC43" s="162" t="s">
        <v>29</v>
      </c>
      <c r="AD43" s="161" t="s">
        <v>219</v>
      </c>
      <c r="AE43" s="161" t="s">
        <v>48</v>
      </c>
      <c r="AI43" s="161" t="s">
        <v>220</v>
      </c>
      <c r="AR43" s="161" t="s">
        <v>221</v>
      </c>
      <c r="AS43" s="161" t="s">
        <v>222</v>
      </c>
      <c r="AT43" s="162" t="s">
        <v>43</v>
      </c>
      <c r="AV43" s="167" t="s">
        <v>3878</v>
      </c>
      <c r="AW43" s="161" t="s">
        <v>3878</v>
      </c>
      <c r="AX43" s="161">
        <v>1260</v>
      </c>
      <c r="AY43" s="161" t="s">
        <v>224</v>
      </c>
      <c r="AZ43" s="161">
        <v>1</v>
      </c>
      <c r="BA43" s="161" t="s">
        <v>2952</v>
      </c>
      <c r="BB43" s="161" t="s">
        <v>225</v>
      </c>
      <c r="BC43" s="162" t="s">
        <v>43</v>
      </c>
      <c r="BD43" s="162" t="str">
        <f>IF("IBT"=MID(AY43,1,3),INDEX('JP PINT 1.0'!J:J,MATCH(コアインボイス0904!AY43,'JP PINT 1.0'!C:C,0),1),"")</f>
        <v>Text</v>
      </c>
      <c r="BF43" s="167" t="s">
        <v>4147</v>
      </c>
    </row>
    <row r="44" spans="1:58">
      <c r="A44" s="161">
        <v>42</v>
      </c>
      <c r="B44" s="162" t="s">
        <v>4470</v>
      </c>
      <c r="C44" s="161" t="s">
        <v>5499</v>
      </c>
      <c r="D44" s="161" t="s">
        <v>4700</v>
      </c>
      <c r="E44" s="161" t="str">
        <f t="shared" si="3"/>
        <v>ヘッダ注釈</v>
      </c>
      <c r="F44" s="162" t="str">
        <f>IF("AS"=MID(N44,1,2),INDEX('SME XPath'!X:X,MATCH(コアインボイス0904!K44,'SME XPath'!A:A,0),1),"")</f>
        <v/>
      </c>
      <c r="G44" s="161" t="s">
        <v>5296</v>
      </c>
      <c r="H44" s="161" t="s">
        <v>2355</v>
      </c>
      <c r="K44" s="161">
        <v>42</v>
      </c>
      <c r="L44" s="162" t="s">
        <v>29</v>
      </c>
      <c r="M44" s="161" t="s">
        <v>226</v>
      </c>
      <c r="N44" s="161" t="s">
        <v>48</v>
      </c>
      <c r="R44" s="161" t="s">
        <v>227</v>
      </c>
      <c r="Y44" s="161" t="s">
        <v>228</v>
      </c>
      <c r="Z44" s="161" t="s">
        <v>229</v>
      </c>
      <c r="AA44" s="162" t="s">
        <v>43</v>
      </c>
      <c r="AB44" s="161">
        <v>41</v>
      </c>
      <c r="AC44" s="162" t="s">
        <v>29</v>
      </c>
      <c r="AD44" s="161" t="s">
        <v>226</v>
      </c>
      <c r="AE44" s="161" t="s">
        <v>48</v>
      </c>
      <c r="AI44" s="161" t="s">
        <v>227</v>
      </c>
      <c r="AR44" s="161" t="s">
        <v>228</v>
      </c>
      <c r="AS44" s="161" t="s">
        <v>229</v>
      </c>
      <c r="AT44" s="162" t="s">
        <v>43</v>
      </c>
      <c r="AV44" s="167" t="s">
        <v>4019</v>
      </c>
      <c r="AW44" s="161" t="s">
        <v>4019</v>
      </c>
      <c r="AX44" s="161" t="s">
        <v>4079</v>
      </c>
      <c r="AZ44" s="161" t="s">
        <v>4079</v>
      </c>
      <c r="BA44" s="161" t="s">
        <v>4079</v>
      </c>
      <c r="BB44" s="161" t="s">
        <v>4079</v>
      </c>
      <c r="BC44" s="162" t="s">
        <v>4079</v>
      </c>
      <c r="BD44" s="162" t="str">
        <f>IF("IBT"=MID(AY44,1,3),INDEX('JP PINT 1.0'!J:J,MATCH(コアインボイス0904!AY44,'JP PINT 1.0'!C:C,0),1),"")</f>
        <v/>
      </c>
      <c r="BF44" s="167" t="s">
        <v>4079</v>
      </c>
    </row>
    <row r="45" spans="1:58">
      <c r="A45" s="161">
        <v>43</v>
      </c>
      <c r="B45" s="162" t="s">
        <v>4470</v>
      </c>
      <c r="C45" s="161" t="s">
        <v>4701</v>
      </c>
      <c r="D45" s="161" t="s">
        <v>4702</v>
      </c>
      <c r="E45" s="161" t="s">
        <v>5286</v>
      </c>
      <c r="F45" s="162" t="str">
        <f>IF("AS"=MID(N45,1,2),INDEX('SME XPath'!X:X,MATCH(コアインボイス0904!K45,'SME XPath'!A:A,0),1),"")</f>
        <v>n</v>
      </c>
      <c r="G45" s="161" t="s">
        <v>5288</v>
      </c>
      <c r="H45" s="161" t="s">
        <v>2355</v>
      </c>
      <c r="K45" s="161">
        <v>43</v>
      </c>
      <c r="L45" s="162" t="s">
        <v>29</v>
      </c>
      <c r="M45" s="161" t="s">
        <v>230</v>
      </c>
      <c r="N45" s="161" t="s">
        <v>60</v>
      </c>
      <c r="P45" s="161" t="s">
        <v>231</v>
      </c>
      <c r="Y45" s="161" t="s">
        <v>232</v>
      </c>
      <c r="Z45" s="161" t="s">
        <v>233</v>
      </c>
      <c r="AA45" s="162" t="s">
        <v>210</v>
      </c>
      <c r="AB45" s="161">
        <v>42</v>
      </c>
      <c r="AC45" s="162" t="s">
        <v>29</v>
      </c>
      <c r="AD45" s="161" t="s">
        <v>230</v>
      </c>
      <c r="AE45" s="161" t="s">
        <v>60</v>
      </c>
      <c r="AG45" s="161" t="s">
        <v>231</v>
      </c>
      <c r="AR45" s="161" t="s">
        <v>232</v>
      </c>
      <c r="AS45" s="161" t="s">
        <v>233</v>
      </c>
      <c r="AT45" s="162" t="s">
        <v>210</v>
      </c>
      <c r="AV45" s="167" t="s">
        <v>3877</v>
      </c>
      <c r="AW45" s="161" t="s">
        <v>3877</v>
      </c>
      <c r="AX45" s="161">
        <v>2870</v>
      </c>
      <c r="AY45" s="161" t="s">
        <v>3357</v>
      </c>
      <c r="AZ45" s="161">
        <v>1</v>
      </c>
      <c r="BA45" s="161" t="s">
        <v>2986</v>
      </c>
      <c r="BB45" s="161" t="s">
        <v>235</v>
      </c>
      <c r="BC45" s="162" t="s">
        <v>210</v>
      </c>
      <c r="BD45" s="162" t="str">
        <f>IF("IBT"=MID(AY45,1,3),INDEX('JP PINT 1.0'!J:J,MATCH(コアインボイス0904!AY45,'JP PINT 1.0'!C:C,0),1),"")</f>
        <v/>
      </c>
      <c r="BF45" s="167" t="s">
        <v>4278</v>
      </c>
    </row>
    <row r="46" spans="1:58">
      <c r="A46" s="161">
        <v>44</v>
      </c>
      <c r="B46" s="162" t="s">
        <v>4470</v>
      </c>
      <c r="K46" s="161">
        <v>44</v>
      </c>
      <c r="L46" s="162" t="s">
        <v>29</v>
      </c>
      <c r="M46" s="161" t="s">
        <v>236</v>
      </c>
      <c r="N46" s="161" t="s">
        <v>69</v>
      </c>
      <c r="Q46" s="161" t="s">
        <v>237</v>
      </c>
      <c r="Y46" s="161" t="s">
        <v>238</v>
      </c>
      <c r="Z46" s="161" t="s">
        <v>239</v>
      </c>
      <c r="AA46" s="162" t="s">
        <v>34</v>
      </c>
      <c r="AB46" s="161">
        <v>43</v>
      </c>
      <c r="AC46" s="162" t="s">
        <v>29</v>
      </c>
      <c r="AD46" s="161" t="s">
        <v>236</v>
      </c>
      <c r="AE46" s="161" t="s">
        <v>69</v>
      </c>
      <c r="AH46" s="161" t="s">
        <v>237</v>
      </c>
      <c r="AR46" s="161" t="s">
        <v>238</v>
      </c>
      <c r="AS46" s="161" t="s">
        <v>239</v>
      </c>
      <c r="AT46" s="162" t="s">
        <v>34</v>
      </c>
      <c r="AX46" s="161" t="s">
        <v>4079</v>
      </c>
      <c r="AZ46" s="161" t="s">
        <v>4079</v>
      </c>
      <c r="BA46" s="161" t="s">
        <v>4079</v>
      </c>
      <c r="BB46" s="161" t="s">
        <v>4079</v>
      </c>
      <c r="BC46" s="162" t="s">
        <v>4079</v>
      </c>
      <c r="BD46" s="162" t="str">
        <f>IF("IBT"=MID(AY46,1,3),INDEX('JP PINT 1.0'!J:J,MATCH(コアインボイス0904!AY46,'JP PINT 1.0'!C:C,0),1),"")</f>
        <v/>
      </c>
      <c r="BF46" s="167" t="s">
        <v>4079</v>
      </c>
    </row>
    <row r="47" spans="1:58">
      <c r="A47" s="161">
        <v>45</v>
      </c>
      <c r="B47" s="162" t="s">
        <v>4470</v>
      </c>
      <c r="C47" s="161" t="s">
        <v>5500</v>
      </c>
      <c r="D47" s="161" t="s">
        <v>4703</v>
      </c>
      <c r="E47" s="161" t="str">
        <f>G$45</f>
        <v>ヘッダ参照文書</v>
      </c>
      <c r="F47" s="162" t="str">
        <f>IF("AS"=MID(N47,1,2),INDEX('SME XPath'!X:X,MATCH(コアインボイス0904!K47,'SME XPath'!A:A,0),1),"")</f>
        <v/>
      </c>
      <c r="G47" s="161" t="s">
        <v>4532</v>
      </c>
      <c r="H47" s="161" t="s">
        <v>2355</v>
      </c>
      <c r="K47" s="161">
        <v>45</v>
      </c>
      <c r="L47" s="162" t="s">
        <v>29</v>
      </c>
      <c r="M47" s="161" t="s">
        <v>240</v>
      </c>
      <c r="N47" s="161" t="s">
        <v>48</v>
      </c>
      <c r="R47" s="161" t="s">
        <v>241</v>
      </c>
      <c r="Y47" s="161" t="s">
        <v>242</v>
      </c>
      <c r="Z47" s="161" t="s">
        <v>243</v>
      </c>
      <c r="AA47" s="162" t="s">
        <v>64</v>
      </c>
      <c r="AB47" s="161">
        <v>44</v>
      </c>
      <c r="AC47" s="162" t="s">
        <v>29</v>
      </c>
      <c r="AD47" s="161" t="s">
        <v>240</v>
      </c>
      <c r="AE47" s="161" t="s">
        <v>48</v>
      </c>
      <c r="AI47" s="161" t="s">
        <v>241</v>
      </c>
      <c r="AR47" s="161" t="s">
        <v>242</v>
      </c>
      <c r="AS47" s="161" t="s">
        <v>243</v>
      </c>
      <c r="AT47" s="162" t="s">
        <v>64</v>
      </c>
      <c r="AV47" s="167" t="s">
        <v>3876</v>
      </c>
      <c r="AW47" s="161" t="s">
        <v>3876</v>
      </c>
      <c r="AX47" s="161">
        <v>2880</v>
      </c>
      <c r="AY47" s="161" t="s">
        <v>244</v>
      </c>
      <c r="AZ47" s="161">
        <v>2</v>
      </c>
      <c r="BA47" s="161" t="s">
        <v>2988</v>
      </c>
      <c r="BB47" s="161" t="s">
        <v>2686</v>
      </c>
      <c r="BC47" s="162" t="s">
        <v>64</v>
      </c>
      <c r="BD47" s="162" t="str">
        <f>IF("IBT"=MID(AY47,1,3),INDEX('JP PINT 1.0'!J:J,MATCH(コアインボイス0904!AY47,'JP PINT 1.0'!C:C,0),1),"")</f>
        <v>Document Reference</v>
      </c>
      <c r="BF47" s="167" t="s">
        <v>4279</v>
      </c>
    </row>
    <row r="48" spans="1:58">
      <c r="A48" s="161">
        <v>46</v>
      </c>
      <c r="B48" s="162" t="s">
        <v>4470</v>
      </c>
      <c r="C48" s="161" t="s">
        <v>5501</v>
      </c>
      <c r="D48" s="161" t="s">
        <v>4704</v>
      </c>
      <c r="E48" s="161" t="str">
        <f t="shared" ref="E48:E55" si="4">G$45</f>
        <v>ヘッダ参照文書</v>
      </c>
      <c r="F48" s="162" t="str">
        <f>IF("AS"=MID(N48,1,2),INDEX('SME XPath'!X:X,MATCH(コアインボイス0904!K48,'SME XPath'!A:A,0),1),"")</f>
        <v/>
      </c>
      <c r="G48" s="161" t="s">
        <v>4533</v>
      </c>
      <c r="H48" s="161" t="s">
        <v>2355</v>
      </c>
      <c r="K48" s="161">
        <v>46</v>
      </c>
      <c r="L48" s="162" t="s">
        <v>29</v>
      </c>
      <c r="M48" s="161" t="s">
        <v>246</v>
      </c>
      <c r="N48" s="161" t="s">
        <v>48</v>
      </c>
      <c r="R48" s="161" t="s">
        <v>247</v>
      </c>
      <c r="Y48" s="161" t="s">
        <v>248</v>
      </c>
      <c r="Z48" s="161" t="s">
        <v>249</v>
      </c>
      <c r="AA48" s="162" t="s">
        <v>43</v>
      </c>
      <c r="AB48" s="161">
        <v>45</v>
      </c>
      <c r="AC48" s="162" t="s">
        <v>29</v>
      </c>
      <c r="AD48" s="161" t="s">
        <v>246</v>
      </c>
      <c r="AE48" s="161" t="s">
        <v>48</v>
      </c>
      <c r="AI48" s="161" t="s">
        <v>247</v>
      </c>
      <c r="AR48" s="161" t="s">
        <v>248</v>
      </c>
      <c r="AS48" s="161" t="s">
        <v>249</v>
      </c>
      <c r="AT48" s="162" t="s">
        <v>43</v>
      </c>
      <c r="AV48" s="167" t="s">
        <v>3875</v>
      </c>
      <c r="AW48" s="161" t="s">
        <v>3875</v>
      </c>
      <c r="AX48" s="161" t="s">
        <v>4079</v>
      </c>
      <c r="AZ48" s="161" t="s">
        <v>4079</v>
      </c>
      <c r="BA48" s="161" t="s">
        <v>4079</v>
      </c>
      <c r="BB48" s="161" t="s">
        <v>4079</v>
      </c>
      <c r="BC48" s="162" t="s">
        <v>4079</v>
      </c>
      <c r="BD48" s="162" t="str">
        <f>IF("IBT"=MID(AY48,1,3),INDEX('JP PINT 1.0'!J:J,MATCH(コアインボイス0904!AY48,'JP PINT 1.0'!C:C,0),1),"")</f>
        <v/>
      </c>
      <c r="BF48" s="167" t="s">
        <v>4079</v>
      </c>
    </row>
    <row r="49" spans="1:58">
      <c r="A49" s="161">
        <v>47</v>
      </c>
      <c r="B49" s="162" t="s">
        <v>4470</v>
      </c>
      <c r="C49" s="161" t="s">
        <v>5502</v>
      </c>
      <c r="D49" s="161" t="s">
        <v>4705</v>
      </c>
      <c r="E49" s="161" t="str">
        <f t="shared" si="4"/>
        <v>ヘッダ参照文書</v>
      </c>
      <c r="F49" s="162" t="str">
        <f>IF("AS"=MID(N49,1,2),INDEX('SME XPath'!X:X,MATCH(コアインボイス0904!K49,'SME XPath'!A:A,0),1),"")</f>
        <v/>
      </c>
      <c r="G49" s="161" t="s">
        <v>4534</v>
      </c>
      <c r="H49" s="161" t="s">
        <v>2355</v>
      </c>
      <c r="K49" s="161">
        <v>47</v>
      </c>
      <c r="L49" s="162" t="s">
        <v>29</v>
      </c>
      <c r="M49" s="161" t="s">
        <v>253</v>
      </c>
      <c r="N49" s="161" t="s">
        <v>48</v>
      </c>
      <c r="R49" s="161" t="s">
        <v>254</v>
      </c>
      <c r="Y49" s="161" t="s">
        <v>255</v>
      </c>
      <c r="Z49" s="161" t="s">
        <v>256</v>
      </c>
      <c r="AA49" s="162" t="s">
        <v>43</v>
      </c>
      <c r="AB49" s="161">
        <v>46</v>
      </c>
      <c r="AC49" s="162" t="s">
        <v>29</v>
      </c>
      <c r="AD49" s="161" t="s">
        <v>253</v>
      </c>
      <c r="AE49" s="161" t="s">
        <v>48</v>
      </c>
      <c r="AI49" s="161" t="s">
        <v>254</v>
      </c>
      <c r="AR49" s="161" t="s">
        <v>255</v>
      </c>
      <c r="AS49" s="161" t="s">
        <v>256</v>
      </c>
      <c r="AT49" s="162" t="s">
        <v>43</v>
      </c>
      <c r="AV49" s="167" t="s">
        <v>3874</v>
      </c>
      <c r="AW49" s="161" t="s">
        <v>3874</v>
      </c>
      <c r="AX49" s="161" t="s">
        <v>4079</v>
      </c>
      <c r="AZ49" s="161" t="s">
        <v>4079</v>
      </c>
      <c r="BA49" s="161" t="s">
        <v>4079</v>
      </c>
      <c r="BB49" s="161" t="s">
        <v>4079</v>
      </c>
      <c r="BC49" s="162" t="s">
        <v>4079</v>
      </c>
      <c r="BD49" s="162" t="str">
        <f>IF("IBT"=MID(AY49,1,3),INDEX('JP PINT 1.0'!J:J,MATCH(コアインボイス0904!AY49,'JP PINT 1.0'!C:C,0),1),"")</f>
        <v/>
      </c>
      <c r="BF49" s="167" t="s">
        <v>4079</v>
      </c>
    </row>
    <row r="50" spans="1:58">
      <c r="A50" s="161">
        <v>48</v>
      </c>
      <c r="B50" s="162" t="s">
        <v>4470</v>
      </c>
      <c r="C50" s="161" t="s">
        <v>5503</v>
      </c>
      <c r="D50" s="161" t="s">
        <v>4706</v>
      </c>
      <c r="E50" s="161" t="str">
        <f t="shared" si="4"/>
        <v>ヘッダ参照文書</v>
      </c>
      <c r="F50" s="162" t="str">
        <f>IF("AS"=MID(N50,1,2),INDEX('SME XPath'!X:X,MATCH(コアインボイス0904!K50,'SME XPath'!A:A,0),1),"")</f>
        <v/>
      </c>
      <c r="G50" s="161" t="s">
        <v>4535</v>
      </c>
      <c r="H50" s="161" t="s">
        <v>2355</v>
      </c>
      <c r="K50" s="161">
        <v>48</v>
      </c>
      <c r="L50" s="162" t="s">
        <v>29</v>
      </c>
      <c r="M50" s="161" t="s">
        <v>258</v>
      </c>
      <c r="N50" s="161" t="s">
        <v>48</v>
      </c>
      <c r="R50" s="161" t="s">
        <v>259</v>
      </c>
      <c r="Y50" s="161" t="s">
        <v>260</v>
      </c>
      <c r="Z50" s="161" t="s">
        <v>261</v>
      </c>
      <c r="AA50" s="162" t="s">
        <v>43</v>
      </c>
      <c r="AB50" s="161">
        <v>47</v>
      </c>
      <c r="AC50" s="162" t="s">
        <v>29</v>
      </c>
      <c r="AD50" s="161" t="s">
        <v>258</v>
      </c>
      <c r="AE50" s="161" t="s">
        <v>48</v>
      </c>
      <c r="AI50" s="161" t="s">
        <v>259</v>
      </c>
      <c r="AR50" s="161" t="s">
        <v>260</v>
      </c>
      <c r="AS50" s="161" t="s">
        <v>261</v>
      </c>
      <c r="AT50" s="162" t="s">
        <v>43</v>
      </c>
      <c r="AV50" s="167" t="s">
        <v>3873</v>
      </c>
      <c r="AW50" s="161" t="s">
        <v>3873</v>
      </c>
      <c r="AX50" s="161" t="s">
        <v>4079</v>
      </c>
      <c r="AZ50" s="161" t="s">
        <v>4079</v>
      </c>
      <c r="BA50" s="161" t="s">
        <v>4079</v>
      </c>
      <c r="BB50" s="161" t="s">
        <v>4079</v>
      </c>
      <c r="BC50" s="162" t="s">
        <v>4079</v>
      </c>
      <c r="BD50" s="162" t="str">
        <f>IF("IBT"=MID(AY50,1,3),INDEX('JP PINT 1.0'!J:J,MATCH(コアインボイス0904!AY50,'JP PINT 1.0'!C:C,0),1),"")</f>
        <v/>
      </c>
      <c r="BF50" s="167" t="s">
        <v>4079</v>
      </c>
    </row>
    <row r="51" spans="1:58">
      <c r="A51" s="161">
        <v>49</v>
      </c>
      <c r="B51" s="162" t="s">
        <v>4470</v>
      </c>
      <c r="C51" s="161" t="s">
        <v>5504</v>
      </c>
      <c r="D51" s="161" t="s">
        <v>4707</v>
      </c>
      <c r="E51" s="161" t="str">
        <f t="shared" si="4"/>
        <v>ヘッダ参照文書</v>
      </c>
      <c r="F51" s="162" t="str">
        <f>IF("AS"=MID(N51,1,2),INDEX('SME XPath'!X:X,MATCH(コアインボイス0904!K51,'SME XPath'!A:A,0),1),"")</f>
        <v/>
      </c>
      <c r="G51" s="161" t="s">
        <v>4536</v>
      </c>
      <c r="H51" s="161" t="s">
        <v>2355</v>
      </c>
      <c r="K51" s="161">
        <v>49</v>
      </c>
      <c r="L51" s="162" t="s">
        <v>29</v>
      </c>
      <c r="M51" s="161" t="s">
        <v>264</v>
      </c>
      <c r="N51" s="161" t="s">
        <v>48</v>
      </c>
      <c r="R51" s="161" t="s">
        <v>265</v>
      </c>
      <c r="Y51" s="161" t="s">
        <v>266</v>
      </c>
      <c r="Z51" s="161" t="s">
        <v>267</v>
      </c>
      <c r="AA51" s="162" t="s">
        <v>43</v>
      </c>
      <c r="AB51" s="161">
        <v>48</v>
      </c>
      <c r="AC51" s="162" t="s">
        <v>29</v>
      </c>
      <c r="AD51" s="161" t="s">
        <v>264</v>
      </c>
      <c r="AE51" s="161" t="s">
        <v>48</v>
      </c>
      <c r="AI51" s="161" t="s">
        <v>265</v>
      </c>
      <c r="AR51" s="161" t="s">
        <v>266</v>
      </c>
      <c r="AS51" s="161" t="s">
        <v>267</v>
      </c>
      <c r="AT51" s="162" t="s">
        <v>43</v>
      </c>
      <c r="AV51" s="167" t="s">
        <v>3872</v>
      </c>
      <c r="AW51" s="161" t="s">
        <v>3872</v>
      </c>
      <c r="AX51" s="161" t="s">
        <v>4079</v>
      </c>
      <c r="AZ51" s="161" t="s">
        <v>4079</v>
      </c>
      <c r="BA51" s="161" t="s">
        <v>4079</v>
      </c>
      <c r="BB51" s="161" t="s">
        <v>4079</v>
      </c>
      <c r="BC51" s="162" t="s">
        <v>4079</v>
      </c>
      <c r="BD51" s="162" t="str">
        <f>IF("IBT"=MID(AY51,1,3),INDEX('JP PINT 1.0'!J:J,MATCH(コアインボイス0904!AY51,'JP PINT 1.0'!C:C,0),1),"")</f>
        <v/>
      </c>
      <c r="BF51" s="167" t="s">
        <v>4079</v>
      </c>
    </row>
    <row r="52" spans="1:58">
      <c r="A52" s="161">
        <v>50</v>
      </c>
      <c r="B52" s="162" t="s">
        <v>4470</v>
      </c>
      <c r="C52" s="161" t="s">
        <v>5505</v>
      </c>
      <c r="D52" s="161" t="s">
        <v>4708</v>
      </c>
      <c r="E52" s="161" t="str">
        <f t="shared" si="4"/>
        <v>ヘッダ参照文書</v>
      </c>
      <c r="F52" s="162" t="str">
        <f>IF("AS"=MID(N52,1,2),INDEX('SME XPath'!X:X,MATCH(コアインボイス0904!K52,'SME XPath'!A:A,0),1),"")</f>
        <v/>
      </c>
      <c r="G52" s="161" t="s">
        <v>4537</v>
      </c>
      <c r="H52" s="161" t="s">
        <v>2355</v>
      </c>
      <c r="K52" s="161">
        <v>50</v>
      </c>
      <c r="L52" s="162" t="s">
        <v>29</v>
      </c>
      <c r="M52" s="161" t="s">
        <v>268</v>
      </c>
      <c r="N52" s="161" t="s">
        <v>48</v>
      </c>
      <c r="R52" s="161" t="s">
        <v>269</v>
      </c>
      <c r="Y52" s="161" t="s">
        <v>270</v>
      </c>
      <c r="Z52" s="161" t="s">
        <v>271</v>
      </c>
      <c r="AA52" s="162" t="s">
        <v>43</v>
      </c>
      <c r="AB52" s="161">
        <v>49</v>
      </c>
      <c r="AC52" s="162" t="s">
        <v>29</v>
      </c>
      <c r="AD52" s="161" t="s">
        <v>268</v>
      </c>
      <c r="AE52" s="161" t="s">
        <v>48</v>
      </c>
      <c r="AI52" s="161" t="s">
        <v>269</v>
      </c>
      <c r="AR52" s="161" t="s">
        <v>270</v>
      </c>
      <c r="AS52" s="161" t="s">
        <v>271</v>
      </c>
      <c r="AT52" s="162" t="s">
        <v>43</v>
      </c>
      <c r="AV52" s="167" t="s">
        <v>3871</v>
      </c>
      <c r="AW52" s="161" t="s">
        <v>3871</v>
      </c>
      <c r="AX52" s="161">
        <v>2890</v>
      </c>
      <c r="AY52" s="161" t="s">
        <v>272</v>
      </c>
      <c r="AZ52" s="161">
        <v>2</v>
      </c>
      <c r="BA52" s="161" t="s">
        <v>2990</v>
      </c>
      <c r="BB52" s="161" t="s">
        <v>2688</v>
      </c>
      <c r="BC52" s="162" t="s">
        <v>43</v>
      </c>
      <c r="BD52" s="162" t="str">
        <f>IF("IBT"=MID(AY52,1,3),INDEX('JP PINT 1.0'!J:J,MATCH(コアインボイス0904!AY52,'JP PINT 1.0'!C:C,0),1),"")</f>
        <v>Text</v>
      </c>
      <c r="BF52" s="167" t="s">
        <v>4280</v>
      </c>
    </row>
    <row r="53" spans="1:58">
      <c r="A53" s="161">
        <v>51</v>
      </c>
      <c r="B53" s="162" t="s">
        <v>4470</v>
      </c>
      <c r="C53" s="161" t="s">
        <v>5506</v>
      </c>
      <c r="D53" s="161" t="s">
        <v>4709</v>
      </c>
      <c r="E53" s="161" t="str">
        <f t="shared" si="4"/>
        <v>ヘッダ参照文書</v>
      </c>
      <c r="F53" s="162" t="str">
        <f>IF("AS"=MID(N53,1,2),INDEX('SME XPath'!X:X,MATCH(コアインボイス0904!K53,'SME XPath'!A:A,0),1),"")</f>
        <v/>
      </c>
      <c r="G53" s="161" t="s">
        <v>2330</v>
      </c>
      <c r="H53" s="161" t="s">
        <v>2355</v>
      </c>
      <c r="K53" s="161">
        <v>51</v>
      </c>
      <c r="L53" s="162" t="s">
        <v>29</v>
      </c>
      <c r="M53" s="161" t="s">
        <v>274</v>
      </c>
      <c r="N53" s="161" t="s">
        <v>48</v>
      </c>
      <c r="R53" s="161" t="s">
        <v>275</v>
      </c>
      <c r="Y53" s="161" t="s">
        <v>276</v>
      </c>
      <c r="Z53" s="161" t="s">
        <v>277</v>
      </c>
      <c r="AA53" s="162" t="s">
        <v>43</v>
      </c>
      <c r="AB53" s="161">
        <v>50</v>
      </c>
      <c r="AC53" s="162" t="s">
        <v>29</v>
      </c>
      <c r="AD53" s="161" t="s">
        <v>274</v>
      </c>
      <c r="AE53" s="161" t="s">
        <v>48</v>
      </c>
      <c r="AI53" s="161" t="s">
        <v>275</v>
      </c>
      <c r="AR53" s="161" t="s">
        <v>276</v>
      </c>
      <c r="AS53" s="161" t="s">
        <v>277</v>
      </c>
      <c r="AT53" s="162" t="s">
        <v>43</v>
      </c>
      <c r="AV53" s="167" t="s">
        <v>3870</v>
      </c>
      <c r="AW53" s="161" t="s">
        <v>3870</v>
      </c>
      <c r="AX53" s="161" t="s">
        <v>4079</v>
      </c>
      <c r="AZ53" s="161" t="s">
        <v>4079</v>
      </c>
      <c r="BA53" s="161" t="s">
        <v>4079</v>
      </c>
      <c r="BB53" s="161" t="s">
        <v>4079</v>
      </c>
      <c r="BC53" s="162" t="s">
        <v>4079</v>
      </c>
      <c r="BD53" s="162" t="str">
        <f>IF("IBT"=MID(AY53,1,3),INDEX('JP PINT 1.0'!J:J,MATCH(コアインボイス0904!AY53,'JP PINT 1.0'!C:C,0),1),"")</f>
        <v/>
      </c>
      <c r="BF53" s="167" t="s">
        <v>4079</v>
      </c>
    </row>
    <row r="54" spans="1:58">
      <c r="A54" s="161">
        <v>52</v>
      </c>
      <c r="B54" s="162" t="s">
        <v>4470</v>
      </c>
      <c r="C54" s="161" t="s">
        <v>5507</v>
      </c>
      <c r="D54" s="161" t="s">
        <v>4710</v>
      </c>
      <c r="E54" s="161" t="str">
        <f t="shared" si="4"/>
        <v>ヘッダ参照文書</v>
      </c>
      <c r="F54" s="162" t="str">
        <f>IF("AS"=MID(N54,1,2),INDEX('SME XPath'!X:X,MATCH(コアインボイス0904!K54,'SME XPath'!A:A,0),1),"")</f>
        <v/>
      </c>
      <c r="G54" s="161" t="s">
        <v>4538</v>
      </c>
      <c r="H54" s="161" t="s">
        <v>2355</v>
      </c>
      <c r="K54" s="161">
        <v>52</v>
      </c>
      <c r="L54" s="162" t="s">
        <v>29</v>
      </c>
      <c r="M54" s="161" t="s">
        <v>278</v>
      </c>
      <c r="N54" s="161" t="s">
        <v>48</v>
      </c>
      <c r="R54" s="161" t="s">
        <v>279</v>
      </c>
      <c r="Y54" s="161" t="s">
        <v>280</v>
      </c>
      <c r="Z54" s="161" t="s">
        <v>281</v>
      </c>
      <c r="AA54" s="162" t="s">
        <v>43</v>
      </c>
      <c r="AB54" s="161">
        <v>51</v>
      </c>
      <c r="AC54" s="162" t="s">
        <v>29</v>
      </c>
      <c r="AD54" s="161" t="s">
        <v>278</v>
      </c>
      <c r="AE54" s="161" t="s">
        <v>48</v>
      </c>
      <c r="AI54" s="161" t="s">
        <v>279</v>
      </c>
      <c r="AR54" s="161" t="s">
        <v>280</v>
      </c>
      <c r="AS54" s="161" t="s">
        <v>281</v>
      </c>
      <c r="AT54" s="162" t="s">
        <v>43</v>
      </c>
      <c r="AV54" s="167" t="s">
        <v>3869</v>
      </c>
      <c r="AW54" s="161" t="s">
        <v>3869</v>
      </c>
      <c r="AX54" s="161" t="s">
        <v>4079</v>
      </c>
      <c r="AZ54" s="161" t="s">
        <v>4079</v>
      </c>
      <c r="BA54" s="161" t="s">
        <v>4079</v>
      </c>
      <c r="BB54" s="161" t="s">
        <v>4079</v>
      </c>
      <c r="BC54" s="162" t="s">
        <v>4079</v>
      </c>
      <c r="BD54" s="162" t="str">
        <f>IF("IBT"=MID(AY54,1,3),INDEX('JP PINT 1.0'!J:J,MATCH(コアインボイス0904!AY54,'JP PINT 1.0'!C:C,0),1),"")</f>
        <v/>
      </c>
      <c r="BF54" s="167" t="s">
        <v>4079</v>
      </c>
    </row>
    <row r="55" spans="1:58">
      <c r="A55" s="161">
        <v>53</v>
      </c>
      <c r="B55" s="162" t="s">
        <v>4470</v>
      </c>
      <c r="C55" s="161" t="s">
        <v>5508</v>
      </c>
      <c r="D55" s="161" t="s">
        <v>4711</v>
      </c>
      <c r="E55" s="161" t="str">
        <f t="shared" si="4"/>
        <v>ヘッダ参照文書</v>
      </c>
      <c r="F55" s="162" t="str">
        <f>IF("AS"=MID(N55,1,2),INDEX('SME XPath'!X:X,MATCH(コアインボイス0904!K55,'SME XPath'!A:A,0),1),"")</f>
        <v/>
      </c>
      <c r="G55" s="161" t="s">
        <v>4539</v>
      </c>
      <c r="H55" s="161" t="s">
        <v>2355</v>
      </c>
      <c r="K55" s="161">
        <v>53</v>
      </c>
      <c r="L55" s="162" t="s">
        <v>29</v>
      </c>
      <c r="M55" s="161" t="s">
        <v>284</v>
      </c>
      <c r="N55" s="161" t="s">
        <v>48</v>
      </c>
      <c r="R55" s="161" t="s">
        <v>285</v>
      </c>
      <c r="Y55" s="161" t="s">
        <v>286</v>
      </c>
      <c r="Z55" s="161" t="s">
        <v>287</v>
      </c>
      <c r="AA55" s="162" t="s">
        <v>43</v>
      </c>
      <c r="AB55" s="161">
        <v>52</v>
      </c>
      <c r="AC55" s="162" t="s">
        <v>29</v>
      </c>
      <c r="AD55" s="161" t="s">
        <v>284</v>
      </c>
      <c r="AE55" s="161" t="s">
        <v>48</v>
      </c>
      <c r="AI55" s="161" t="s">
        <v>285</v>
      </c>
      <c r="AR55" s="161" t="s">
        <v>286</v>
      </c>
      <c r="AS55" s="161" t="s">
        <v>287</v>
      </c>
      <c r="AT55" s="162" t="s">
        <v>43</v>
      </c>
      <c r="AV55" s="167" t="s">
        <v>3868</v>
      </c>
      <c r="AW55" s="161" t="s">
        <v>3868</v>
      </c>
      <c r="AX55" s="161" t="s">
        <v>4079</v>
      </c>
      <c r="AZ55" s="161" t="s">
        <v>4079</v>
      </c>
      <c r="BA55" s="161" t="s">
        <v>4079</v>
      </c>
      <c r="BB55" s="161" t="s">
        <v>4079</v>
      </c>
      <c r="BC55" s="162" t="s">
        <v>4079</v>
      </c>
      <c r="BD55" s="162" t="str">
        <f>IF("IBT"=MID(AY55,1,3),INDEX('JP PINT 1.0'!J:J,MATCH(コアインボイス0904!AY55,'JP PINT 1.0'!C:C,0),1),"")</f>
        <v/>
      </c>
      <c r="BF55" s="167" t="s">
        <v>4079</v>
      </c>
    </row>
    <row r="56" spans="1:58">
      <c r="A56" s="161">
        <v>54</v>
      </c>
      <c r="B56" s="162" t="s">
        <v>4470</v>
      </c>
      <c r="C56" s="161" t="s">
        <v>4712</v>
      </c>
      <c r="D56" s="161" t="s">
        <v>4713</v>
      </c>
      <c r="E56" s="161" t="s">
        <v>5286</v>
      </c>
      <c r="F56" s="162" t="str">
        <f>IF("AS"=MID(N56,1,2),INDEX('SME XPath'!X:X,MATCH(コアインボイス0904!K56,'SME XPath'!A:A,0),1),"")</f>
        <v>n</v>
      </c>
      <c r="G56" s="161" t="s">
        <v>5289</v>
      </c>
      <c r="H56" s="161" t="str">
        <f t="shared" ref="H56:H99" si="5">IF(LEN(BD56)&gt;0,BD56,"")</f>
        <v>Binary object</v>
      </c>
      <c r="K56" s="161">
        <v>54</v>
      </c>
      <c r="L56" s="162" t="s">
        <v>29</v>
      </c>
      <c r="M56" s="161" t="s">
        <v>288</v>
      </c>
      <c r="N56" s="161" t="s">
        <v>60</v>
      </c>
      <c r="P56" s="161" t="s">
        <v>289</v>
      </c>
      <c r="Y56" s="161" t="s">
        <v>290</v>
      </c>
      <c r="Z56" s="161" t="s">
        <v>291</v>
      </c>
      <c r="AA56" s="162" t="s">
        <v>210</v>
      </c>
      <c r="AB56" s="161">
        <v>53</v>
      </c>
      <c r="AC56" s="162" t="s">
        <v>29</v>
      </c>
      <c r="AD56" s="161" t="s">
        <v>288</v>
      </c>
      <c r="AE56" s="161" t="s">
        <v>60</v>
      </c>
      <c r="AG56" s="161" t="s">
        <v>289</v>
      </c>
      <c r="AR56" s="161" t="s">
        <v>290</v>
      </c>
      <c r="AS56" s="161" t="s">
        <v>291</v>
      </c>
      <c r="AT56" s="162" t="s">
        <v>210</v>
      </c>
      <c r="AV56" s="167" t="s">
        <v>3867</v>
      </c>
      <c r="AW56" s="161" t="s">
        <v>3867</v>
      </c>
      <c r="AX56" s="161">
        <v>2900</v>
      </c>
      <c r="AY56" s="161" t="s">
        <v>282</v>
      </c>
      <c r="AZ56" s="161">
        <v>2</v>
      </c>
      <c r="BA56" s="161" t="s">
        <v>2986</v>
      </c>
      <c r="BB56" s="161" t="s">
        <v>2692</v>
      </c>
      <c r="BC56" s="162" t="s">
        <v>43</v>
      </c>
      <c r="BD56" s="162" t="str">
        <f>IF("IBT"=MID(AY56,1,3),INDEX('JP PINT 1.0'!J:J,MATCH(コアインボイス0904!AY56,'JP PINT 1.0'!C:C,0),1),"")</f>
        <v>Binary object</v>
      </c>
      <c r="BF56" s="167" t="s">
        <v>4281</v>
      </c>
    </row>
    <row r="57" spans="1:58">
      <c r="A57" s="161">
        <v>55</v>
      </c>
      <c r="B57" s="162" t="s">
        <v>4470</v>
      </c>
      <c r="K57" s="161">
        <v>55</v>
      </c>
      <c r="L57" s="162" t="s">
        <v>29</v>
      </c>
      <c r="M57" s="161" t="s">
        <v>293</v>
      </c>
      <c r="N57" s="161" t="s">
        <v>69</v>
      </c>
      <c r="Q57" s="161" t="s">
        <v>294</v>
      </c>
      <c r="Y57" s="161" t="s">
        <v>295</v>
      </c>
      <c r="Z57" s="161" t="s">
        <v>296</v>
      </c>
      <c r="AA57" s="162" t="s">
        <v>34</v>
      </c>
      <c r="AB57" s="161">
        <v>54</v>
      </c>
      <c r="AC57" s="162" t="s">
        <v>29</v>
      </c>
      <c r="AD57" s="161" t="s">
        <v>293</v>
      </c>
      <c r="AE57" s="161" t="s">
        <v>69</v>
      </c>
      <c r="AH57" s="161" t="s">
        <v>294</v>
      </c>
      <c r="AR57" s="161" t="s">
        <v>295</v>
      </c>
      <c r="AS57" s="161" t="s">
        <v>296</v>
      </c>
      <c r="AT57" s="162" t="s">
        <v>34</v>
      </c>
      <c r="AX57" s="161" t="s">
        <v>4079</v>
      </c>
      <c r="AZ57" s="161" t="s">
        <v>4079</v>
      </c>
      <c r="BA57" s="161" t="s">
        <v>4079</v>
      </c>
      <c r="BB57" s="161" t="s">
        <v>4079</v>
      </c>
      <c r="BC57" s="162" t="s">
        <v>4079</v>
      </c>
      <c r="BD57" s="162" t="str">
        <f>IF("IBT"=MID(AY57,1,3),INDEX('JP PINT 1.0'!J:J,MATCH(コアインボイス0904!AY57,'JP PINT 1.0'!C:C,0),1),"")</f>
        <v/>
      </c>
      <c r="BF57" s="167" t="s">
        <v>4079</v>
      </c>
    </row>
    <row r="58" spans="1:58">
      <c r="A58" s="161">
        <v>56</v>
      </c>
      <c r="B58" s="162" t="s">
        <v>4470</v>
      </c>
      <c r="C58" s="161" t="s">
        <v>5509</v>
      </c>
      <c r="D58" s="161" t="s">
        <v>4714</v>
      </c>
      <c r="E58" s="161" t="str">
        <f>G$56</f>
        <v>ヘッダ添付ファイル</v>
      </c>
      <c r="F58" s="162" t="str">
        <f>IF("AS"=MID(N58,1,2),INDEX('SME XPath'!X:X,MATCH(コアインボイス0904!K58,'SME XPath'!A:A,0),1),"")</f>
        <v/>
      </c>
      <c r="G58" s="161" t="s">
        <v>299</v>
      </c>
      <c r="H58" s="161" t="s">
        <v>2355</v>
      </c>
      <c r="K58" s="161">
        <v>56</v>
      </c>
      <c r="L58" s="162" t="s">
        <v>29</v>
      </c>
      <c r="M58" s="161" t="s">
        <v>297</v>
      </c>
      <c r="N58" s="161" t="s">
        <v>48</v>
      </c>
      <c r="R58" s="161" t="s">
        <v>298</v>
      </c>
      <c r="Y58" s="161" t="s">
        <v>299</v>
      </c>
      <c r="Z58" s="161" t="s">
        <v>300</v>
      </c>
      <c r="AA58" s="162" t="s">
        <v>64</v>
      </c>
      <c r="AB58" s="161">
        <v>55</v>
      </c>
      <c r="AC58" s="162" t="s">
        <v>29</v>
      </c>
      <c r="AD58" s="161" t="s">
        <v>297</v>
      </c>
      <c r="AE58" s="161" t="s">
        <v>48</v>
      </c>
      <c r="AI58" s="161" t="s">
        <v>298</v>
      </c>
      <c r="AR58" s="161" t="s">
        <v>299</v>
      </c>
      <c r="AS58" s="161" t="s">
        <v>300</v>
      </c>
      <c r="AT58" s="162" t="s">
        <v>64</v>
      </c>
      <c r="AV58" s="167" t="s">
        <v>4020</v>
      </c>
      <c r="AW58" s="161" t="s">
        <v>4020</v>
      </c>
      <c r="AX58" s="161" t="s">
        <v>4079</v>
      </c>
      <c r="AZ58" s="161" t="s">
        <v>4079</v>
      </c>
      <c r="BA58" s="161" t="s">
        <v>4079</v>
      </c>
      <c r="BB58" s="161" t="s">
        <v>4079</v>
      </c>
      <c r="BC58" s="162" t="s">
        <v>4079</v>
      </c>
      <c r="BD58" s="162" t="str">
        <f>IF("IBT"=MID(AY58,1,3),INDEX('JP PINT 1.0'!J:J,MATCH(コアインボイス0904!AY58,'JP PINT 1.0'!C:C,0),1),"")</f>
        <v/>
      </c>
      <c r="BF58" s="167" t="s">
        <v>4079</v>
      </c>
    </row>
    <row r="59" spans="1:58">
      <c r="A59" s="161">
        <v>57</v>
      </c>
      <c r="B59" s="162" t="s">
        <v>4470</v>
      </c>
      <c r="C59" s="161" t="s">
        <v>5510</v>
      </c>
      <c r="D59" s="161" t="s">
        <v>4715</v>
      </c>
      <c r="E59" s="161" t="str">
        <f>G$56</f>
        <v>ヘッダ添付ファイル</v>
      </c>
      <c r="F59" s="162" t="str">
        <f>IF("AS"=MID(N59,1,2),INDEX('SME XPath'!X:X,MATCH(コアインボイス0904!K59,'SME XPath'!A:A,0),1),"")</f>
        <v/>
      </c>
      <c r="G59" s="161" t="s">
        <v>303</v>
      </c>
      <c r="H59" s="161" t="str">
        <f t="shared" si="5"/>
        <v>Text</v>
      </c>
      <c r="K59" s="161">
        <v>57</v>
      </c>
      <c r="L59" s="162" t="s">
        <v>29</v>
      </c>
      <c r="M59" s="161" t="s">
        <v>301</v>
      </c>
      <c r="N59" s="161" t="s">
        <v>48</v>
      </c>
      <c r="R59" s="161" t="s">
        <v>302</v>
      </c>
      <c r="Y59" s="161" t="s">
        <v>303</v>
      </c>
      <c r="Z59" s="161" t="s">
        <v>304</v>
      </c>
      <c r="AA59" s="162" t="s">
        <v>43</v>
      </c>
      <c r="AB59" s="161">
        <v>56</v>
      </c>
      <c r="AC59" s="162" t="s">
        <v>29</v>
      </c>
      <c r="AD59" s="161" t="s">
        <v>301</v>
      </c>
      <c r="AE59" s="161" t="s">
        <v>48</v>
      </c>
      <c r="AI59" s="161" t="s">
        <v>302</v>
      </c>
      <c r="AR59" s="161" t="s">
        <v>303</v>
      </c>
      <c r="AS59" s="161" t="s">
        <v>304</v>
      </c>
      <c r="AT59" s="162" t="s">
        <v>43</v>
      </c>
      <c r="AV59" s="167" t="s">
        <v>3866</v>
      </c>
      <c r="AW59" s="161" t="s">
        <v>3866</v>
      </c>
      <c r="AX59" s="161">
        <v>2920</v>
      </c>
      <c r="AY59" s="161" t="s">
        <v>2998</v>
      </c>
      <c r="AZ59" s="161">
        <v>3</v>
      </c>
      <c r="BA59" s="161" t="s">
        <v>2999</v>
      </c>
      <c r="BB59" s="161" t="s">
        <v>2695</v>
      </c>
      <c r="BC59" s="162" t="s">
        <v>64</v>
      </c>
      <c r="BD59" s="162" t="str">
        <f>IF("IBT"=MID(AY59,1,3),INDEX('JP PINT 1.0'!J:J,MATCH(コアインボイス0904!AY59,'JP PINT 1.0'!C:C,0),1),"")</f>
        <v>Text</v>
      </c>
      <c r="BF59" s="167" t="s">
        <v>4429</v>
      </c>
    </row>
    <row r="60" spans="1:58">
      <c r="A60" s="161">
        <v>58</v>
      </c>
      <c r="B60" s="162" t="s">
        <v>4470</v>
      </c>
      <c r="C60" s="161" t="s">
        <v>5511</v>
      </c>
      <c r="D60" s="161" t="s">
        <v>4716</v>
      </c>
      <c r="E60" s="161" t="str">
        <f t="shared" ref="E60:E62" si="6">G$56</f>
        <v>ヘッダ添付ファイル</v>
      </c>
      <c r="F60" s="162" t="str">
        <f>IF("AS"=MID(N60,1,2),INDEX('SME XPath'!X:X,MATCH(コアインボイス0904!K60,'SME XPath'!A:A,0),1),"")</f>
        <v/>
      </c>
      <c r="G60" s="161" t="s">
        <v>309</v>
      </c>
      <c r="H60" s="161" t="str">
        <f t="shared" si="5"/>
        <v>Text</v>
      </c>
      <c r="K60" s="161">
        <v>58</v>
      </c>
      <c r="L60" s="162" t="s">
        <v>29</v>
      </c>
      <c r="M60" s="161" t="s">
        <v>307</v>
      </c>
      <c r="N60" s="161" t="s">
        <v>48</v>
      </c>
      <c r="R60" s="161" t="s">
        <v>308</v>
      </c>
      <c r="Y60" s="161" t="s">
        <v>309</v>
      </c>
      <c r="Z60" s="161" t="s">
        <v>310</v>
      </c>
      <c r="AA60" s="162" t="s">
        <v>43</v>
      </c>
      <c r="AB60" s="161">
        <v>57</v>
      </c>
      <c r="AC60" s="162" t="s">
        <v>29</v>
      </c>
      <c r="AD60" s="161" t="s">
        <v>307</v>
      </c>
      <c r="AE60" s="161" t="s">
        <v>48</v>
      </c>
      <c r="AI60" s="161" t="s">
        <v>308</v>
      </c>
      <c r="AR60" s="161" t="s">
        <v>309</v>
      </c>
      <c r="AS60" s="161" t="s">
        <v>310</v>
      </c>
      <c r="AT60" s="162" t="s">
        <v>43</v>
      </c>
      <c r="AV60" s="167" t="s">
        <v>3865</v>
      </c>
      <c r="AW60" s="161" t="s">
        <v>3865</v>
      </c>
      <c r="AX60" s="161">
        <v>2930</v>
      </c>
      <c r="AY60" s="161" t="s">
        <v>250</v>
      </c>
      <c r="AZ60" s="161">
        <v>2</v>
      </c>
      <c r="BA60" s="161" t="s">
        <v>3001</v>
      </c>
      <c r="BB60" s="161" t="s">
        <v>2690</v>
      </c>
      <c r="BC60" s="162" t="s">
        <v>43</v>
      </c>
      <c r="BD60" s="162" t="str">
        <f>IF("IBT"=MID(AY60,1,3),INDEX('JP PINT 1.0'!J:J,MATCH(コアインボイス0904!AY60,'JP PINT 1.0'!C:C,0),1),"")</f>
        <v>Text</v>
      </c>
      <c r="BF60" s="167" t="s">
        <v>4282</v>
      </c>
    </row>
    <row r="61" spans="1:58">
      <c r="A61" s="161">
        <v>59</v>
      </c>
      <c r="B61" s="162" t="s">
        <v>4470</v>
      </c>
      <c r="C61" s="161" t="s">
        <v>5512</v>
      </c>
      <c r="D61" s="161" t="s">
        <v>4717</v>
      </c>
      <c r="E61" s="161" t="str">
        <f t="shared" si="6"/>
        <v>ヘッダ添付ファイル</v>
      </c>
      <c r="F61" s="162" t="str">
        <f>IF("AS"=MID(N61,1,2),INDEX('SME XPath'!X:X,MATCH(コアインボイス0904!K61,'SME XPath'!A:A,0),1),"")</f>
        <v/>
      </c>
      <c r="G61" s="161" t="s">
        <v>313</v>
      </c>
      <c r="H61" s="161" t="str">
        <f t="shared" si="5"/>
        <v>Code</v>
      </c>
      <c r="K61" s="161">
        <v>59</v>
      </c>
      <c r="L61" s="162" t="s">
        <v>29</v>
      </c>
      <c r="M61" s="161" t="s">
        <v>311</v>
      </c>
      <c r="N61" s="161" t="s">
        <v>48</v>
      </c>
      <c r="R61" s="161" t="s">
        <v>312</v>
      </c>
      <c r="Y61" s="161" t="s">
        <v>313</v>
      </c>
      <c r="Z61" s="161" t="s">
        <v>313</v>
      </c>
      <c r="AA61" s="162" t="s">
        <v>64</v>
      </c>
      <c r="AB61" s="161">
        <v>58</v>
      </c>
      <c r="AC61" s="162" t="s">
        <v>29</v>
      </c>
      <c r="AD61" s="161" t="s">
        <v>311</v>
      </c>
      <c r="AE61" s="161" t="s">
        <v>48</v>
      </c>
      <c r="AI61" s="161" t="s">
        <v>312</v>
      </c>
      <c r="AR61" s="161" t="s">
        <v>313</v>
      </c>
      <c r="AS61" s="161" t="s">
        <v>313</v>
      </c>
      <c r="AT61" s="162" t="s">
        <v>64</v>
      </c>
      <c r="AV61" s="167" t="s">
        <v>3864</v>
      </c>
      <c r="AW61" s="161" t="s">
        <v>3864</v>
      </c>
      <c r="AX61" s="161">
        <v>2910</v>
      </c>
      <c r="AY61" s="161" t="s">
        <v>2994</v>
      </c>
      <c r="AZ61" s="161">
        <v>3</v>
      </c>
      <c r="BA61" s="161" t="s">
        <v>2995</v>
      </c>
      <c r="BB61" s="161" t="s">
        <v>2694</v>
      </c>
      <c r="BC61" s="162" t="s">
        <v>64</v>
      </c>
      <c r="BD61" s="162" t="str">
        <f>IF("IBT"=MID(AY61,1,3),INDEX('JP PINT 1.0'!J:J,MATCH(コアインボイス0904!AY61,'JP PINT 1.0'!C:C,0),1),"")</f>
        <v>Code</v>
      </c>
      <c r="BF61" s="167" t="s">
        <v>4428</v>
      </c>
    </row>
    <row r="62" spans="1:58">
      <c r="A62" s="161">
        <v>60</v>
      </c>
      <c r="B62" s="162" t="s">
        <v>4470</v>
      </c>
      <c r="C62" s="161" t="s">
        <v>5513</v>
      </c>
      <c r="D62" s="161" t="s">
        <v>4718</v>
      </c>
      <c r="E62" s="161" t="str">
        <f t="shared" si="6"/>
        <v>ヘッダ添付ファイル</v>
      </c>
      <c r="F62" s="162" t="str">
        <f>IF("AS"=MID(N62,1,2),INDEX('SME XPath'!X:X,MATCH(コアインボイス0904!K62,'SME XPath'!A:A,0),1),"")</f>
        <v/>
      </c>
      <c r="G62" s="161" t="s">
        <v>320</v>
      </c>
      <c r="H62" s="161" t="s">
        <v>2428</v>
      </c>
      <c r="K62" s="161">
        <v>60</v>
      </c>
      <c r="L62" s="162" t="s">
        <v>29</v>
      </c>
      <c r="M62" s="161" t="s">
        <v>318</v>
      </c>
      <c r="N62" s="161" t="s">
        <v>48</v>
      </c>
      <c r="R62" s="161" t="s">
        <v>319</v>
      </c>
      <c r="Y62" s="161" t="s">
        <v>320</v>
      </c>
      <c r="Z62" s="161" t="s">
        <v>320</v>
      </c>
      <c r="AA62" s="162" t="s">
        <v>43</v>
      </c>
      <c r="AB62" s="161">
        <v>59</v>
      </c>
      <c r="AC62" s="162" t="s">
        <v>29</v>
      </c>
      <c r="AD62" s="161" t="s">
        <v>318</v>
      </c>
      <c r="AE62" s="161" t="s">
        <v>48</v>
      </c>
      <c r="AI62" s="161" t="s">
        <v>319</v>
      </c>
      <c r="AR62" s="161" t="s">
        <v>320</v>
      </c>
      <c r="AS62" s="161" t="s">
        <v>320</v>
      </c>
      <c r="AT62" s="162" t="s">
        <v>43</v>
      </c>
      <c r="AV62" s="167" t="s">
        <v>3863</v>
      </c>
      <c r="AW62" s="161" t="s">
        <v>3863</v>
      </c>
      <c r="AX62" s="161" t="s">
        <v>4079</v>
      </c>
      <c r="AZ62" s="161" t="s">
        <v>4079</v>
      </c>
      <c r="BA62" s="161" t="s">
        <v>4079</v>
      </c>
      <c r="BB62" s="161" t="s">
        <v>4079</v>
      </c>
      <c r="BC62" s="162" t="s">
        <v>4079</v>
      </c>
      <c r="BD62" s="162" t="str">
        <f>IF("IBT"=MID(AY62,1,3),INDEX('JP PINT 1.0'!J:J,MATCH(コアインボイス0904!AY62,'JP PINT 1.0'!C:C,0),1),"")</f>
        <v/>
      </c>
      <c r="BF62" s="167" t="s">
        <v>4079</v>
      </c>
    </row>
    <row r="63" spans="1:58">
      <c r="A63" s="161">
        <v>61</v>
      </c>
      <c r="B63" s="162" t="s">
        <v>4470</v>
      </c>
      <c r="K63" s="161">
        <v>61</v>
      </c>
      <c r="L63" s="162" t="s">
        <v>29</v>
      </c>
      <c r="M63" s="161" t="s">
        <v>321</v>
      </c>
      <c r="N63" s="161" t="s">
        <v>39</v>
      </c>
      <c r="O63" s="161" t="s">
        <v>322</v>
      </c>
      <c r="Y63" s="161" t="s">
        <v>323</v>
      </c>
      <c r="Z63" s="161" t="s">
        <v>324</v>
      </c>
      <c r="AA63" s="162" t="s">
        <v>64</v>
      </c>
      <c r="AB63" s="161">
        <v>60</v>
      </c>
      <c r="AC63" s="162" t="s">
        <v>29</v>
      </c>
      <c r="AD63" s="161" t="s">
        <v>321</v>
      </c>
      <c r="AE63" s="161" t="s">
        <v>39</v>
      </c>
      <c r="AF63" s="161" t="s">
        <v>322</v>
      </c>
      <c r="AR63" s="161" t="s">
        <v>323</v>
      </c>
      <c r="AS63" s="161" t="s">
        <v>324</v>
      </c>
      <c r="AT63" s="162" t="s">
        <v>64</v>
      </c>
      <c r="AV63" s="167" t="s">
        <v>3862</v>
      </c>
      <c r="AX63" s="161" t="s">
        <v>4079</v>
      </c>
      <c r="AZ63" s="161" t="s">
        <v>4079</v>
      </c>
      <c r="BA63" s="161" t="s">
        <v>4079</v>
      </c>
      <c r="BB63" s="161" t="s">
        <v>4079</v>
      </c>
      <c r="BC63" s="162" t="s">
        <v>4079</v>
      </c>
      <c r="BD63" s="162" t="str">
        <f>IF("IBT"=MID(AY63,1,3),INDEX('JP PINT 1.0'!J:J,MATCH(コアインボイス0904!AY63,'JP PINT 1.0'!C:C,0),1),"")</f>
        <v/>
      </c>
      <c r="BF63" s="167" t="s">
        <v>4079</v>
      </c>
    </row>
    <row r="64" spans="1:58">
      <c r="A64" s="161">
        <v>62</v>
      </c>
      <c r="B64" s="162" t="s">
        <v>4470</v>
      </c>
      <c r="K64" s="161">
        <v>62</v>
      </c>
      <c r="L64" s="162" t="s">
        <v>29</v>
      </c>
      <c r="M64" s="161" t="s">
        <v>326</v>
      </c>
      <c r="N64" s="161" t="s">
        <v>60</v>
      </c>
      <c r="P64" s="161" t="s">
        <v>327</v>
      </c>
      <c r="Y64" s="161" t="s">
        <v>328</v>
      </c>
      <c r="Z64" s="161" t="s">
        <v>329</v>
      </c>
      <c r="AA64" s="162" t="s">
        <v>64</v>
      </c>
      <c r="AB64" s="161">
        <v>61</v>
      </c>
      <c r="AC64" s="162" t="s">
        <v>29</v>
      </c>
      <c r="AD64" s="161" t="s">
        <v>326</v>
      </c>
      <c r="AE64" s="161" t="s">
        <v>60</v>
      </c>
      <c r="AG64" s="161" t="s">
        <v>327</v>
      </c>
      <c r="AR64" s="161" t="s">
        <v>328</v>
      </c>
      <c r="AS64" s="161" t="s">
        <v>329</v>
      </c>
      <c r="AT64" s="162" t="s">
        <v>64</v>
      </c>
      <c r="AV64" s="167" t="s">
        <v>3861</v>
      </c>
      <c r="AW64" s="161" t="s">
        <v>3861</v>
      </c>
      <c r="AX64" s="161" t="s">
        <v>4079</v>
      </c>
      <c r="AZ64" s="161" t="s">
        <v>4079</v>
      </c>
      <c r="BA64" s="161" t="s">
        <v>4079</v>
      </c>
      <c r="BB64" s="161" t="s">
        <v>4079</v>
      </c>
      <c r="BC64" s="162" t="s">
        <v>4079</v>
      </c>
      <c r="BD64" s="162" t="str">
        <f>IF("IBT"=MID(AY64,1,3),INDEX('JP PINT 1.0'!J:J,MATCH(コアインボイス0904!AY64,'JP PINT 1.0'!C:C,0),1),"")</f>
        <v/>
      </c>
      <c r="BF64" s="167" t="s">
        <v>4079</v>
      </c>
    </row>
    <row r="65" spans="1:58">
      <c r="A65" s="161">
        <v>63</v>
      </c>
      <c r="B65" s="162" t="s">
        <v>4470</v>
      </c>
      <c r="E65" s="161" t="s">
        <v>5286</v>
      </c>
      <c r="F65" s="162" t="str">
        <f>IF("AS"=MID(N65,1,2),INDEX('SME XPath'!X:X,MATCH(コアインボイス0904!K65,'SME XPath'!A:A,0),1),"")</f>
        <v/>
      </c>
      <c r="G65" s="161" t="s">
        <v>2426</v>
      </c>
      <c r="H65" s="161" t="str">
        <f t="shared" si="5"/>
        <v>Text</v>
      </c>
      <c r="AD65" s="177" t="s">
        <v>4083</v>
      </c>
      <c r="AE65" s="161" t="s">
        <v>48</v>
      </c>
      <c r="AV65" s="167" t="s">
        <v>4084</v>
      </c>
      <c r="AX65" s="161">
        <v>1100</v>
      </c>
      <c r="AY65" s="161" t="s">
        <v>2429</v>
      </c>
      <c r="AZ65" s="161">
        <v>1</v>
      </c>
      <c r="BA65" s="161" t="s">
        <v>2426</v>
      </c>
      <c r="BB65" s="161" t="s">
        <v>2430</v>
      </c>
      <c r="BC65" s="162" t="s">
        <v>43</v>
      </c>
      <c r="BD65" s="162" t="str">
        <f>IF("IBT"=MID(AY65,1,3),INDEX('JP PINT 1.0'!J:J,MATCH(コアインボイス0904!AY65,'JP PINT 1.0'!C:C,0),1),"")</f>
        <v>Text</v>
      </c>
      <c r="BF65" s="167" t="s">
        <v>4132</v>
      </c>
    </row>
    <row r="66" spans="1:58">
      <c r="A66" s="161">
        <v>64</v>
      </c>
      <c r="B66" s="162" t="s">
        <v>4470</v>
      </c>
      <c r="F66" s="162" t="str">
        <f>IF("AS"=MID(N66,1,2),INDEX('SME XPath'!X:X,MATCH(コアインボイス0904!K66,'SME XPath'!A:A,0),1),"")</f>
        <v/>
      </c>
      <c r="H66" s="161" t="str">
        <f t="shared" si="5"/>
        <v/>
      </c>
      <c r="K66" s="161">
        <v>63</v>
      </c>
      <c r="L66" s="162" t="s">
        <v>29</v>
      </c>
      <c r="M66" s="161" t="s">
        <v>330</v>
      </c>
      <c r="N66" s="161" t="s">
        <v>69</v>
      </c>
      <c r="Q66" s="161" t="s">
        <v>331</v>
      </c>
      <c r="Y66" s="161" t="s">
        <v>332</v>
      </c>
      <c r="Z66" s="161" t="s">
        <v>333</v>
      </c>
      <c r="AA66" s="162" t="s">
        <v>34</v>
      </c>
      <c r="AB66" s="161">
        <v>62</v>
      </c>
      <c r="AC66" s="162" t="s">
        <v>29</v>
      </c>
      <c r="AD66" s="161" t="s">
        <v>330</v>
      </c>
      <c r="AE66" s="161" t="s">
        <v>69</v>
      </c>
      <c r="AH66" s="161" t="s">
        <v>331</v>
      </c>
      <c r="AR66" s="161" t="s">
        <v>332</v>
      </c>
      <c r="AS66" s="161" t="s">
        <v>333</v>
      </c>
      <c r="AT66" s="162" t="s">
        <v>34</v>
      </c>
      <c r="AX66" s="161" t="s">
        <v>4079</v>
      </c>
      <c r="AZ66" s="161" t="s">
        <v>4079</v>
      </c>
      <c r="BA66" s="161" t="s">
        <v>4079</v>
      </c>
      <c r="BB66" s="161" t="s">
        <v>4079</v>
      </c>
      <c r="BC66" s="162" t="s">
        <v>4079</v>
      </c>
      <c r="BD66" s="162" t="str">
        <f>IF("IBT"=MID(AY66,1,3),INDEX('JP PINT 1.0'!J:J,MATCH(コアインボイス0904!AY66,'JP PINT 1.0'!C:C,0),1),"")</f>
        <v/>
      </c>
      <c r="BF66" s="167" t="s">
        <v>4079</v>
      </c>
    </row>
    <row r="67" spans="1:58">
      <c r="A67" s="161">
        <v>65</v>
      </c>
      <c r="B67" s="162" t="s">
        <v>4470</v>
      </c>
      <c r="C67" s="161" t="s">
        <v>4719</v>
      </c>
      <c r="D67" s="161" t="s">
        <v>4720</v>
      </c>
      <c r="E67" s="161" t="s">
        <v>5286</v>
      </c>
      <c r="F67" s="162">
        <f>IF("AS"=MID(N67,1,2),INDEX('SME XPath'!X:X,MATCH(コアインボイス0904!K67,'SME XPath'!A:A,0),1),"")</f>
        <v>1</v>
      </c>
      <c r="G67" s="161" t="s">
        <v>2440</v>
      </c>
      <c r="H67" s="161" t="str">
        <f t="shared" si="5"/>
        <v/>
      </c>
      <c r="K67" s="161">
        <v>64</v>
      </c>
      <c r="L67" s="162" t="s">
        <v>29</v>
      </c>
      <c r="M67" s="161" t="s">
        <v>334</v>
      </c>
      <c r="N67" s="161" t="s">
        <v>60</v>
      </c>
      <c r="R67" s="161" t="s">
        <v>335</v>
      </c>
      <c r="Y67" s="161" t="s">
        <v>336</v>
      </c>
      <c r="Z67" s="161" t="s">
        <v>337</v>
      </c>
      <c r="AA67" s="162" t="s">
        <v>64</v>
      </c>
      <c r="AB67" s="161">
        <v>63</v>
      </c>
      <c r="AC67" s="162" t="s">
        <v>29</v>
      </c>
      <c r="AD67" s="161" t="s">
        <v>334</v>
      </c>
      <c r="AE67" s="161" t="s">
        <v>60</v>
      </c>
      <c r="AI67" s="161" t="s">
        <v>335</v>
      </c>
      <c r="AR67" s="161" t="s">
        <v>336</v>
      </c>
      <c r="AS67" s="161" t="s">
        <v>337</v>
      </c>
      <c r="AT67" s="162" t="s">
        <v>64</v>
      </c>
      <c r="AV67" s="167" t="s">
        <v>3860</v>
      </c>
      <c r="AW67" s="161" t="s">
        <v>3860</v>
      </c>
      <c r="AX67" s="161">
        <v>1330</v>
      </c>
      <c r="AY67" s="161" t="s">
        <v>338</v>
      </c>
      <c r="AZ67" s="161">
        <v>1</v>
      </c>
      <c r="BA67" s="161" t="s">
        <v>2440</v>
      </c>
      <c r="BB67" s="161" t="s">
        <v>339</v>
      </c>
      <c r="BC67" s="162" t="s">
        <v>64</v>
      </c>
      <c r="BD67" s="162" t="str">
        <f>IF("IBT"=MID(AY67,1,3),INDEX('JP PINT 1.0'!J:J,MATCH(コアインボイス0904!AY67,'JP PINT 1.0'!C:C,0),1),"")</f>
        <v/>
      </c>
      <c r="BF67" s="167" t="s">
        <v>4153</v>
      </c>
    </row>
    <row r="68" spans="1:58">
      <c r="A68" s="161">
        <v>66</v>
      </c>
      <c r="B68" s="162" t="s">
        <v>4470</v>
      </c>
      <c r="F68" s="162" t="str">
        <f>IF("AS"=MID(N68,1,2),INDEX('SME XPath'!X:X,MATCH(コアインボイス0904!K68,'SME XPath'!A:A,0),1),"")</f>
        <v/>
      </c>
      <c r="H68" s="161" t="str">
        <f t="shared" si="5"/>
        <v/>
      </c>
      <c r="K68" s="161">
        <v>65</v>
      </c>
      <c r="L68" s="162" t="s">
        <v>29</v>
      </c>
      <c r="M68" s="161" t="s">
        <v>340</v>
      </c>
      <c r="N68" s="161" t="s">
        <v>69</v>
      </c>
      <c r="S68" s="161" t="s">
        <v>341</v>
      </c>
      <c r="Y68" s="161" t="s">
        <v>342</v>
      </c>
      <c r="Z68" s="161" t="s">
        <v>343</v>
      </c>
      <c r="AA68" s="162" t="s">
        <v>34</v>
      </c>
      <c r="AB68" s="161">
        <v>64</v>
      </c>
      <c r="AC68" s="162" t="s">
        <v>29</v>
      </c>
      <c r="AD68" s="161" t="s">
        <v>340</v>
      </c>
      <c r="AE68" s="161" t="s">
        <v>69</v>
      </c>
      <c r="AJ68" s="161" t="s">
        <v>341</v>
      </c>
      <c r="AR68" s="161" t="s">
        <v>342</v>
      </c>
      <c r="AS68" s="161" t="s">
        <v>343</v>
      </c>
      <c r="AT68" s="162" t="s">
        <v>34</v>
      </c>
      <c r="AX68" s="161" t="s">
        <v>4079</v>
      </c>
      <c r="AZ68" s="161" t="s">
        <v>4079</v>
      </c>
      <c r="BA68" s="161" t="s">
        <v>4079</v>
      </c>
      <c r="BB68" s="161" t="s">
        <v>4079</v>
      </c>
      <c r="BC68" s="162" t="s">
        <v>4079</v>
      </c>
      <c r="BD68" s="162" t="str">
        <f>IF("IBT"=MID(AY68,1,3),INDEX('JP PINT 1.0'!J:J,MATCH(コアインボイス0904!AY68,'JP PINT 1.0'!C:C,0),1),"")</f>
        <v/>
      </c>
      <c r="BF68" s="167" t="s">
        <v>4079</v>
      </c>
    </row>
    <row r="69" spans="1:58">
      <c r="A69" s="161">
        <v>67</v>
      </c>
      <c r="B69" s="162" t="s">
        <v>4470</v>
      </c>
      <c r="C69" s="161" t="s">
        <v>5514</v>
      </c>
      <c r="D69" s="161" t="s">
        <v>4721</v>
      </c>
      <c r="E69" s="161" t="str">
        <f>G$67</f>
        <v>売り手</v>
      </c>
      <c r="F69" s="162" t="str">
        <f>IF("AS"=MID(N69,1,2),INDEX('SME XPath'!X:X,MATCH(コアインボイス0904!K69,'SME XPath'!A:A,0),1),"")</f>
        <v/>
      </c>
      <c r="G69" s="161" t="s">
        <v>346</v>
      </c>
      <c r="H69" s="161" t="str">
        <f t="shared" si="5"/>
        <v>Identifier</v>
      </c>
      <c r="K69" s="161">
        <v>66</v>
      </c>
      <c r="L69" s="162" t="s">
        <v>29</v>
      </c>
      <c r="M69" s="161" t="s">
        <v>344</v>
      </c>
      <c r="N69" s="161" t="s">
        <v>48</v>
      </c>
      <c r="T69" s="161" t="s">
        <v>345</v>
      </c>
      <c r="Y69" s="161" t="s">
        <v>346</v>
      </c>
      <c r="Z69" s="161" t="s">
        <v>347</v>
      </c>
      <c r="AA69" s="162" t="s">
        <v>43</v>
      </c>
      <c r="AB69" s="161">
        <v>65</v>
      </c>
      <c r="AC69" s="162" t="s">
        <v>29</v>
      </c>
      <c r="AD69" s="161" t="s">
        <v>344</v>
      </c>
      <c r="AE69" s="161" t="s">
        <v>48</v>
      </c>
      <c r="AK69" s="161" t="s">
        <v>345</v>
      </c>
      <c r="AR69" s="161" t="s">
        <v>346</v>
      </c>
      <c r="AS69" s="161" t="s">
        <v>347</v>
      </c>
      <c r="AT69" s="162" t="s">
        <v>43</v>
      </c>
      <c r="AV69" s="167" t="s">
        <v>4021</v>
      </c>
      <c r="AW69" s="161" t="s">
        <v>4021</v>
      </c>
      <c r="AX69" s="161">
        <v>1360</v>
      </c>
      <c r="AY69" s="161" t="s">
        <v>348</v>
      </c>
      <c r="AZ69" s="161">
        <v>2</v>
      </c>
      <c r="BA69" s="161" t="s">
        <v>3014</v>
      </c>
      <c r="BB69" s="161" t="s">
        <v>2442</v>
      </c>
      <c r="BC69" s="162" t="s">
        <v>210</v>
      </c>
      <c r="BD69" s="162" t="str">
        <f>IF("IBT"=MID(AY69,1,3),INDEX('JP PINT 1.0'!J:J,MATCH(コアインボイス0904!AY69,'JP PINT 1.0'!C:C,0),1),"")</f>
        <v>Identifier</v>
      </c>
      <c r="BF69" s="167" t="s">
        <v>4156</v>
      </c>
    </row>
    <row r="70" spans="1:58">
      <c r="A70" s="161">
        <v>68</v>
      </c>
      <c r="B70" s="162" t="s">
        <v>4470</v>
      </c>
      <c r="C70" s="161" t="s">
        <v>5881</v>
      </c>
      <c r="D70" s="161" t="s">
        <v>5895</v>
      </c>
      <c r="E70" s="161" t="str">
        <f>G$67</f>
        <v>売り手</v>
      </c>
      <c r="F70" s="162" t="str">
        <f>IF("AS"=MID(N70,1,2),INDEX('SME XPath'!X:X,MATCH(コアインボイス0904!K70,'SME XPath'!A:A,0),1),"")</f>
        <v/>
      </c>
      <c r="G70" s="161" t="s">
        <v>2444</v>
      </c>
      <c r="H70" s="161" t="str">
        <f t="shared" si="5"/>
        <v>Code</v>
      </c>
      <c r="AV70" s="167" t="s">
        <v>4086</v>
      </c>
      <c r="AX70" s="161">
        <v>1370</v>
      </c>
      <c r="AY70" s="161" t="s">
        <v>2445</v>
      </c>
      <c r="AZ70" s="161">
        <v>3</v>
      </c>
      <c r="BA70" s="161" t="s">
        <v>2444</v>
      </c>
      <c r="BB70" s="161" t="s">
        <v>2446</v>
      </c>
      <c r="BC70" s="162" t="s">
        <v>43</v>
      </c>
      <c r="BD70" s="162" t="str">
        <f>IF("IBT"=MID(AY70,1,3),INDEX('JP PINT 1.0'!J:J,MATCH(コアインボイス0904!AY70,'JP PINT 1.0'!C:C,0),1),"")</f>
        <v>Code</v>
      </c>
      <c r="BF70" s="167" t="s">
        <v>4404</v>
      </c>
    </row>
    <row r="71" spans="1:58">
      <c r="A71" s="161">
        <v>69</v>
      </c>
      <c r="B71" s="162" t="s">
        <v>4470</v>
      </c>
      <c r="C71" s="161" t="s">
        <v>5515</v>
      </c>
      <c r="D71" s="161" t="s">
        <v>4722</v>
      </c>
      <c r="E71" s="161" t="str">
        <f t="shared" ref="E71:E76" si="7">G$67</f>
        <v>売り手</v>
      </c>
      <c r="F71" s="162" t="str">
        <f>IF("AS"=MID(N71,1,2),INDEX('SME XPath'!X:X,MATCH(コアインボイス0904!K71,'SME XPath'!A:A,0),1),"")</f>
        <v/>
      </c>
      <c r="G71" s="161" t="s">
        <v>352</v>
      </c>
      <c r="H71" s="161" t="str">
        <f t="shared" si="5"/>
        <v>Identifier</v>
      </c>
      <c r="K71" s="161">
        <v>67</v>
      </c>
      <c r="L71" s="162" t="s">
        <v>29</v>
      </c>
      <c r="M71" s="161" t="s">
        <v>350</v>
      </c>
      <c r="N71" s="161" t="s">
        <v>48</v>
      </c>
      <c r="T71" s="161" t="s">
        <v>351</v>
      </c>
      <c r="Y71" s="161" t="s">
        <v>352</v>
      </c>
      <c r="Z71" s="161" t="s">
        <v>353</v>
      </c>
      <c r="AA71" s="162" t="s">
        <v>43</v>
      </c>
      <c r="AB71" s="161">
        <v>66</v>
      </c>
      <c r="AC71" s="162" t="s">
        <v>29</v>
      </c>
      <c r="AD71" s="161" t="s">
        <v>350</v>
      </c>
      <c r="AE71" s="161" t="s">
        <v>48</v>
      </c>
      <c r="AK71" s="161" t="s">
        <v>351</v>
      </c>
      <c r="AR71" s="161" t="s">
        <v>352</v>
      </c>
      <c r="AS71" s="161" t="s">
        <v>353</v>
      </c>
      <c r="AT71" s="162" t="s">
        <v>43</v>
      </c>
      <c r="AV71" s="167" t="s">
        <v>3859</v>
      </c>
      <c r="AW71" s="161" t="s">
        <v>3859</v>
      </c>
      <c r="AX71" s="161">
        <v>1380</v>
      </c>
      <c r="AY71" s="161" t="s">
        <v>357</v>
      </c>
      <c r="AZ71" s="161">
        <v>2</v>
      </c>
      <c r="BA71" s="161" t="s">
        <v>3033</v>
      </c>
      <c r="BB71" s="161" t="s">
        <v>2448</v>
      </c>
      <c r="BC71" s="162" t="s">
        <v>43</v>
      </c>
      <c r="BD71" s="162" t="str">
        <f>IF("IBT"=MID(AY71,1,3),INDEX('JP PINT 1.0'!J:J,MATCH(コアインボイス0904!AY71,'JP PINT 1.0'!C:C,0),1),"")</f>
        <v>Identifier</v>
      </c>
      <c r="BF71" s="167" t="s">
        <v>4157</v>
      </c>
    </row>
    <row r="72" spans="1:58">
      <c r="A72" s="161">
        <v>70</v>
      </c>
      <c r="B72" s="162" t="s">
        <v>4470</v>
      </c>
      <c r="C72" s="161" t="s">
        <v>5882</v>
      </c>
      <c r="D72" s="161" t="s">
        <v>5896</v>
      </c>
      <c r="E72" s="161" t="str">
        <f t="shared" si="7"/>
        <v>売り手</v>
      </c>
      <c r="F72" s="162" t="str">
        <f>IF("AS"=MID(N72,1,2),INDEX('SME XPath'!X:X,MATCH(コアインボイス0904!K72,'SME XPath'!A:A,0),1),"")</f>
        <v/>
      </c>
      <c r="G72" s="161" t="s">
        <v>2444</v>
      </c>
      <c r="H72" s="161" t="str">
        <f t="shared" si="5"/>
        <v>Code</v>
      </c>
      <c r="AV72" s="167" t="s">
        <v>4085</v>
      </c>
      <c r="AX72" s="161">
        <v>1390</v>
      </c>
      <c r="AY72" s="161" t="s">
        <v>2450</v>
      </c>
      <c r="AZ72" s="161">
        <v>3</v>
      </c>
      <c r="BA72" s="161" t="s">
        <v>2444</v>
      </c>
      <c r="BB72" s="161" t="s">
        <v>2451</v>
      </c>
      <c r="BC72" s="162" t="s">
        <v>43</v>
      </c>
      <c r="BD72" s="162" t="str">
        <f>IF("IBT"=MID(AY72,1,3),INDEX('JP PINT 1.0'!J:J,MATCH(コアインボイス0904!AY72,'JP PINT 1.0'!C:C,0),1),"")</f>
        <v>Code</v>
      </c>
      <c r="BF72" s="167" t="s">
        <v>4405</v>
      </c>
    </row>
    <row r="73" spans="1:58">
      <c r="A73" s="161">
        <v>71</v>
      </c>
      <c r="B73" s="162" t="s">
        <v>4470</v>
      </c>
      <c r="C73" s="161" t="s">
        <v>5516</v>
      </c>
      <c r="D73" s="161" t="s">
        <v>4723</v>
      </c>
      <c r="E73" s="161" t="str">
        <f t="shared" si="7"/>
        <v>売り手</v>
      </c>
      <c r="F73" s="162" t="str">
        <f>IF("AS"=MID(N73,1,2),INDEX('SME XPath'!X:X,MATCH(コアインボイス0904!K73,'SME XPath'!A:A,0),1),"")</f>
        <v/>
      </c>
      <c r="G73" s="161" t="s">
        <v>361</v>
      </c>
      <c r="H73" s="161" t="str">
        <f t="shared" si="5"/>
        <v>Text</v>
      </c>
      <c r="K73" s="161">
        <v>68</v>
      </c>
      <c r="L73" s="162" t="s">
        <v>29</v>
      </c>
      <c r="M73" s="161" t="s">
        <v>359</v>
      </c>
      <c r="N73" s="161" t="s">
        <v>48</v>
      </c>
      <c r="T73" s="161" t="s">
        <v>360</v>
      </c>
      <c r="Y73" s="161" t="s">
        <v>361</v>
      </c>
      <c r="Z73" s="161" t="s">
        <v>362</v>
      </c>
      <c r="AA73" s="162" t="s">
        <v>43</v>
      </c>
      <c r="AB73" s="161">
        <v>67</v>
      </c>
      <c r="AC73" s="162" t="s">
        <v>29</v>
      </c>
      <c r="AD73" s="161" t="s">
        <v>359</v>
      </c>
      <c r="AE73" s="161" t="s">
        <v>48</v>
      </c>
      <c r="AK73" s="161" t="s">
        <v>360</v>
      </c>
      <c r="AR73" s="161" t="s">
        <v>361</v>
      </c>
      <c r="AS73" s="161" t="s">
        <v>362</v>
      </c>
      <c r="AT73" s="162" t="s">
        <v>43</v>
      </c>
      <c r="AV73" s="167" t="s">
        <v>3858</v>
      </c>
      <c r="AW73" s="161" t="s">
        <v>3858</v>
      </c>
      <c r="AX73" s="161">
        <v>1340</v>
      </c>
      <c r="AY73" s="161" t="s">
        <v>365</v>
      </c>
      <c r="AZ73" s="161">
        <v>2</v>
      </c>
      <c r="BA73" s="161" t="s">
        <v>2453</v>
      </c>
      <c r="BB73" s="161" t="s">
        <v>2454</v>
      </c>
      <c r="BC73" s="162" t="s">
        <v>64</v>
      </c>
      <c r="BD73" s="162" t="str">
        <f>IF("IBT"=MID(AY73,1,3),INDEX('JP PINT 1.0'!J:J,MATCH(コアインボイス0904!AY73,'JP PINT 1.0'!C:C,0),1),"")</f>
        <v>Text</v>
      </c>
      <c r="BF73" s="167" t="s">
        <v>4154</v>
      </c>
    </row>
    <row r="74" spans="1:58">
      <c r="A74" s="161">
        <v>72</v>
      </c>
      <c r="B74" s="162" t="s">
        <v>4470</v>
      </c>
      <c r="C74" s="161" t="s">
        <v>5517</v>
      </c>
      <c r="D74" s="161" t="s">
        <v>4724</v>
      </c>
      <c r="E74" s="161" t="str">
        <f t="shared" si="7"/>
        <v>売り手</v>
      </c>
      <c r="F74" s="162" t="str">
        <f>IF("AS"=MID(N74,1,2),INDEX('SME XPath'!X:X,MATCH(コアインボイス0904!K74,'SME XPath'!A:A,0),1),"")</f>
        <v/>
      </c>
      <c r="G74" s="161" t="s">
        <v>369</v>
      </c>
      <c r="H74" s="161" t="str">
        <f t="shared" si="5"/>
        <v>Identifier</v>
      </c>
      <c r="K74" s="161">
        <v>69</v>
      </c>
      <c r="L74" s="162" t="s">
        <v>29</v>
      </c>
      <c r="M74" s="161" t="s">
        <v>367</v>
      </c>
      <c r="N74" s="161" t="s">
        <v>48</v>
      </c>
      <c r="T74" s="161" t="s">
        <v>368</v>
      </c>
      <c r="Y74" s="161" t="s">
        <v>369</v>
      </c>
      <c r="Z74" s="161" t="s">
        <v>370</v>
      </c>
      <c r="AA74" s="162" t="s">
        <v>43</v>
      </c>
      <c r="AB74" s="161">
        <v>68</v>
      </c>
      <c r="AC74" s="162" t="s">
        <v>29</v>
      </c>
      <c r="AD74" s="161" t="s">
        <v>367</v>
      </c>
      <c r="AE74" s="161" t="s">
        <v>48</v>
      </c>
      <c r="AK74" s="161" t="s">
        <v>368</v>
      </c>
      <c r="AR74" s="161" t="s">
        <v>369</v>
      </c>
      <c r="AS74" s="161" t="s">
        <v>370</v>
      </c>
      <c r="AT74" s="162" t="s">
        <v>43</v>
      </c>
      <c r="AV74" s="167" t="s">
        <v>3856</v>
      </c>
      <c r="AW74" s="161" t="s">
        <v>3856</v>
      </c>
      <c r="AX74" s="161">
        <v>1400</v>
      </c>
      <c r="AY74" s="161" t="s">
        <v>373</v>
      </c>
      <c r="AZ74" s="161">
        <v>2</v>
      </c>
      <c r="BA74" s="161" t="s">
        <v>3029</v>
      </c>
      <c r="BB74" s="161" t="s">
        <v>2460</v>
      </c>
      <c r="BC74" s="162" t="s">
        <v>43</v>
      </c>
      <c r="BD74" s="162" t="str">
        <f>IF("IBT"=MID(AY74,1,3),INDEX('JP PINT 1.0'!J:J,MATCH(コアインボイス0904!AY74,'JP PINT 1.0'!C:C,0),1),"")</f>
        <v>Identifier</v>
      </c>
      <c r="BF74" s="167" t="s">
        <v>4158</v>
      </c>
    </row>
    <row r="75" spans="1:58">
      <c r="A75" s="161">
        <v>73</v>
      </c>
      <c r="B75" s="162" t="s">
        <v>4470</v>
      </c>
      <c r="C75" s="161" t="s">
        <v>5518</v>
      </c>
      <c r="D75" s="161" t="s">
        <v>4725</v>
      </c>
      <c r="E75" s="161" t="str">
        <f t="shared" si="7"/>
        <v>売り手</v>
      </c>
      <c r="F75" s="162" t="str">
        <f>IF("AS"=MID(N75,1,2),INDEX('SME XPath'!X:X,MATCH(コアインボイス0904!K75,'SME XPath'!A:A,0),1),"")</f>
        <v/>
      </c>
      <c r="G75" s="161" t="s">
        <v>377</v>
      </c>
      <c r="H75" s="161" t="s">
        <v>2355</v>
      </c>
      <c r="K75" s="161">
        <v>70</v>
      </c>
      <c r="L75" s="162" t="s">
        <v>29</v>
      </c>
      <c r="M75" s="161" t="s">
        <v>375</v>
      </c>
      <c r="N75" s="161" t="s">
        <v>48</v>
      </c>
      <c r="T75" s="161" t="s">
        <v>376</v>
      </c>
      <c r="Y75" s="161" t="s">
        <v>377</v>
      </c>
      <c r="Z75" s="161" t="s">
        <v>378</v>
      </c>
      <c r="AA75" s="162" t="s">
        <v>43</v>
      </c>
      <c r="AB75" s="161">
        <v>69</v>
      </c>
      <c r="AC75" s="162" t="s">
        <v>29</v>
      </c>
      <c r="AD75" s="161" t="s">
        <v>375</v>
      </c>
      <c r="AE75" s="161" t="s">
        <v>48</v>
      </c>
      <c r="AK75" s="161" t="s">
        <v>376</v>
      </c>
      <c r="AR75" s="161" t="s">
        <v>377</v>
      </c>
      <c r="AS75" s="161" t="s">
        <v>378</v>
      </c>
      <c r="AT75" s="162" t="s">
        <v>43</v>
      </c>
      <c r="AV75" s="167" t="s">
        <v>3855</v>
      </c>
      <c r="AW75" s="161" t="s">
        <v>3855</v>
      </c>
      <c r="AX75" s="161" t="s">
        <v>4079</v>
      </c>
      <c r="AZ75" s="161" t="s">
        <v>4079</v>
      </c>
      <c r="BA75" s="161" t="s">
        <v>4079</v>
      </c>
      <c r="BB75" s="161" t="s">
        <v>4079</v>
      </c>
      <c r="BC75" s="162" t="s">
        <v>4079</v>
      </c>
      <c r="BD75" s="162" t="str">
        <f>IF("IBT"=MID(AY75,1,3),INDEX('JP PINT 1.0'!J:J,MATCH(コアインボイス0904!AY75,'JP PINT 1.0'!C:C,0),1),"")</f>
        <v/>
      </c>
      <c r="BF75" s="167" t="s">
        <v>4079</v>
      </c>
    </row>
    <row r="76" spans="1:58">
      <c r="A76" s="161">
        <v>74</v>
      </c>
      <c r="B76" s="162" t="s">
        <v>4470</v>
      </c>
      <c r="E76" s="161" t="str">
        <f t="shared" si="7"/>
        <v>売り手</v>
      </c>
      <c r="F76" s="162">
        <f>IF("AS"=MID(N76,1,2),INDEX('SME XPath'!X:X,MATCH(コアインボイス0904!K76,'SME XPath'!A:A,0),1),"")</f>
        <v>1</v>
      </c>
      <c r="G76" s="161" t="s">
        <v>2477</v>
      </c>
      <c r="H76" s="161" t="str">
        <f t="shared" si="5"/>
        <v/>
      </c>
      <c r="K76" s="161">
        <v>71</v>
      </c>
      <c r="L76" s="162" t="s">
        <v>29</v>
      </c>
      <c r="M76" s="161" t="s">
        <v>379</v>
      </c>
      <c r="N76" s="161" t="s">
        <v>60</v>
      </c>
      <c r="T76" s="161" t="s">
        <v>380</v>
      </c>
      <c r="Y76" s="161" t="s">
        <v>381</v>
      </c>
      <c r="Z76" s="161" t="s">
        <v>382</v>
      </c>
      <c r="AA76" s="162" t="s">
        <v>43</v>
      </c>
      <c r="AB76" s="161">
        <v>70</v>
      </c>
      <c r="AC76" s="162" t="s">
        <v>29</v>
      </c>
      <c r="AD76" s="161" t="s">
        <v>379</v>
      </c>
      <c r="AE76" s="161" t="s">
        <v>60</v>
      </c>
      <c r="AK76" s="161" t="s">
        <v>380</v>
      </c>
      <c r="AR76" s="161" t="s">
        <v>381</v>
      </c>
      <c r="AS76" s="161" t="s">
        <v>382</v>
      </c>
      <c r="AT76" s="162" t="s">
        <v>43</v>
      </c>
      <c r="AV76" s="167" t="s">
        <v>3854</v>
      </c>
      <c r="AW76" s="161" t="s">
        <v>3854</v>
      </c>
      <c r="AX76" s="161">
        <v>1540</v>
      </c>
      <c r="AY76" s="161" t="s">
        <v>383</v>
      </c>
      <c r="AZ76" s="161">
        <v>2</v>
      </c>
      <c r="BA76" s="161" t="s">
        <v>2477</v>
      </c>
      <c r="BB76" s="161" t="s">
        <v>2478</v>
      </c>
      <c r="BC76" s="162" t="s">
        <v>43</v>
      </c>
      <c r="BD76" s="162" t="str">
        <f>IF("IBT"=MID(AY76,1,3),INDEX('JP PINT 1.0'!J:J,MATCH(コアインボイス0904!AY76,'JP PINT 1.0'!C:C,0),1),"")</f>
        <v/>
      </c>
      <c r="BF76" s="167" t="s">
        <v>4171</v>
      </c>
    </row>
    <row r="77" spans="1:58">
      <c r="A77" s="161">
        <v>75</v>
      </c>
      <c r="B77" s="162" t="s">
        <v>4470</v>
      </c>
      <c r="F77" s="162" t="str">
        <f>IF("AS"=MID(N77,1,2),INDEX('SME XPath'!X:X,MATCH(コアインボイス0904!K77,'SME XPath'!A:A,0),1),"")</f>
        <v/>
      </c>
      <c r="H77" s="161" t="str">
        <f t="shared" si="5"/>
        <v/>
      </c>
      <c r="K77" s="161">
        <v>72</v>
      </c>
      <c r="L77" s="162" t="s">
        <v>29</v>
      </c>
      <c r="M77" s="161" t="s">
        <v>385</v>
      </c>
      <c r="N77" s="161" t="s">
        <v>69</v>
      </c>
      <c r="U77" s="161" t="s">
        <v>386</v>
      </c>
      <c r="Y77" s="161" t="s">
        <v>387</v>
      </c>
      <c r="Z77" s="161" t="s">
        <v>388</v>
      </c>
      <c r="AA77" s="162" t="s">
        <v>34</v>
      </c>
      <c r="AB77" s="161">
        <v>71</v>
      </c>
      <c r="AC77" s="162" t="s">
        <v>29</v>
      </c>
      <c r="AD77" s="161" t="s">
        <v>385</v>
      </c>
      <c r="AE77" s="161" t="s">
        <v>69</v>
      </c>
      <c r="AL77" s="161" t="s">
        <v>386</v>
      </c>
      <c r="AR77" s="161" t="s">
        <v>387</v>
      </c>
      <c r="AS77" s="161" t="s">
        <v>388</v>
      </c>
      <c r="AT77" s="162" t="s">
        <v>34</v>
      </c>
      <c r="AX77" s="161" t="s">
        <v>4079</v>
      </c>
      <c r="AZ77" s="161" t="s">
        <v>4079</v>
      </c>
      <c r="BA77" s="161" t="s">
        <v>4079</v>
      </c>
      <c r="BB77" s="161" t="s">
        <v>4079</v>
      </c>
      <c r="BC77" s="162" t="s">
        <v>4079</v>
      </c>
      <c r="BD77" s="162" t="str">
        <f>IF("IBT"=MID(AY77,1,3),INDEX('JP PINT 1.0'!J:J,MATCH(コアインボイス0904!AY77,'JP PINT 1.0'!C:C,0),1),"")</f>
        <v/>
      </c>
      <c r="BF77" s="167" t="s">
        <v>4079</v>
      </c>
    </row>
    <row r="78" spans="1:58">
      <c r="A78" s="161">
        <v>76</v>
      </c>
      <c r="B78" s="162" t="s">
        <v>4470</v>
      </c>
      <c r="C78" s="161" t="s">
        <v>5519</v>
      </c>
      <c r="D78" s="161" t="s">
        <v>5270</v>
      </c>
      <c r="E78" s="161" t="str">
        <f>G$76</f>
        <v>売り手連絡先</v>
      </c>
      <c r="F78" s="162" t="str">
        <f>IF("AS"=MID(N78,1,2),INDEX('SME XPath'!X:X,MATCH(コアインボイス0904!K78,'SME XPath'!A:A,0),1),"")</f>
        <v/>
      </c>
      <c r="G78" s="161" t="s">
        <v>391</v>
      </c>
      <c r="H78" s="161" t="s">
        <v>2355</v>
      </c>
      <c r="K78" s="161">
        <v>73</v>
      </c>
      <c r="L78" s="162" t="s">
        <v>29</v>
      </c>
      <c r="M78" s="161" t="s">
        <v>389</v>
      </c>
      <c r="N78" s="161" t="s">
        <v>48</v>
      </c>
      <c r="V78" s="161" t="s">
        <v>390</v>
      </c>
      <c r="Y78" s="161" t="s">
        <v>391</v>
      </c>
      <c r="Z78" s="161" t="s">
        <v>392</v>
      </c>
      <c r="AA78" s="162" t="s">
        <v>43</v>
      </c>
      <c r="AB78" s="161">
        <v>72</v>
      </c>
      <c r="AC78" s="162" t="s">
        <v>29</v>
      </c>
      <c r="AD78" s="161" t="s">
        <v>389</v>
      </c>
      <c r="AE78" s="161" t="s">
        <v>48</v>
      </c>
      <c r="AM78" s="161" t="s">
        <v>390</v>
      </c>
      <c r="AR78" s="161" t="s">
        <v>391</v>
      </c>
      <c r="AS78" s="161" t="s">
        <v>392</v>
      </c>
      <c r="AT78" s="162" t="s">
        <v>43</v>
      </c>
      <c r="AV78" s="167" t="s">
        <v>4022</v>
      </c>
      <c r="AW78" s="161" t="s">
        <v>4022</v>
      </c>
      <c r="AX78" s="161" t="s">
        <v>4079</v>
      </c>
      <c r="AZ78" s="161" t="s">
        <v>4079</v>
      </c>
      <c r="BA78" s="161" t="s">
        <v>4079</v>
      </c>
      <c r="BB78" s="161" t="s">
        <v>4079</v>
      </c>
      <c r="BC78" s="162" t="s">
        <v>4079</v>
      </c>
      <c r="BD78" s="162" t="str">
        <f>IF("IBT"=MID(AY78,1,3),INDEX('JP PINT 1.0'!J:J,MATCH(コアインボイス0904!AY78,'JP PINT 1.0'!C:C,0),1),"")</f>
        <v/>
      </c>
      <c r="BF78" s="167" t="s">
        <v>4079</v>
      </c>
    </row>
    <row r="79" spans="1:58">
      <c r="A79" s="161">
        <v>77</v>
      </c>
      <c r="B79" s="162" t="s">
        <v>4470</v>
      </c>
      <c r="C79" s="161" t="s">
        <v>5520</v>
      </c>
      <c r="D79" s="161" t="s">
        <v>5271</v>
      </c>
      <c r="E79" s="161" t="str">
        <f t="shared" ref="E79:E90" si="8">G$76</f>
        <v>売り手連絡先</v>
      </c>
      <c r="F79" s="162" t="str">
        <f>IF("AS"=MID(N79,1,2),INDEX('SME XPath'!X:X,MATCH(コアインボイス0904!K79,'SME XPath'!A:A,0),1),"")</f>
        <v/>
      </c>
      <c r="G79" s="161" t="s">
        <v>395</v>
      </c>
      <c r="H79" s="161" t="str">
        <f t="shared" si="5"/>
        <v>Text</v>
      </c>
      <c r="K79" s="161">
        <v>74</v>
      </c>
      <c r="L79" s="162" t="s">
        <v>29</v>
      </c>
      <c r="M79" s="161" t="s">
        <v>393</v>
      </c>
      <c r="N79" s="161" t="s">
        <v>48</v>
      </c>
      <c r="V79" s="161" t="s">
        <v>394</v>
      </c>
      <c r="Y79" s="161" t="s">
        <v>395</v>
      </c>
      <c r="Z79" s="161" t="s">
        <v>396</v>
      </c>
      <c r="AA79" s="162" t="s">
        <v>43</v>
      </c>
      <c r="AB79" s="161">
        <v>73</v>
      </c>
      <c r="AC79" s="162" t="s">
        <v>29</v>
      </c>
      <c r="AD79" s="161" t="s">
        <v>393</v>
      </c>
      <c r="AE79" s="161" t="s">
        <v>48</v>
      </c>
      <c r="AM79" s="161" t="s">
        <v>394</v>
      </c>
      <c r="AR79" s="161" t="s">
        <v>395</v>
      </c>
      <c r="AS79" s="161" t="s">
        <v>396</v>
      </c>
      <c r="AT79" s="162" t="s">
        <v>43</v>
      </c>
      <c r="AV79" s="167" t="s">
        <v>3853</v>
      </c>
      <c r="AW79" s="161" t="s">
        <v>3853</v>
      </c>
      <c r="AX79" s="161">
        <v>1550</v>
      </c>
      <c r="AY79" s="161" t="s">
        <v>398</v>
      </c>
      <c r="AZ79" s="161">
        <v>3</v>
      </c>
      <c r="BA79" s="161" t="s">
        <v>2477</v>
      </c>
      <c r="BB79" s="161" t="s">
        <v>2480</v>
      </c>
      <c r="BC79" s="162" t="s">
        <v>43</v>
      </c>
      <c r="BD79" s="162" t="str">
        <f>IF("IBT"=MID(AY79,1,3),INDEX('JP PINT 1.0'!J:J,MATCH(コアインボイス0904!AY79,'JP PINT 1.0'!C:C,0),1),"")</f>
        <v>Text</v>
      </c>
      <c r="BF79" s="167" t="s">
        <v>4172</v>
      </c>
    </row>
    <row r="80" spans="1:58">
      <c r="A80" s="161">
        <v>78</v>
      </c>
      <c r="B80" s="162" t="s">
        <v>4470</v>
      </c>
      <c r="C80" s="161" t="s">
        <v>5521</v>
      </c>
      <c r="D80" s="161" t="s">
        <v>5466</v>
      </c>
      <c r="E80" s="161" t="str">
        <f t="shared" si="8"/>
        <v>売り手連絡先</v>
      </c>
      <c r="F80" s="162" t="str">
        <f>IF("AS"=MID(N80,1,2),INDEX('SME XPath'!X:X,MATCH(コアインボイス0904!K80,'SME XPath'!A:A,0),1),"")</f>
        <v/>
      </c>
      <c r="G80" s="161" t="s">
        <v>402</v>
      </c>
      <c r="H80" s="161" t="str">
        <f t="shared" si="5"/>
        <v>Text</v>
      </c>
      <c r="K80" s="161">
        <v>75</v>
      </c>
      <c r="L80" s="162" t="s">
        <v>29</v>
      </c>
      <c r="M80" s="161" t="s">
        <v>400</v>
      </c>
      <c r="N80" s="161" t="s">
        <v>48</v>
      </c>
      <c r="V80" s="161" t="s">
        <v>401</v>
      </c>
      <c r="Y80" s="161" t="s">
        <v>402</v>
      </c>
      <c r="Z80" s="161" t="s">
        <v>403</v>
      </c>
      <c r="AA80" s="162" t="s">
        <v>43</v>
      </c>
      <c r="AB80" s="161">
        <v>74</v>
      </c>
      <c r="AC80" s="162" t="s">
        <v>29</v>
      </c>
      <c r="AD80" s="161" t="s">
        <v>400</v>
      </c>
      <c r="AE80" s="161" t="s">
        <v>48</v>
      </c>
      <c r="AM80" s="161" t="s">
        <v>401</v>
      </c>
      <c r="AR80" s="161" t="s">
        <v>402</v>
      </c>
      <c r="AS80" s="161" t="s">
        <v>403</v>
      </c>
      <c r="AT80" s="162" t="s">
        <v>43</v>
      </c>
      <c r="AV80" s="167" t="s">
        <v>3852</v>
      </c>
      <c r="AW80" s="161" t="s">
        <v>3852</v>
      </c>
      <c r="AX80" s="161">
        <v>1550</v>
      </c>
      <c r="AY80" s="161" t="s">
        <v>398</v>
      </c>
      <c r="AZ80" s="161">
        <v>3</v>
      </c>
      <c r="BA80" s="161" t="s">
        <v>2477</v>
      </c>
      <c r="BB80" s="161" t="s">
        <v>2480</v>
      </c>
      <c r="BC80" s="162" t="s">
        <v>43</v>
      </c>
      <c r="BD80" s="162" t="str">
        <f>IF("IBT"=MID(AY80,1,3),INDEX('JP PINT 1.0'!J:J,MATCH(コアインボイス0904!AY80,'JP PINT 1.0'!C:C,0),1),"")</f>
        <v>Text</v>
      </c>
      <c r="BF80" s="167" t="s">
        <v>4172</v>
      </c>
    </row>
    <row r="81" spans="1:58">
      <c r="A81" s="161">
        <v>79</v>
      </c>
      <c r="B81" s="162" t="s">
        <v>4470</v>
      </c>
      <c r="C81" s="161" t="s">
        <v>5522</v>
      </c>
      <c r="D81" s="161" t="s">
        <v>5465</v>
      </c>
      <c r="E81" s="161" t="str">
        <f t="shared" si="8"/>
        <v>売り手連絡先</v>
      </c>
      <c r="F81" s="162" t="str">
        <f>IF("AS"=MID(N81,1,2),INDEX('SME XPath'!X:X,MATCH(コアインボイス0904!K81,'SME XPath'!A:A,0),1),"")</f>
        <v/>
      </c>
      <c r="G81" s="161" t="s">
        <v>406</v>
      </c>
      <c r="H81" s="161" t="s">
        <v>2355</v>
      </c>
      <c r="K81" s="161">
        <v>76</v>
      </c>
      <c r="L81" s="162" t="s">
        <v>29</v>
      </c>
      <c r="M81" s="161" t="s">
        <v>404</v>
      </c>
      <c r="N81" s="161" t="s">
        <v>48</v>
      </c>
      <c r="V81" s="161" t="s">
        <v>405</v>
      </c>
      <c r="Y81" s="161" t="s">
        <v>406</v>
      </c>
      <c r="Z81" s="161" t="s">
        <v>407</v>
      </c>
      <c r="AA81" s="162" t="s">
        <v>43</v>
      </c>
      <c r="AB81" s="161">
        <v>75</v>
      </c>
      <c r="AC81" s="162" t="s">
        <v>29</v>
      </c>
      <c r="AD81" s="161" t="s">
        <v>404</v>
      </c>
      <c r="AE81" s="161" t="s">
        <v>48</v>
      </c>
      <c r="AM81" s="161" t="s">
        <v>405</v>
      </c>
      <c r="AR81" s="161" t="s">
        <v>406</v>
      </c>
      <c r="AS81" s="161" t="s">
        <v>407</v>
      </c>
      <c r="AT81" s="162" t="s">
        <v>43</v>
      </c>
      <c r="AV81" s="167" t="s">
        <v>3851</v>
      </c>
      <c r="AW81" s="161" t="s">
        <v>3851</v>
      </c>
      <c r="AX81" s="161" t="s">
        <v>4079</v>
      </c>
      <c r="AZ81" s="161" t="s">
        <v>4079</v>
      </c>
      <c r="BA81" s="161" t="s">
        <v>4079</v>
      </c>
      <c r="BB81" s="161" t="s">
        <v>4079</v>
      </c>
      <c r="BC81" s="162" t="s">
        <v>4079</v>
      </c>
      <c r="BD81" s="162" t="str">
        <f>IF("IBT"=MID(AY81,1,3),INDEX('JP PINT 1.0'!J:J,MATCH(コアインボイス0904!AY81,'JP PINT 1.0'!C:C,0),1),"")</f>
        <v/>
      </c>
      <c r="BF81" s="167" t="s">
        <v>4079</v>
      </c>
    </row>
    <row r="82" spans="1:58">
      <c r="A82" s="161">
        <v>80</v>
      </c>
      <c r="B82" s="162" t="s">
        <v>4470</v>
      </c>
      <c r="H82" s="161" t="str">
        <f t="shared" si="5"/>
        <v/>
      </c>
      <c r="K82" s="161">
        <v>77</v>
      </c>
      <c r="L82" s="162" t="s">
        <v>29</v>
      </c>
      <c r="M82" s="161" t="s">
        <v>408</v>
      </c>
      <c r="N82" s="161" t="s">
        <v>60</v>
      </c>
      <c r="V82" s="161" t="s">
        <v>409</v>
      </c>
      <c r="Y82" s="161" t="s">
        <v>410</v>
      </c>
      <c r="Z82" s="161" t="s">
        <v>411</v>
      </c>
      <c r="AA82" s="162" t="s">
        <v>43</v>
      </c>
      <c r="AB82" s="161">
        <v>76</v>
      </c>
      <c r="AC82" s="162" t="s">
        <v>29</v>
      </c>
      <c r="AD82" s="161" t="s">
        <v>408</v>
      </c>
      <c r="AE82" s="161" t="s">
        <v>60</v>
      </c>
      <c r="AM82" s="161" t="s">
        <v>409</v>
      </c>
      <c r="AR82" s="161" t="s">
        <v>410</v>
      </c>
      <c r="AS82" s="161" t="s">
        <v>411</v>
      </c>
      <c r="AT82" s="162" t="s">
        <v>43</v>
      </c>
      <c r="AV82" s="167" t="s">
        <v>3850</v>
      </c>
      <c r="AW82" s="161" t="s">
        <v>3850</v>
      </c>
      <c r="AX82" s="161" t="s">
        <v>4079</v>
      </c>
      <c r="AZ82" s="161" t="s">
        <v>4079</v>
      </c>
      <c r="BA82" s="161" t="s">
        <v>4079</v>
      </c>
      <c r="BB82" s="161" t="s">
        <v>4079</v>
      </c>
      <c r="BC82" s="162" t="s">
        <v>4079</v>
      </c>
      <c r="BD82" s="162" t="str">
        <f>IF("IBT"=MID(AY82,1,3),INDEX('JP PINT 1.0'!J:J,MATCH(コアインボイス0904!AY82,'JP PINT 1.0'!C:C,0),1),"")</f>
        <v/>
      </c>
      <c r="BF82" s="167" t="s">
        <v>4079</v>
      </c>
    </row>
    <row r="83" spans="1:58">
      <c r="A83" s="161">
        <v>81</v>
      </c>
      <c r="B83" s="162" t="s">
        <v>4470</v>
      </c>
      <c r="H83" s="161" t="str">
        <f t="shared" si="5"/>
        <v/>
      </c>
      <c r="K83" s="161">
        <v>78</v>
      </c>
      <c r="L83" s="162" t="s">
        <v>29</v>
      </c>
      <c r="M83" s="161" t="s">
        <v>415</v>
      </c>
      <c r="N83" s="161" t="s">
        <v>69</v>
      </c>
      <c r="W83" s="161" t="s">
        <v>416</v>
      </c>
      <c r="Y83" s="161" t="s">
        <v>417</v>
      </c>
      <c r="Z83" s="161" t="s">
        <v>418</v>
      </c>
      <c r="AA83" s="162" t="s">
        <v>34</v>
      </c>
      <c r="AB83" s="161">
        <v>77</v>
      </c>
      <c r="AC83" s="162" t="s">
        <v>29</v>
      </c>
      <c r="AD83" s="161" t="s">
        <v>415</v>
      </c>
      <c r="AE83" s="161" t="s">
        <v>69</v>
      </c>
      <c r="AN83" s="161" t="s">
        <v>416</v>
      </c>
      <c r="AR83" s="161" t="s">
        <v>417</v>
      </c>
      <c r="AS83" s="161" t="s">
        <v>418</v>
      </c>
      <c r="AT83" s="162" t="s">
        <v>34</v>
      </c>
      <c r="AX83" s="161" t="s">
        <v>4079</v>
      </c>
      <c r="AZ83" s="161" t="s">
        <v>4079</v>
      </c>
      <c r="BA83" s="161" t="s">
        <v>4079</v>
      </c>
      <c r="BB83" s="161" t="s">
        <v>4079</v>
      </c>
      <c r="BC83" s="162" t="s">
        <v>4079</v>
      </c>
      <c r="BD83" s="162" t="str">
        <f>IF("IBT"=MID(AY83,1,3),INDEX('JP PINT 1.0'!J:J,MATCH(コアインボイス0904!AY83,'JP PINT 1.0'!C:C,0),1),"")</f>
        <v/>
      </c>
      <c r="BF83" s="167" t="s">
        <v>4079</v>
      </c>
    </row>
    <row r="84" spans="1:58">
      <c r="A84" s="161">
        <v>82</v>
      </c>
      <c r="B84" s="162" t="s">
        <v>4470</v>
      </c>
      <c r="C84" s="161" t="s">
        <v>5523</v>
      </c>
      <c r="D84" s="161" t="s">
        <v>5464</v>
      </c>
      <c r="E84" s="161" t="str">
        <f t="shared" si="8"/>
        <v>売り手連絡先</v>
      </c>
      <c r="F84" s="162" t="str">
        <f>IF("AS"=MID(N84,1,2),INDEX('SME XPath'!X:X,MATCH(コアインボイス0904!K84,'SME XPath'!A:A,0),1),"")</f>
        <v/>
      </c>
      <c r="G84" s="161" t="s">
        <v>421</v>
      </c>
      <c r="H84" s="161" t="str">
        <f t="shared" si="5"/>
        <v>Text</v>
      </c>
      <c r="K84" s="161">
        <v>79</v>
      </c>
      <c r="L84" s="162" t="s">
        <v>29</v>
      </c>
      <c r="M84" s="161" t="s">
        <v>419</v>
      </c>
      <c r="N84" s="161" t="s">
        <v>48</v>
      </c>
      <c r="X84" s="161" t="s">
        <v>420</v>
      </c>
      <c r="Y84" s="161" t="s">
        <v>421</v>
      </c>
      <c r="Z84" s="161" t="s">
        <v>422</v>
      </c>
      <c r="AA84" s="162" t="s">
        <v>43</v>
      </c>
      <c r="AB84" s="161">
        <v>78</v>
      </c>
      <c r="AC84" s="162" t="s">
        <v>29</v>
      </c>
      <c r="AD84" s="161" t="s">
        <v>419</v>
      </c>
      <c r="AE84" s="161" t="s">
        <v>48</v>
      </c>
      <c r="AO84" s="161" t="s">
        <v>420</v>
      </c>
      <c r="AR84" s="161" t="s">
        <v>421</v>
      </c>
      <c r="AS84" s="161" t="s">
        <v>422</v>
      </c>
      <c r="AT84" s="162" t="s">
        <v>43</v>
      </c>
      <c r="AV84" s="167" t="s">
        <v>3849</v>
      </c>
      <c r="AW84" s="161" t="s">
        <v>3849</v>
      </c>
      <c r="AX84" s="161">
        <v>1560</v>
      </c>
      <c r="AY84" s="161" t="s">
        <v>423</v>
      </c>
      <c r="AZ84" s="161">
        <v>3</v>
      </c>
      <c r="BA84" s="161" t="s">
        <v>3039</v>
      </c>
      <c r="BB84" s="161" t="s">
        <v>2482</v>
      </c>
      <c r="BC84" s="162" t="s">
        <v>43</v>
      </c>
      <c r="BD84" s="162" t="str">
        <f>IF("IBT"=MID(AY84,1,3),INDEX('JP PINT 1.0'!J:J,MATCH(コアインボイス0904!AY84,'JP PINT 1.0'!C:C,0),1),"")</f>
        <v>Text</v>
      </c>
      <c r="BF84" s="167" t="s">
        <v>4173</v>
      </c>
    </row>
    <row r="85" spans="1:58">
      <c r="A85" s="161">
        <v>83</v>
      </c>
      <c r="B85" s="162" t="s">
        <v>4470</v>
      </c>
      <c r="H85" s="161" t="str">
        <f t="shared" si="5"/>
        <v/>
      </c>
      <c r="K85" s="161">
        <v>80</v>
      </c>
      <c r="L85" s="162" t="s">
        <v>29</v>
      </c>
      <c r="M85" s="161" t="s">
        <v>425</v>
      </c>
      <c r="N85" s="161" t="s">
        <v>60</v>
      </c>
      <c r="V85" s="161" t="s">
        <v>426</v>
      </c>
      <c r="Y85" s="161" t="s">
        <v>427</v>
      </c>
      <c r="Z85" s="161" t="s">
        <v>428</v>
      </c>
      <c r="AA85" s="162" t="s">
        <v>43</v>
      </c>
      <c r="AB85" s="161">
        <v>79</v>
      </c>
      <c r="AC85" s="162" t="s">
        <v>29</v>
      </c>
      <c r="AD85" s="161" t="s">
        <v>425</v>
      </c>
      <c r="AE85" s="161" t="s">
        <v>60</v>
      </c>
      <c r="AM85" s="161" t="s">
        <v>426</v>
      </c>
      <c r="AR85" s="161" t="s">
        <v>427</v>
      </c>
      <c r="AS85" s="161" t="s">
        <v>428</v>
      </c>
      <c r="AT85" s="162" t="s">
        <v>43</v>
      </c>
      <c r="AV85" s="167" t="s">
        <v>3848</v>
      </c>
      <c r="AW85" s="161" t="s">
        <v>3848</v>
      </c>
      <c r="AX85" s="161" t="s">
        <v>4079</v>
      </c>
      <c r="AZ85" s="161" t="s">
        <v>4079</v>
      </c>
      <c r="BA85" s="161" t="s">
        <v>4079</v>
      </c>
      <c r="BB85" s="161" t="s">
        <v>4079</v>
      </c>
      <c r="BC85" s="162" t="s">
        <v>4079</v>
      </c>
      <c r="BD85" s="162" t="str">
        <f>IF("IBT"=MID(AY85,1,3),INDEX('JP PINT 1.0'!J:J,MATCH(コアインボイス0904!AY85,'JP PINT 1.0'!C:C,0),1),"")</f>
        <v/>
      </c>
      <c r="BF85" s="167" t="s">
        <v>4079</v>
      </c>
    </row>
    <row r="86" spans="1:58">
      <c r="A86" s="161">
        <v>84</v>
      </c>
      <c r="B86" s="162" t="s">
        <v>4470</v>
      </c>
      <c r="H86" s="161" t="str">
        <f t="shared" si="5"/>
        <v/>
      </c>
      <c r="K86" s="161">
        <v>81</v>
      </c>
      <c r="L86" s="162" t="s">
        <v>29</v>
      </c>
      <c r="M86" s="161" t="s">
        <v>415</v>
      </c>
      <c r="N86" s="161" t="s">
        <v>69</v>
      </c>
      <c r="W86" s="161" t="s">
        <v>416</v>
      </c>
      <c r="Y86" s="161" t="s">
        <v>429</v>
      </c>
      <c r="Z86" s="161" t="s">
        <v>430</v>
      </c>
      <c r="AA86" s="162" t="s">
        <v>34</v>
      </c>
      <c r="AB86" s="161">
        <v>80</v>
      </c>
      <c r="AC86" s="162" t="s">
        <v>29</v>
      </c>
      <c r="AD86" s="161" t="s">
        <v>415</v>
      </c>
      <c r="AE86" s="161" t="s">
        <v>69</v>
      </c>
      <c r="AN86" s="161" t="s">
        <v>416</v>
      </c>
      <c r="AR86" s="161" t="s">
        <v>429</v>
      </c>
      <c r="AS86" s="161" t="s">
        <v>430</v>
      </c>
      <c r="AT86" s="162" t="s">
        <v>34</v>
      </c>
      <c r="AX86" s="161" t="s">
        <v>4079</v>
      </c>
      <c r="AZ86" s="161" t="s">
        <v>4079</v>
      </c>
      <c r="BA86" s="161" t="s">
        <v>4079</v>
      </c>
      <c r="BB86" s="161" t="s">
        <v>4079</v>
      </c>
      <c r="BC86" s="162" t="s">
        <v>4079</v>
      </c>
      <c r="BD86" s="162" t="str">
        <f>IF("IBT"=MID(AY86,1,3),INDEX('JP PINT 1.0'!J:J,MATCH(コアインボイス0904!AY86,'JP PINT 1.0'!C:C,0),1),"")</f>
        <v/>
      </c>
      <c r="BF86" s="167" t="s">
        <v>4079</v>
      </c>
    </row>
    <row r="87" spans="1:58">
      <c r="A87" s="161">
        <v>85</v>
      </c>
      <c r="B87" s="162" t="s">
        <v>4470</v>
      </c>
      <c r="C87" s="161" t="s">
        <v>5524</v>
      </c>
      <c r="D87" s="161" t="s">
        <v>5463</v>
      </c>
      <c r="E87" s="161" t="str">
        <f t="shared" si="8"/>
        <v>売り手連絡先</v>
      </c>
      <c r="F87" s="162" t="str">
        <f>IF("AS"=MID(N87,1,2),INDEX('SME XPath'!X:X,MATCH(コアインボイス0904!K87,'SME XPath'!A:A,0),1),"")</f>
        <v/>
      </c>
      <c r="G87" s="161" t="s">
        <v>432</v>
      </c>
      <c r="H87" s="161" t="s">
        <v>2428</v>
      </c>
      <c r="K87" s="161">
        <v>82</v>
      </c>
      <c r="L87" s="162" t="s">
        <v>29</v>
      </c>
      <c r="M87" s="161" t="s">
        <v>419</v>
      </c>
      <c r="N87" s="161" t="s">
        <v>48</v>
      </c>
      <c r="X87" s="161" t="s">
        <v>420</v>
      </c>
      <c r="Y87" s="161" t="s">
        <v>432</v>
      </c>
      <c r="Z87" s="161" t="s">
        <v>433</v>
      </c>
      <c r="AA87" s="162" t="s">
        <v>43</v>
      </c>
      <c r="AB87" s="161">
        <v>81</v>
      </c>
      <c r="AC87" s="162" t="s">
        <v>29</v>
      </c>
      <c r="AD87" s="161" t="s">
        <v>419</v>
      </c>
      <c r="AE87" s="161" t="s">
        <v>48</v>
      </c>
      <c r="AO87" s="161" t="s">
        <v>420</v>
      </c>
      <c r="AR87" s="161" t="s">
        <v>432</v>
      </c>
      <c r="AS87" s="161" t="s">
        <v>433</v>
      </c>
      <c r="AT87" s="162" t="s">
        <v>43</v>
      </c>
      <c r="AV87" s="167" t="s">
        <v>3847</v>
      </c>
      <c r="AW87" s="161" t="s">
        <v>3847</v>
      </c>
      <c r="AX87" s="161" t="s">
        <v>4079</v>
      </c>
      <c r="AZ87" s="161" t="s">
        <v>4079</v>
      </c>
      <c r="BA87" s="161" t="s">
        <v>4079</v>
      </c>
      <c r="BB87" s="161" t="s">
        <v>4079</v>
      </c>
      <c r="BC87" s="162" t="s">
        <v>4079</v>
      </c>
      <c r="BD87" s="162" t="str">
        <f>IF("IBT"=MID(AY87,1,3),INDEX('JP PINT 1.0'!J:J,MATCH(コアインボイス0904!AY87,'JP PINT 1.0'!C:C,0),1),"")</f>
        <v/>
      </c>
      <c r="BF87" s="167" t="s">
        <v>4079</v>
      </c>
    </row>
    <row r="88" spans="1:58">
      <c r="A88" s="161">
        <v>86</v>
      </c>
      <c r="B88" s="162" t="s">
        <v>4470</v>
      </c>
      <c r="H88" s="161" t="str">
        <f t="shared" si="5"/>
        <v/>
      </c>
      <c r="K88" s="161">
        <v>83</v>
      </c>
      <c r="L88" s="162" t="s">
        <v>29</v>
      </c>
      <c r="M88" s="161" t="s">
        <v>434</v>
      </c>
      <c r="N88" s="161" t="s">
        <v>60</v>
      </c>
      <c r="V88" s="161" t="s">
        <v>435</v>
      </c>
      <c r="Y88" s="161" t="s">
        <v>436</v>
      </c>
      <c r="Z88" s="161" t="s">
        <v>437</v>
      </c>
      <c r="AA88" s="162" t="s">
        <v>43</v>
      </c>
      <c r="AB88" s="161">
        <v>82</v>
      </c>
      <c r="AC88" s="162" t="s">
        <v>29</v>
      </c>
      <c r="AD88" s="161" t="s">
        <v>434</v>
      </c>
      <c r="AE88" s="161" t="s">
        <v>60</v>
      </c>
      <c r="AM88" s="161" t="s">
        <v>435</v>
      </c>
      <c r="AR88" s="161" t="s">
        <v>436</v>
      </c>
      <c r="AS88" s="161" t="s">
        <v>437</v>
      </c>
      <c r="AT88" s="162" t="s">
        <v>43</v>
      </c>
      <c r="AV88" s="167" t="s">
        <v>3846</v>
      </c>
      <c r="AW88" s="161" t="s">
        <v>3846</v>
      </c>
      <c r="AX88" s="161" t="s">
        <v>4079</v>
      </c>
      <c r="AZ88" s="161" t="s">
        <v>4079</v>
      </c>
      <c r="BA88" s="161" t="s">
        <v>4079</v>
      </c>
      <c r="BB88" s="161" t="s">
        <v>4079</v>
      </c>
      <c r="BC88" s="162" t="s">
        <v>4079</v>
      </c>
      <c r="BD88" s="162" t="str">
        <f>IF("IBT"=MID(AY88,1,3),INDEX('JP PINT 1.0'!J:J,MATCH(コアインボイス0904!AY88,'JP PINT 1.0'!C:C,0),1),"")</f>
        <v/>
      </c>
      <c r="BF88" s="167" t="s">
        <v>4079</v>
      </c>
    </row>
    <row r="89" spans="1:58">
      <c r="A89" s="161">
        <v>87</v>
      </c>
      <c r="B89" s="162" t="s">
        <v>4470</v>
      </c>
      <c r="F89" s="162" t="str">
        <f>IF("AS"=MID(N89,1,2),INDEX('SME XPath'!X:X,MATCH(コアインボイス0904!K89,'SME XPath'!A:A,0),1),"")</f>
        <v/>
      </c>
      <c r="H89" s="161" t="str">
        <f t="shared" si="5"/>
        <v/>
      </c>
      <c r="K89" s="161">
        <v>84</v>
      </c>
      <c r="L89" s="162" t="s">
        <v>29</v>
      </c>
      <c r="M89" s="161" t="s">
        <v>415</v>
      </c>
      <c r="N89" s="161" t="s">
        <v>69</v>
      </c>
      <c r="W89" s="161" t="s">
        <v>416</v>
      </c>
      <c r="Y89" s="161" t="s">
        <v>438</v>
      </c>
      <c r="Z89" s="161" t="s">
        <v>439</v>
      </c>
      <c r="AA89" s="162" t="s">
        <v>34</v>
      </c>
      <c r="AB89" s="161">
        <v>83</v>
      </c>
      <c r="AC89" s="162" t="s">
        <v>29</v>
      </c>
      <c r="AD89" s="161" t="s">
        <v>415</v>
      </c>
      <c r="AE89" s="161" t="s">
        <v>69</v>
      </c>
      <c r="AN89" s="161" t="s">
        <v>416</v>
      </c>
      <c r="AR89" s="161" t="s">
        <v>438</v>
      </c>
      <c r="AS89" s="161" t="s">
        <v>439</v>
      </c>
      <c r="AT89" s="162" t="s">
        <v>34</v>
      </c>
      <c r="AX89" s="161" t="s">
        <v>4079</v>
      </c>
      <c r="AZ89" s="161" t="s">
        <v>4079</v>
      </c>
      <c r="BA89" s="161" t="s">
        <v>4079</v>
      </c>
      <c r="BB89" s="161" t="s">
        <v>4079</v>
      </c>
      <c r="BC89" s="162" t="s">
        <v>4079</v>
      </c>
      <c r="BD89" s="162" t="str">
        <f>IF("IBT"=MID(AY89,1,3),INDEX('JP PINT 1.0'!J:J,MATCH(コアインボイス0904!AY89,'JP PINT 1.0'!C:C,0),1),"")</f>
        <v/>
      </c>
      <c r="BF89" s="167" t="s">
        <v>4079</v>
      </c>
    </row>
    <row r="90" spans="1:58">
      <c r="A90" s="161">
        <v>88</v>
      </c>
      <c r="B90" s="162" t="s">
        <v>4470</v>
      </c>
      <c r="C90" s="161" t="s">
        <v>5525</v>
      </c>
      <c r="D90" s="161" t="s">
        <v>5462</v>
      </c>
      <c r="E90" s="161" t="str">
        <f t="shared" si="8"/>
        <v>売り手連絡先</v>
      </c>
      <c r="F90" s="162" t="str">
        <f>IF("AS"=MID(N90,1,2),INDEX('SME XPath'!X:X,MATCH(コアインボイス0904!K90,'SME XPath'!A:A,0),1),"")</f>
        <v/>
      </c>
      <c r="G90" s="161" t="s">
        <v>442</v>
      </c>
      <c r="H90" s="161" t="str">
        <f t="shared" si="5"/>
        <v>Text</v>
      </c>
      <c r="K90" s="161">
        <v>85</v>
      </c>
      <c r="L90" s="162" t="s">
        <v>29</v>
      </c>
      <c r="M90" s="161" t="s">
        <v>440</v>
      </c>
      <c r="N90" s="161" t="s">
        <v>48</v>
      </c>
      <c r="X90" s="161" t="s">
        <v>441</v>
      </c>
      <c r="Y90" s="161" t="s">
        <v>442</v>
      </c>
      <c r="Z90" s="161" t="s">
        <v>443</v>
      </c>
      <c r="AA90" s="162" t="s">
        <v>43</v>
      </c>
      <c r="AB90" s="161">
        <v>84</v>
      </c>
      <c r="AC90" s="162" t="s">
        <v>29</v>
      </c>
      <c r="AD90" s="161" t="s">
        <v>440</v>
      </c>
      <c r="AE90" s="161" t="s">
        <v>48</v>
      </c>
      <c r="AO90" s="161" t="s">
        <v>441</v>
      </c>
      <c r="AR90" s="161" t="s">
        <v>442</v>
      </c>
      <c r="AS90" s="161" t="s">
        <v>443</v>
      </c>
      <c r="AT90" s="162" t="s">
        <v>43</v>
      </c>
      <c r="AV90" s="167" t="s">
        <v>3845</v>
      </c>
      <c r="AW90" s="161" t="s">
        <v>3845</v>
      </c>
      <c r="AX90" s="161">
        <v>1570</v>
      </c>
      <c r="AY90" s="161" t="s">
        <v>444</v>
      </c>
      <c r="AZ90" s="161">
        <v>3</v>
      </c>
      <c r="BA90" s="161" t="s">
        <v>3041</v>
      </c>
      <c r="BB90" s="161" t="s">
        <v>2484</v>
      </c>
      <c r="BC90" s="162" t="s">
        <v>43</v>
      </c>
      <c r="BD90" s="162" t="str">
        <f>IF("IBT"=MID(AY90,1,3),INDEX('JP PINT 1.0'!J:J,MATCH(コアインボイス0904!AY90,'JP PINT 1.0'!C:C,0),1),"")</f>
        <v>Text</v>
      </c>
      <c r="BF90" s="167" t="s">
        <v>4174</v>
      </c>
    </row>
    <row r="91" spans="1:58">
      <c r="A91" s="161">
        <v>89</v>
      </c>
      <c r="B91" s="162" t="s">
        <v>4470</v>
      </c>
      <c r="E91" s="161" t="str">
        <f t="shared" ref="E91" si="9">G$67</f>
        <v>売り手</v>
      </c>
      <c r="F91" s="162">
        <f>IF("AS"=MID(N91,1,2),INDEX('SME XPath'!X:X,MATCH(コアインボイス0904!K91,'SME XPath'!A:A,0),1),"")</f>
        <v>1</v>
      </c>
      <c r="G91" s="161" t="s">
        <v>2486</v>
      </c>
      <c r="H91" s="161" t="str">
        <f t="shared" si="5"/>
        <v/>
      </c>
      <c r="K91" s="161">
        <v>86</v>
      </c>
      <c r="L91" s="162" t="s">
        <v>29</v>
      </c>
      <c r="M91" s="161" t="s">
        <v>446</v>
      </c>
      <c r="N91" s="161" t="s">
        <v>60</v>
      </c>
      <c r="T91" s="161" t="s">
        <v>447</v>
      </c>
      <c r="Y91" s="161" t="s">
        <v>448</v>
      </c>
      <c r="Z91" s="161" t="s">
        <v>449</v>
      </c>
      <c r="AA91" s="162" t="s">
        <v>43</v>
      </c>
      <c r="AB91" s="161">
        <v>85</v>
      </c>
      <c r="AC91" s="162" t="s">
        <v>29</v>
      </c>
      <c r="AD91" s="161" t="s">
        <v>446</v>
      </c>
      <c r="AE91" s="161" t="s">
        <v>60</v>
      </c>
      <c r="AK91" s="161" t="s">
        <v>447</v>
      </c>
      <c r="AR91" s="161" t="s">
        <v>448</v>
      </c>
      <c r="AS91" s="161" t="s">
        <v>449</v>
      </c>
      <c r="AT91" s="162" t="s">
        <v>43</v>
      </c>
      <c r="AV91" s="167" t="s">
        <v>3844</v>
      </c>
      <c r="AW91" s="161" t="s">
        <v>3844</v>
      </c>
      <c r="AX91" s="161">
        <v>1460</v>
      </c>
      <c r="AY91" s="161" t="s">
        <v>450</v>
      </c>
      <c r="AZ91" s="161">
        <v>2</v>
      </c>
      <c r="BA91" s="161" t="s">
        <v>2486</v>
      </c>
      <c r="BB91" s="161" t="s">
        <v>2487</v>
      </c>
      <c r="BC91" s="162" t="s">
        <v>64</v>
      </c>
      <c r="BD91" s="162" t="str">
        <f>IF("IBT"=MID(AY91,1,3),INDEX('JP PINT 1.0'!J:J,MATCH(コアインボイス0904!AY91,'JP PINT 1.0'!C:C,0),1),"")</f>
        <v/>
      </c>
      <c r="BF91" s="167" t="s">
        <v>4163</v>
      </c>
    </row>
    <row r="92" spans="1:58">
      <c r="A92" s="161">
        <v>90</v>
      </c>
      <c r="B92" s="162" t="s">
        <v>4470</v>
      </c>
      <c r="F92" s="162" t="str">
        <f>IF("AS"=MID(N92,1,2),INDEX('SME XPath'!X:X,MATCH(コアインボイス0904!K92,'SME XPath'!A:A,0),1),"")</f>
        <v/>
      </c>
      <c r="H92" s="161" t="str">
        <f t="shared" si="5"/>
        <v/>
      </c>
      <c r="K92" s="161">
        <v>87</v>
      </c>
      <c r="L92" s="162" t="s">
        <v>29</v>
      </c>
      <c r="M92" s="161" t="s">
        <v>452</v>
      </c>
      <c r="N92" s="161" t="s">
        <v>69</v>
      </c>
      <c r="U92" s="161" t="s">
        <v>453</v>
      </c>
      <c r="Y92" s="161" t="s">
        <v>454</v>
      </c>
      <c r="Z92" s="161" t="s">
        <v>455</v>
      </c>
      <c r="AA92" s="162" t="s">
        <v>34</v>
      </c>
      <c r="AB92" s="161">
        <v>86</v>
      </c>
      <c r="AC92" s="162" t="s">
        <v>29</v>
      </c>
      <c r="AD92" s="161" t="s">
        <v>452</v>
      </c>
      <c r="AE92" s="161" t="s">
        <v>69</v>
      </c>
      <c r="AL92" s="161" t="s">
        <v>453</v>
      </c>
      <c r="AR92" s="161" t="s">
        <v>454</v>
      </c>
      <c r="AS92" s="161" t="s">
        <v>455</v>
      </c>
      <c r="AT92" s="162" t="s">
        <v>34</v>
      </c>
      <c r="AX92" s="161" t="s">
        <v>4079</v>
      </c>
      <c r="AZ92" s="161" t="s">
        <v>4079</v>
      </c>
      <c r="BA92" s="161" t="s">
        <v>4079</v>
      </c>
      <c r="BB92" s="161" t="s">
        <v>4079</v>
      </c>
      <c r="BC92" s="162" t="s">
        <v>4079</v>
      </c>
      <c r="BD92" s="162" t="str">
        <f>IF("IBT"=MID(AY92,1,3),INDEX('JP PINT 1.0'!J:J,MATCH(コアインボイス0904!AY92,'JP PINT 1.0'!C:C,0),1),"")</f>
        <v/>
      </c>
      <c r="BF92" s="167" t="s">
        <v>4079</v>
      </c>
    </row>
    <row r="93" spans="1:58">
      <c r="A93" s="161">
        <v>91</v>
      </c>
      <c r="B93" s="162" t="s">
        <v>4470</v>
      </c>
      <c r="C93" s="161" t="s">
        <v>5526</v>
      </c>
      <c r="D93" s="161" t="s">
        <v>5461</v>
      </c>
      <c r="E93" s="161" t="str">
        <f>G$91</f>
        <v>売り手住所</v>
      </c>
      <c r="F93" s="162" t="str">
        <f>IF("AS"=MID(N93,1,2),INDEX('SME XPath'!X:X,MATCH(コアインボイス0904!K93,'SME XPath'!A:A,0),1),"")</f>
        <v/>
      </c>
      <c r="G93" s="161" t="s">
        <v>458</v>
      </c>
      <c r="H93" s="161" t="str">
        <f t="shared" si="5"/>
        <v>Text</v>
      </c>
      <c r="K93" s="161">
        <v>88</v>
      </c>
      <c r="L93" s="162" t="s">
        <v>29</v>
      </c>
      <c r="M93" s="161" t="s">
        <v>456</v>
      </c>
      <c r="N93" s="161" t="s">
        <v>48</v>
      </c>
      <c r="V93" s="161" t="s">
        <v>457</v>
      </c>
      <c r="Y93" s="161" t="s">
        <v>458</v>
      </c>
      <c r="Z93" s="161" t="s">
        <v>459</v>
      </c>
      <c r="AA93" s="162" t="s">
        <v>43</v>
      </c>
      <c r="AB93" s="161">
        <v>87</v>
      </c>
      <c r="AC93" s="162" t="s">
        <v>29</v>
      </c>
      <c r="AD93" s="161" t="s">
        <v>456</v>
      </c>
      <c r="AE93" s="161" t="s">
        <v>48</v>
      </c>
      <c r="AM93" s="161" t="s">
        <v>457</v>
      </c>
      <c r="AR93" s="161" t="s">
        <v>458</v>
      </c>
      <c r="AS93" s="161" t="s">
        <v>459</v>
      </c>
      <c r="AT93" s="162" t="s">
        <v>43</v>
      </c>
      <c r="AV93" s="167" t="s">
        <v>3843</v>
      </c>
      <c r="AW93" s="161" t="s">
        <v>3843</v>
      </c>
      <c r="AX93" s="161">
        <v>1510</v>
      </c>
      <c r="AY93" s="161" t="s">
        <v>460</v>
      </c>
      <c r="AZ93" s="161">
        <v>3</v>
      </c>
      <c r="BA93" s="161" t="s">
        <v>2489</v>
      </c>
      <c r="BB93" s="161" t="s">
        <v>2490</v>
      </c>
      <c r="BC93" s="162" t="s">
        <v>43</v>
      </c>
      <c r="BD93" s="162" t="str">
        <f>IF("IBT"=MID(AY93,1,3),INDEX('JP PINT 1.0'!J:J,MATCH(コアインボイス0904!AY93,'JP PINT 1.0'!C:C,0),1),"")</f>
        <v>Text</v>
      </c>
      <c r="BF93" s="167" t="s">
        <v>4168</v>
      </c>
    </row>
    <row r="94" spans="1:58">
      <c r="A94" s="161">
        <v>92</v>
      </c>
      <c r="B94" s="162" t="s">
        <v>4470</v>
      </c>
      <c r="C94" s="161" t="s">
        <v>5527</v>
      </c>
      <c r="D94" s="161" t="s">
        <v>5460</v>
      </c>
      <c r="E94" s="161" t="str">
        <f t="shared" ref="E94:E97" si="10">G$91</f>
        <v>売り手住所</v>
      </c>
      <c r="F94" s="162" t="str">
        <f>IF("AS"=MID(N94,1,2),INDEX('SME XPath'!X:X,MATCH(コアインボイス0904!K94,'SME XPath'!A:A,0),1),"")</f>
        <v/>
      </c>
      <c r="G94" s="161" t="s">
        <v>464</v>
      </c>
      <c r="H94" s="161" t="str">
        <f t="shared" si="5"/>
        <v>Text</v>
      </c>
      <c r="K94" s="161">
        <v>89</v>
      </c>
      <c r="L94" s="162" t="s">
        <v>29</v>
      </c>
      <c r="M94" s="161" t="s">
        <v>462</v>
      </c>
      <c r="N94" s="161" t="s">
        <v>48</v>
      </c>
      <c r="V94" s="161" t="s">
        <v>463</v>
      </c>
      <c r="Y94" s="161" t="s">
        <v>464</v>
      </c>
      <c r="Z94" s="161" t="s">
        <v>465</v>
      </c>
      <c r="AA94" s="162" t="s">
        <v>43</v>
      </c>
      <c r="AB94" s="161">
        <v>88</v>
      </c>
      <c r="AC94" s="162" t="s">
        <v>29</v>
      </c>
      <c r="AD94" s="161" t="s">
        <v>462</v>
      </c>
      <c r="AE94" s="161" t="s">
        <v>48</v>
      </c>
      <c r="AM94" s="161" t="s">
        <v>463</v>
      </c>
      <c r="AR94" s="161" t="s">
        <v>464</v>
      </c>
      <c r="AS94" s="161" t="s">
        <v>465</v>
      </c>
      <c r="AT94" s="162" t="s">
        <v>43</v>
      </c>
      <c r="AV94" s="167" t="s">
        <v>3842</v>
      </c>
      <c r="AW94" s="161" t="s">
        <v>3842</v>
      </c>
      <c r="AX94" s="161">
        <v>1470</v>
      </c>
      <c r="AY94" s="161" t="s">
        <v>466</v>
      </c>
      <c r="AZ94" s="161">
        <v>3</v>
      </c>
      <c r="BA94" s="161" t="s">
        <v>3019</v>
      </c>
      <c r="BB94" s="161" t="s">
        <v>2492</v>
      </c>
      <c r="BC94" s="162" t="s">
        <v>43</v>
      </c>
      <c r="BD94" s="162" t="str">
        <f>IF("IBT"=MID(AY94,1,3),INDEX('JP PINT 1.0'!J:J,MATCH(コアインボイス0904!AY94,'JP PINT 1.0'!C:C,0),1),"")</f>
        <v>Text</v>
      </c>
      <c r="BF94" s="167" t="s">
        <v>4164</v>
      </c>
    </row>
    <row r="95" spans="1:58">
      <c r="A95" s="161">
        <v>93</v>
      </c>
      <c r="B95" s="162" t="s">
        <v>4470</v>
      </c>
      <c r="C95" s="161" t="s">
        <v>5528</v>
      </c>
      <c r="D95" s="161" t="s">
        <v>5459</v>
      </c>
      <c r="E95" s="161" t="str">
        <f t="shared" si="10"/>
        <v>売り手住所</v>
      </c>
      <c r="F95" s="162" t="str">
        <f>IF("AS"=MID(N95,1,2),INDEX('SME XPath'!X:X,MATCH(コアインボイス0904!K95,'SME XPath'!A:A,0),1),"")</f>
        <v/>
      </c>
      <c r="G95" s="161" t="s">
        <v>470</v>
      </c>
      <c r="H95" s="161" t="str">
        <f t="shared" si="5"/>
        <v>Text</v>
      </c>
      <c r="K95" s="161">
        <v>90</v>
      </c>
      <c r="L95" s="162" t="s">
        <v>29</v>
      </c>
      <c r="M95" s="161" t="s">
        <v>468</v>
      </c>
      <c r="N95" s="161" t="s">
        <v>48</v>
      </c>
      <c r="V95" s="161" t="s">
        <v>469</v>
      </c>
      <c r="Y95" s="161" t="s">
        <v>470</v>
      </c>
      <c r="Z95" s="161" t="s">
        <v>471</v>
      </c>
      <c r="AA95" s="162" t="s">
        <v>43</v>
      </c>
      <c r="AB95" s="161">
        <v>89</v>
      </c>
      <c r="AC95" s="162" t="s">
        <v>29</v>
      </c>
      <c r="AD95" s="161" t="s">
        <v>468</v>
      </c>
      <c r="AE95" s="161" t="s">
        <v>48</v>
      </c>
      <c r="AM95" s="161" t="s">
        <v>469</v>
      </c>
      <c r="AR95" s="161" t="s">
        <v>470</v>
      </c>
      <c r="AS95" s="161" t="s">
        <v>471</v>
      </c>
      <c r="AT95" s="162" t="s">
        <v>43</v>
      </c>
      <c r="AV95" s="167" t="s">
        <v>3841</v>
      </c>
      <c r="AW95" s="161" t="s">
        <v>3841</v>
      </c>
      <c r="AX95" s="161">
        <v>1480</v>
      </c>
      <c r="AY95" s="161" t="s">
        <v>472</v>
      </c>
      <c r="AZ95" s="161">
        <v>3</v>
      </c>
      <c r="BA95" s="161" t="s">
        <v>3021</v>
      </c>
      <c r="BB95" s="161" t="s">
        <v>2494</v>
      </c>
      <c r="BC95" s="162" t="s">
        <v>43</v>
      </c>
      <c r="BD95" s="162" t="str">
        <f>IF("IBT"=MID(AY95,1,3),INDEX('JP PINT 1.0'!J:J,MATCH(コアインボイス0904!AY95,'JP PINT 1.0'!C:C,0),1),"")</f>
        <v>Text</v>
      </c>
      <c r="BF95" s="167" t="s">
        <v>4165</v>
      </c>
    </row>
    <row r="96" spans="1:58">
      <c r="A96" s="161">
        <v>94</v>
      </c>
      <c r="B96" s="162" t="s">
        <v>4470</v>
      </c>
      <c r="C96" s="161" t="s">
        <v>5529</v>
      </c>
      <c r="D96" s="161" t="s">
        <v>5458</v>
      </c>
      <c r="E96" s="161" t="str">
        <f t="shared" si="10"/>
        <v>売り手住所</v>
      </c>
      <c r="F96" s="162" t="str">
        <f>IF("AS"=MID(N96,1,2),INDEX('SME XPath'!X:X,MATCH(コアインボイス0904!K96,'SME XPath'!A:A,0),1),"")</f>
        <v/>
      </c>
      <c r="G96" s="161" t="s">
        <v>476</v>
      </c>
      <c r="H96" s="161" t="str">
        <f t="shared" si="5"/>
        <v>Text</v>
      </c>
      <c r="K96" s="161">
        <v>91</v>
      </c>
      <c r="L96" s="162" t="s">
        <v>29</v>
      </c>
      <c r="M96" s="161" t="s">
        <v>474</v>
      </c>
      <c r="N96" s="161" t="s">
        <v>48</v>
      </c>
      <c r="V96" s="161" t="s">
        <v>475</v>
      </c>
      <c r="Y96" s="161" t="s">
        <v>476</v>
      </c>
      <c r="Z96" s="161" t="s">
        <v>477</v>
      </c>
      <c r="AA96" s="162" t="s">
        <v>43</v>
      </c>
      <c r="AB96" s="161">
        <v>90</v>
      </c>
      <c r="AC96" s="162" t="s">
        <v>29</v>
      </c>
      <c r="AD96" s="161" t="s">
        <v>474</v>
      </c>
      <c r="AE96" s="161" t="s">
        <v>48</v>
      </c>
      <c r="AM96" s="161" t="s">
        <v>475</v>
      </c>
      <c r="AR96" s="161" t="s">
        <v>476</v>
      </c>
      <c r="AS96" s="161" t="s">
        <v>477</v>
      </c>
      <c r="AT96" s="162" t="s">
        <v>43</v>
      </c>
      <c r="AV96" s="167" t="s">
        <v>3840</v>
      </c>
      <c r="AW96" s="161" t="s">
        <v>3840</v>
      </c>
      <c r="AX96" s="161">
        <v>1490</v>
      </c>
      <c r="AY96" s="161" t="s">
        <v>478</v>
      </c>
      <c r="AZ96" s="161">
        <v>3</v>
      </c>
      <c r="BA96" s="161" t="s">
        <v>3026</v>
      </c>
      <c r="BB96" s="161" t="s">
        <v>2496</v>
      </c>
      <c r="BC96" s="162" t="s">
        <v>43</v>
      </c>
      <c r="BD96" s="162" t="str">
        <f>IF("IBT"=MID(AY96,1,3),INDEX('JP PINT 1.0'!J:J,MATCH(コアインボイス0904!AY96,'JP PINT 1.0'!C:C,0),1),"")</f>
        <v>Text</v>
      </c>
      <c r="BF96" s="167" t="s">
        <v>4166</v>
      </c>
    </row>
    <row r="97" spans="1:58">
      <c r="A97" s="161">
        <v>95</v>
      </c>
      <c r="B97" s="162" t="s">
        <v>4470</v>
      </c>
      <c r="C97" s="161" t="s">
        <v>5530</v>
      </c>
      <c r="D97" s="161" t="s">
        <v>5457</v>
      </c>
      <c r="E97" s="161" t="str">
        <f t="shared" si="10"/>
        <v>売り手住所</v>
      </c>
      <c r="F97" s="162" t="str">
        <f>IF("AS"=MID(N97,1,2),INDEX('SME XPath'!X:X,MATCH(コアインボイス0904!K97,'SME XPath'!A:A,0),1),"")</f>
        <v/>
      </c>
      <c r="G97" s="161" t="s">
        <v>482</v>
      </c>
      <c r="H97" s="161" t="str">
        <f t="shared" si="5"/>
        <v>Code</v>
      </c>
      <c r="K97" s="161">
        <v>92</v>
      </c>
      <c r="L97" s="162" t="s">
        <v>29</v>
      </c>
      <c r="M97" s="161" t="s">
        <v>480</v>
      </c>
      <c r="N97" s="161" t="s">
        <v>48</v>
      </c>
      <c r="V97" s="161" t="s">
        <v>481</v>
      </c>
      <c r="Y97" s="161" t="s">
        <v>482</v>
      </c>
      <c r="Z97" s="161" t="s">
        <v>483</v>
      </c>
      <c r="AA97" s="162" t="s">
        <v>64</v>
      </c>
      <c r="AB97" s="161">
        <v>91</v>
      </c>
      <c r="AC97" s="162" t="s">
        <v>29</v>
      </c>
      <c r="AD97" s="161" t="s">
        <v>480</v>
      </c>
      <c r="AE97" s="161" t="s">
        <v>48</v>
      </c>
      <c r="AM97" s="161" t="s">
        <v>481</v>
      </c>
      <c r="AR97" s="161" t="s">
        <v>482</v>
      </c>
      <c r="AS97" s="161" t="s">
        <v>483</v>
      </c>
      <c r="AT97" s="162" t="s">
        <v>64</v>
      </c>
      <c r="AV97" s="167" t="s">
        <v>3839</v>
      </c>
      <c r="AW97" s="161" t="s">
        <v>3839</v>
      </c>
      <c r="AX97" s="161">
        <v>1530</v>
      </c>
      <c r="AY97" s="161" t="s">
        <v>487</v>
      </c>
      <c r="AZ97" s="161">
        <v>3</v>
      </c>
      <c r="BA97" s="161" t="s">
        <v>3027</v>
      </c>
      <c r="BB97" s="161" t="s">
        <v>2506</v>
      </c>
      <c r="BC97" s="162" t="s">
        <v>64</v>
      </c>
      <c r="BD97" s="162" t="str">
        <f>IF("IBT"=MID(AY97,1,3),INDEX('JP PINT 1.0'!J:J,MATCH(コアインボイス0904!AY97,'JP PINT 1.0'!C:C,0),1),"")</f>
        <v>Code</v>
      </c>
      <c r="BF97" s="167" t="s">
        <v>4170</v>
      </c>
    </row>
    <row r="98" spans="1:58">
      <c r="A98" s="161">
        <v>96</v>
      </c>
      <c r="B98" s="162" t="s">
        <v>4470</v>
      </c>
      <c r="E98" s="161" t="s">
        <v>2440</v>
      </c>
      <c r="F98" s="162">
        <f>IF("AS"=MID(N98,1,2),INDEX('SME XPath'!X:X,MATCH(コアインボイス0904!K98,'SME XPath'!A:A,0),1),"")</f>
        <v>1</v>
      </c>
      <c r="G98" s="161" t="s">
        <v>4550</v>
      </c>
      <c r="H98" s="161" t="str">
        <f t="shared" si="5"/>
        <v/>
      </c>
      <c r="K98" s="161">
        <v>93</v>
      </c>
      <c r="L98" s="162" t="s">
        <v>29</v>
      </c>
      <c r="M98" s="161" t="s">
        <v>489</v>
      </c>
      <c r="N98" s="161" t="s">
        <v>60</v>
      </c>
      <c r="T98" s="161" t="s">
        <v>490</v>
      </c>
      <c r="Y98" s="161" t="s">
        <v>491</v>
      </c>
      <c r="Z98" s="161" t="s">
        <v>492</v>
      </c>
      <c r="AA98" s="162" t="s">
        <v>43</v>
      </c>
      <c r="AB98" s="161">
        <v>92</v>
      </c>
      <c r="AC98" s="162" t="s">
        <v>29</v>
      </c>
      <c r="AD98" s="161" t="s">
        <v>489</v>
      </c>
      <c r="AE98" s="161" t="s">
        <v>60</v>
      </c>
      <c r="AK98" s="161" t="s">
        <v>490</v>
      </c>
      <c r="AR98" s="161" t="s">
        <v>491</v>
      </c>
      <c r="AS98" s="161" t="s">
        <v>492</v>
      </c>
      <c r="AT98" s="162" t="s">
        <v>43</v>
      </c>
      <c r="AV98" s="167" t="s">
        <v>3838</v>
      </c>
      <c r="AW98" s="161" t="s">
        <v>3838</v>
      </c>
      <c r="AX98" s="161" t="s">
        <v>4079</v>
      </c>
      <c r="AZ98" s="161" t="s">
        <v>4079</v>
      </c>
      <c r="BA98" s="161" t="s">
        <v>4079</v>
      </c>
      <c r="BB98" s="161" t="s">
        <v>4079</v>
      </c>
      <c r="BC98" s="162" t="s">
        <v>4079</v>
      </c>
      <c r="BD98" s="162" t="str">
        <f>IF("IBT"=MID(AY98,1,3),INDEX('JP PINT 1.0'!J:J,MATCH(コアインボイス0904!AY98,'JP PINT 1.0'!C:C,0),1),"")</f>
        <v/>
      </c>
      <c r="BF98" s="167" t="s">
        <v>4079</v>
      </c>
    </row>
    <row r="99" spans="1:58">
      <c r="A99" s="161">
        <v>97</v>
      </c>
      <c r="B99" s="162" t="s">
        <v>4470</v>
      </c>
      <c r="F99" s="162" t="str">
        <f>IF("AS"=MID(N99,1,2),INDEX('SME XPath'!X:X,MATCH(コアインボイス0904!K99,'SME XPath'!A:A,0),1),"")</f>
        <v/>
      </c>
      <c r="H99" s="161" t="str">
        <f t="shared" si="5"/>
        <v/>
      </c>
      <c r="K99" s="161">
        <v>94</v>
      </c>
      <c r="L99" s="162" t="s">
        <v>29</v>
      </c>
      <c r="M99" s="161" t="s">
        <v>415</v>
      </c>
      <c r="N99" s="161" t="s">
        <v>69</v>
      </c>
      <c r="U99" s="161" t="s">
        <v>416</v>
      </c>
      <c r="Y99" s="161" t="s">
        <v>493</v>
      </c>
      <c r="Z99" s="161" t="s">
        <v>494</v>
      </c>
      <c r="AA99" s="162" t="s">
        <v>34</v>
      </c>
      <c r="AB99" s="161">
        <v>93</v>
      </c>
      <c r="AC99" s="162" t="s">
        <v>29</v>
      </c>
      <c r="AD99" s="161" t="s">
        <v>415</v>
      </c>
      <c r="AE99" s="161" t="s">
        <v>69</v>
      </c>
      <c r="AL99" s="161" t="s">
        <v>416</v>
      </c>
      <c r="AR99" s="161" t="s">
        <v>493</v>
      </c>
      <c r="AS99" s="161" t="s">
        <v>494</v>
      </c>
      <c r="AT99" s="162" t="s">
        <v>34</v>
      </c>
      <c r="AX99" s="161" t="s">
        <v>4079</v>
      </c>
      <c r="AZ99" s="161" t="s">
        <v>4079</v>
      </c>
      <c r="BA99" s="161" t="s">
        <v>4079</v>
      </c>
      <c r="BB99" s="161" t="s">
        <v>4079</v>
      </c>
      <c r="BC99" s="162" t="s">
        <v>4079</v>
      </c>
      <c r="BD99" s="162" t="str">
        <f>IF("IBT"=MID(AY99,1,3),INDEX('JP PINT 1.0'!J:J,MATCH(コアインボイス0904!AY99,'JP PINT 1.0'!C:C,0),1),"")</f>
        <v/>
      </c>
      <c r="BF99" s="167" t="s">
        <v>4079</v>
      </c>
    </row>
    <row r="100" spans="1:58">
      <c r="A100" s="161">
        <v>98</v>
      </c>
      <c r="B100" s="162" t="s">
        <v>4470</v>
      </c>
      <c r="C100" s="161" t="s">
        <v>5531</v>
      </c>
      <c r="D100" s="161" t="s">
        <v>5456</v>
      </c>
      <c r="E100" s="161" t="str">
        <f>G$98</f>
        <v>売り手国際アドレス</v>
      </c>
      <c r="F100" s="162" t="str">
        <f>IF("AS"=MID(N100,1,2),INDEX('SME XPath'!X:X,MATCH(コアインボイス0904!K100,'SME XPath'!A:A,0),1),"")</f>
        <v/>
      </c>
      <c r="G100" s="161" t="s">
        <v>497</v>
      </c>
      <c r="H100" s="161" t="str">
        <f t="shared" ref="H100" si="11">IF(LEN(BD100)&gt;0,BD100,"")</f>
        <v>Code</v>
      </c>
      <c r="K100" s="161">
        <v>95</v>
      </c>
      <c r="L100" s="162" t="s">
        <v>29</v>
      </c>
      <c r="M100" s="161" t="s">
        <v>495</v>
      </c>
      <c r="N100" s="161" t="s">
        <v>48</v>
      </c>
      <c r="V100" s="161" t="s">
        <v>496</v>
      </c>
      <c r="Y100" s="161" t="s">
        <v>497</v>
      </c>
      <c r="Z100" s="161" t="s">
        <v>498</v>
      </c>
      <c r="AA100" s="162" t="s">
        <v>43</v>
      </c>
      <c r="AB100" s="161">
        <v>94</v>
      </c>
      <c r="AC100" s="162" t="s">
        <v>29</v>
      </c>
      <c r="AD100" s="161" t="s">
        <v>495</v>
      </c>
      <c r="AE100" s="161" t="s">
        <v>48</v>
      </c>
      <c r="AM100" s="161" t="s">
        <v>496</v>
      </c>
      <c r="AR100" s="161" t="s">
        <v>497</v>
      </c>
      <c r="AS100" s="161" t="s">
        <v>498</v>
      </c>
      <c r="AT100" s="162" t="s">
        <v>43</v>
      </c>
      <c r="AV100" s="167" t="s">
        <v>3837</v>
      </c>
      <c r="AW100" s="161" t="s">
        <v>3837</v>
      </c>
      <c r="AX100" s="161">
        <v>1440</v>
      </c>
      <c r="AY100" s="161" t="s">
        <v>500</v>
      </c>
      <c r="AZ100" s="161">
        <v>3</v>
      </c>
      <c r="BA100" s="161" t="s">
        <v>2444</v>
      </c>
      <c r="BB100" s="161" t="s">
        <v>2475</v>
      </c>
      <c r="BC100" s="162" t="s">
        <v>64</v>
      </c>
      <c r="BD100" s="162" t="str">
        <f>IF("IBT"=MID(AY100,1,3),INDEX('JP PINT 1.0'!J:J,MATCH(コアインボイス0904!AY100,'JP PINT 1.0'!C:C,0),1),"")</f>
        <v>Code</v>
      </c>
      <c r="BF100" s="167" t="s">
        <v>4406</v>
      </c>
    </row>
    <row r="101" spans="1:58">
      <c r="A101" s="161">
        <v>99</v>
      </c>
      <c r="B101" s="162" t="s">
        <v>4470</v>
      </c>
      <c r="C101" s="161" t="s">
        <v>5532</v>
      </c>
      <c r="D101" s="161" t="s">
        <v>5455</v>
      </c>
      <c r="E101" s="161" t="str">
        <f>G$98</f>
        <v>売り手国際アドレス</v>
      </c>
      <c r="F101" s="162" t="str">
        <f>IF("AS"=MID(N101,1,2),INDEX('SME XPath'!X:X,MATCH(コアインボイス0904!K101,'SME XPath'!A:A,0),1),"")</f>
        <v/>
      </c>
      <c r="G101" s="161" t="s">
        <v>502</v>
      </c>
      <c r="H101" s="161" t="str">
        <f t="shared" ref="H101:H144" si="12">IF(LEN(BD101)&gt;0,BD101,"")</f>
        <v>Identifier</v>
      </c>
      <c r="K101" s="161">
        <v>96</v>
      </c>
      <c r="L101" s="162" t="s">
        <v>29</v>
      </c>
      <c r="M101" s="161" t="s">
        <v>419</v>
      </c>
      <c r="N101" s="161" t="s">
        <v>48</v>
      </c>
      <c r="V101" s="161" t="s">
        <v>420</v>
      </c>
      <c r="Y101" s="161" t="s">
        <v>502</v>
      </c>
      <c r="Z101" s="161" t="s">
        <v>503</v>
      </c>
      <c r="AA101" s="162" t="s">
        <v>43</v>
      </c>
      <c r="AB101" s="161">
        <v>95</v>
      </c>
      <c r="AC101" s="162" t="s">
        <v>29</v>
      </c>
      <c r="AD101" s="161" t="s">
        <v>419</v>
      </c>
      <c r="AE101" s="161" t="s">
        <v>48</v>
      </c>
      <c r="AM101" s="161" t="s">
        <v>420</v>
      </c>
      <c r="AR101" s="161" t="s">
        <v>502</v>
      </c>
      <c r="AS101" s="161" t="s">
        <v>503</v>
      </c>
      <c r="AT101" s="162" t="s">
        <v>43</v>
      </c>
      <c r="AV101" s="167" t="s">
        <v>3836</v>
      </c>
      <c r="AW101" s="161" t="s">
        <v>3836</v>
      </c>
      <c r="AX101" s="161">
        <v>1430</v>
      </c>
      <c r="AY101" s="161" t="s">
        <v>505</v>
      </c>
      <c r="AZ101" s="161">
        <v>2</v>
      </c>
      <c r="BA101" s="161" t="s">
        <v>3006</v>
      </c>
      <c r="BB101" s="161" t="s">
        <v>2473</v>
      </c>
      <c r="BC101" s="162" t="s">
        <v>64</v>
      </c>
      <c r="BD101" s="162" t="str">
        <f>IF("IBT"=MID(AY101,1,3),INDEX('JP PINT 1.0'!J:J,MATCH(コアインボイス0904!AY101,'JP PINT 1.0'!C:C,0),1),"")</f>
        <v>Identifier</v>
      </c>
      <c r="BF101" s="167" t="s">
        <v>4161</v>
      </c>
    </row>
    <row r="102" spans="1:58">
      <c r="A102" s="161">
        <v>100</v>
      </c>
      <c r="B102" s="162" t="s">
        <v>4470</v>
      </c>
      <c r="C102" s="161" t="s">
        <v>4743</v>
      </c>
      <c r="D102" s="161" t="s">
        <v>4744</v>
      </c>
      <c r="E102" s="161" t="s">
        <v>5286</v>
      </c>
      <c r="F102" s="162">
        <f>IF("AS"=MID(N102,1,2),INDEX('SME XPath'!X:X,MATCH(コアインボイス0904!K102,'SME XPath'!A:A,0),1),"")</f>
        <v>1</v>
      </c>
      <c r="G102" s="161" t="s">
        <v>2508</v>
      </c>
      <c r="H102" s="161" t="str">
        <f t="shared" si="12"/>
        <v/>
      </c>
      <c r="K102" s="161">
        <v>97</v>
      </c>
      <c r="L102" s="162" t="s">
        <v>29</v>
      </c>
      <c r="M102" s="161" t="s">
        <v>507</v>
      </c>
      <c r="N102" s="161" t="s">
        <v>60</v>
      </c>
      <c r="R102" s="161" t="s">
        <v>508</v>
      </c>
      <c r="Y102" s="161" t="s">
        <v>509</v>
      </c>
      <c r="Z102" s="161" t="s">
        <v>510</v>
      </c>
      <c r="AA102" s="162" t="s">
        <v>64</v>
      </c>
      <c r="AB102" s="161">
        <v>96</v>
      </c>
      <c r="AC102" s="162" t="s">
        <v>29</v>
      </c>
      <c r="AD102" s="161" t="s">
        <v>507</v>
      </c>
      <c r="AE102" s="161" t="s">
        <v>60</v>
      </c>
      <c r="AI102" s="161" t="s">
        <v>508</v>
      </c>
      <c r="AR102" s="161" t="s">
        <v>509</v>
      </c>
      <c r="AS102" s="161" t="s">
        <v>510</v>
      </c>
      <c r="AT102" s="162" t="s">
        <v>64</v>
      </c>
      <c r="AV102" s="167" t="s">
        <v>3835</v>
      </c>
      <c r="AW102" s="161" t="s">
        <v>3835</v>
      </c>
      <c r="AX102" s="161">
        <v>1580</v>
      </c>
      <c r="AY102" s="161" t="s">
        <v>511</v>
      </c>
      <c r="AZ102" s="161">
        <v>1</v>
      </c>
      <c r="BA102" s="161" t="s">
        <v>2508</v>
      </c>
      <c r="BB102" s="161" t="s">
        <v>512</v>
      </c>
      <c r="BC102" s="162" t="s">
        <v>64</v>
      </c>
      <c r="BD102" s="162" t="str">
        <f>IF("IBT"=MID(AY102,1,3),INDEX('JP PINT 1.0'!J:J,MATCH(コアインボイス0904!AY102,'JP PINT 1.0'!C:C,0),1),"")</f>
        <v/>
      </c>
      <c r="BF102" s="167" t="s">
        <v>4175</v>
      </c>
    </row>
    <row r="103" spans="1:58">
      <c r="A103" s="161">
        <v>101</v>
      </c>
      <c r="B103" s="162" t="s">
        <v>4470</v>
      </c>
      <c r="F103" s="162" t="str">
        <f>IF("AS"=MID(N103,1,2),INDEX('SME XPath'!X:X,MATCH(コアインボイス0904!K103,'SME XPath'!A:A,0),1),"")</f>
        <v/>
      </c>
      <c r="H103" s="161" t="str">
        <f t="shared" si="12"/>
        <v/>
      </c>
      <c r="K103" s="161">
        <v>98</v>
      </c>
      <c r="L103" s="162" t="s">
        <v>29</v>
      </c>
      <c r="M103" s="161" t="s">
        <v>340</v>
      </c>
      <c r="N103" s="161" t="s">
        <v>69</v>
      </c>
      <c r="S103" s="161" t="s">
        <v>341</v>
      </c>
      <c r="Y103" s="161" t="s">
        <v>513</v>
      </c>
      <c r="Z103" s="161" t="s">
        <v>514</v>
      </c>
      <c r="AA103" s="162" t="s">
        <v>34</v>
      </c>
      <c r="AB103" s="161">
        <v>97</v>
      </c>
      <c r="AC103" s="162" t="s">
        <v>29</v>
      </c>
      <c r="AD103" s="161" t="s">
        <v>340</v>
      </c>
      <c r="AE103" s="161" t="s">
        <v>69</v>
      </c>
      <c r="AJ103" s="161" t="s">
        <v>341</v>
      </c>
      <c r="AR103" s="161" t="s">
        <v>513</v>
      </c>
      <c r="AS103" s="161" t="s">
        <v>514</v>
      </c>
      <c r="AT103" s="162" t="s">
        <v>34</v>
      </c>
      <c r="AX103" s="161" t="s">
        <v>4079</v>
      </c>
      <c r="AZ103" s="161" t="s">
        <v>4079</v>
      </c>
      <c r="BA103" s="161" t="s">
        <v>4079</v>
      </c>
      <c r="BB103" s="161" t="s">
        <v>4079</v>
      </c>
      <c r="BC103" s="162" t="s">
        <v>4079</v>
      </c>
      <c r="BD103" s="162" t="str">
        <f>IF("IBT"=MID(AY103,1,3),INDEX('JP PINT 1.0'!J:J,MATCH(コアインボイス0904!AY103,'JP PINT 1.0'!C:C,0),1),"")</f>
        <v/>
      </c>
      <c r="BF103" s="167" t="s">
        <v>4079</v>
      </c>
    </row>
    <row r="104" spans="1:58">
      <c r="A104" s="161">
        <v>102</v>
      </c>
      <c r="B104" s="162" t="s">
        <v>4470</v>
      </c>
      <c r="C104" s="161" t="s">
        <v>5533</v>
      </c>
      <c r="D104" s="161" t="s">
        <v>4745</v>
      </c>
      <c r="E104" s="161" t="str">
        <f>G$102</f>
        <v>買い手</v>
      </c>
      <c r="F104" s="162" t="str">
        <f>IF("AS"=MID(N104,1,2),INDEX('SME XPath'!X:X,MATCH(コアインボイス0904!K104,'SME XPath'!A:A,0),1),"")</f>
        <v/>
      </c>
      <c r="G104" s="161" t="s">
        <v>515</v>
      </c>
      <c r="H104" s="161" t="str">
        <f t="shared" si="12"/>
        <v>Identifier</v>
      </c>
      <c r="K104" s="161">
        <v>99</v>
      </c>
      <c r="L104" s="162" t="s">
        <v>29</v>
      </c>
      <c r="M104" s="161" t="s">
        <v>344</v>
      </c>
      <c r="N104" s="161" t="s">
        <v>48</v>
      </c>
      <c r="T104" s="161" t="s">
        <v>345</v>
      </c>
      <c r="Y104" s="161" t="s">
        <v>515</v>
      </c>
      <c r="Z104" s="161" t="s">
        <v>516</v>
      </c>
      <c r="AA104" s="162" t="s">
        <v>43</v>
      </c>
      <c r="AB104" s="161">
        <v>98</v>
      </c>
      <c r="AC104" s="162" t="s">
        <v>29</v>
      </c>
      <c r="AD104" s="161" t="s">
        <v>344</v>
      </c>
      <c r="AE104" s="161" t="s">
        <v>48</v>
      </c>
      <c r="AK104" s="161" t="s">
        <v>345</v>
      </c>
      <c r="AR104" s="161" t="s">
        <v>515</v>
      </c>
      <c r="AS104" s="161" t="s">
        <v>516</v>
      </c>
      <c r="AT104" s="162" t="s">
        <v>43</v>
      </c>
      <c r="AV104" s="167" t="s">
        <v>4023</v>
      </c>
      <c r="AW104" s="161" t="s">
        <v>4023</v>
      </c>
      <c r="AX104" s="161">
        <v>1610</v>
      </c>
      <c r="AY104" s="161" t="s">
        <v>517</v>
      </c>
      <c r="AZ104" s="161">
        <v>2</v>
      </c>
      <c r="BA104" s="161" t="s">
        <v>3046</v>
      </c>
      <c r="BB104" s="161" t="s">
        <v>2510</v>
      </c>
      <c r="BC104" s="162" t="s">
        <v>43</v>
      </c>
      <c r="BD104" s="162" t="str">
        <f>IF("IBT"=MID(AY104,1,3),INDEX('JP PINT 1.0'!J:J,MATCH(コアインボイス0904!AY104,'JP PINT 1.0'!C:C,0),1),"")</f>
        <v>Identifier</v>
      </c>
      <c r="BF104" s="167" t="s">
        <v>4178</v>
      </c>
    </row>
    <row r="105" spans="1:58">
      <c r="A105" s="161">
        <v>103</v>
      </c>
      <c r="B105" s="162" t="s">
        <v>4470</v>
      </c>
      <c r="C105" s="161" t="s">
        <v>5883</v>
      </c>
      <c r="D105" s="161" t="s">
        <v>5897</v>
      </c>
      <c r="E105" s="161" t="str">
        <f t="shared" ref="E105:E111" si="13">G$102</f>
        <v>買い手</v>
      </c>
      <c r="F105" s="162" t="str">
        <f>IF("AS"=MID(N105,1,2),INDEX('SME XPath'!X:X,MATCH(コアインボイス0904!K105,'SME XPath'!A:A,0),1),"")</f>
        <v/>
      </c>
      <c r="G105" s="161" t="s">
        <v>2444</v>
      </c>
      <c r="H105" s="161" t="str">
        <f t="shared" si="12"/>
        <v>Code</v>
      </c>
      <c r="AV105" s="167" t="s">
        <v>4087</v>
      </c>
      <c r="AX105" s="161">
        <v>1620</v>
      </c>
      <c r="AY105" s="161" t="s">
        <v>2512</v>
      </c>
      <c r="AZ105" s="161">
        <v>3</v>
      </c>
      <c r="BA105" s="161" t="s">
        <v>2444</v>
      </c>
      <c r="BB105" s="161" t="s">
        <v>2513</v>
      </c>
      <c r="BC105" s="162" t="s">
        <v>43</v>
      </c>
      <c r="BD105" s="162" t="str">
        <f>IF("IBT"=MID(AY105,1,3),INDEX('JP PINT 1.0'!J:J,MATCH(コアインボイス0904!AY105,'JP PINT 1.0'!C:C,0),1),"")</f>
        <v>Code</v>
      </c>
      <c r="BF105" s="167" t="s">
        <v>4407</v>
      </c>
    </row>
    <row r="106" spans="1:58">
      <c r="A106" s="161">
        <v>104</v>
      </c>
      <c r="B106" s="162" t="s">
        <v>4470</v>
      </c>
      <c r="C106" s="161" t="s">
        <v>5534</v>
      </c>
      <c r="D106" s="161" t="s">
        <v>4746</v>
      </c>
      <c r="E106" s="161" t="str">
        <f t="shared" si="13"/>
        <v>買い手</v>
      </c>
      <c r="F106" s="162" t="str">
        <f>IF("AS"=MID(N106,1,2),INDEX('SME XPath'!X:X,MATCH(コアインボイス0904!K106,'SME XPath'!A:A,0),1),"")</f>
        <v/>
      </c>
      <c r="G106" s="161" t="s">
        <v>519</v>
      </c>
      <c r="H106" s="161" t="str">
        <f t="shared" si="12"/>
        <v>Identifier</v>
      </c>
      <c r="K106" s="161">
        <v>100</v>
      </c>
      <c r="L106" s="162" t="s">
        <v>29</v>
      </c>
      <c r="M106" s="161" t="s">
        <v>350</v>
      </c>
      <c r="N106" s="161" t="s">
        <v>48</v>
      </c>
      <c r="T106" s="161" t="s">
        <v>351</v>
      </c>
      <c r="Y106" s="161" t="s">
        <v>519</v>
      </c>
      <c r="Z106" s="161" t="s">
        <v>353</v>
      </c>
      <c r="AA106" s="162" t="s">
        <v>43</v>
      </c>
      <c r="AB106" s="161">
        <v>99</v>
      </c>
      <c r="AC106" s="162" t="s">
        <v>29</v>
      </c>
      <c r="AD106" s="161" t="s">
        <v>350</v>
      </c>
      <c r="AE106" s="161" t="s">
        <v>48</v>
      </c>
      <c r="AK106" s="161" t="s">
        <v>351</v>
      </c>
      <c r="AR106" s="161" t="s">
        <v>519</v>
      </c>
      <c r="AS106" s="161" t="s">
        <v>353</v>
      </c>
      <c r="AT106" s="162" t="s">
        <v>43</v>
      </c>
      <c r="AV106" s="167" t="s">
        <v>3834</v>
      </c>
      <c r="AW106" s="161" t="s">
        <v>3834</v>
      </c>
      <c r="AX106" s="161">
        <v>1630</v>
      </c>
      <c r="AY106" s="161" t="s">
        <v>520</v>
      </c>
      <c r="AZ106" s="161">
        <v>2</v>
      </c>
      <c r="BA106" s="161" t="s">
        <v>3058</v>
      </c>
      <c r="BB106" s="161" t="s">
        <v>2514</v>
      </c>
      <c r="BC106" s="162" t="s">
        <v>43</v>
      </c>
      <c r="BD106" s="162" t="str">
        <f>IF("IBT"=MID(AY106,1,3),INDEX('JP PINT 1.0'!J:J,MATCH(コアインボイス0904!AY106,'JP PINT 1.0'!C:C,0),1),"")</f>
        <v>Identifier</v>
      </c>
      <c r="BF106" s="167" t="s">
        <v>4179</v>
      </c>
    </row>
    <row r="107" spans="1:58">
      <c r="A107" s="161">
        <v>105</v>
      </c>
      <c r="B107" s="162" t="s">
        <v>4470</v>
      </c>
      <c r="C107" s="161" t="s">
        <v>5884</v>
      </c>
      <c r="D107" s="161" t="s">
        <v>5898</v>
      </c>
      <c r="E107" s="161" t="str">
        <f t="shared" si="13"/>
        <v>買い手</v>
      </c>
      <c r="F107" s="162" t="str">
        <f>IF("AS"=MID(N107,1,2),INDEX('SME XPath'!X:X,MATCH(コアインボイス0904!K107,'SME XPath'!A:A,0),1),"")</f>
        <v/>
      </c>
      <c r="G107" s="161" t="s">
        <v>2444</v>
      </c>
      <c r="H107" s="161" t="str">
        <f t="shared" si="12"/>
        <v>Code</v>
      </c>
      <c r="AV107" s="167" t="s">
        <v>4088</v>
      </c>
      <c r="AX107" s="161">
        <v>1640</v>
      </c>
      <c r="AY107" s="161" t="s">
        <v>2516</v>
      </c>
      <c r="AZ107" s="161">
        <v>3</v>
      </c>
      <c r="BA107" s="161" t="s">
        <v>2444</v>
      </c>
      <c r="BB107" s="161" t="s">
        <v>2517</v>
      </c>
      <c r="BC107" s="162" t="s">
        <v>43</v>
      </c>
      <c r="BD107" s="162" t="str">
        <f>IF("IBT"=MID(AY107,1,3),INDEX('JP PINT 1.0'!J:J,MATCH(コアインボイス0904!AY107,'JP PINT 1.0'!C:C,0),1),"")</f>
        <v>Code</v>
      </c>
      <c r="BF107" s="167" t="s">
        <v>4408</v>
      </c>
    </row>
    <row r="108" spans="1:58">
      <c r="A108" s="161">
        <v>106</v>
      </c>
      <c r="B108" s="162" t="s">
        <v>4470</v>
      </c>
      <c r="C108" s="161" t="s">
        <v>5535</v>
      </c>
      <c r="D108" s="161" t="s">
        <v>4747</v>
      </c>
      <c r="E108" s="161" t="str">
        <f t="shared" si="13"/>
        <v>買い手</v>
      </c>
      <c r="F108" s="162" t="str">
        <f>IF("AS"=MID(N108,1,2),INDEX('SME XPath'!X:X,MATCH(コアインボイス0904!K108,'SME XPath'!A:A,0),1),"")</f>
        <v/>
      </c>
      <c r="G108" s="161" t="s">
        <v>522</v>
      </c>
      <c r="H108" s="161" t="str">
        <f t="shared" si="12"/>
        <v>Text</v>
      </c>
      <c r="K108" s="161">
        <v>101</v>
      </c>
      <c r="L108" s="162" t="s">
        <v>29</v>
      </c>
      <c r="M108" s="161" t="s">
        <v>359</v>
      </c>
      <c r="N108" s="161" t="s">
        <v>48</v>
      </c>
      <c r="T108" s="161" t="s">
        <v>360</v>
      </c>
      <c r="Y108" s="161" t="s">
        <v>522</v>
      </c>
      <c r="Z108" s="161" t="s">
        <v>523</v>
      </c>
      <c r="AA108" s="162" t="s">
        <v>43</v>
      </c>
      <c r="AB108" s="161">
        <v>100</v>
      </c>
      <c r="AC108" s="162" t="s">
        <v>29</v>
      </c>
      <c r="AD108" s="161" t="s">
        <v>359</v>
      </c>
      <c r="AE108" s="161" t="s">
        <v>48</v>
      </c>
      <c r="AK108" s="161" t="s">
        <v>360</v>
      </c>
      <c r="AR108" s="161" t="s">
        <v>522</v>
      </c>
      <c r="AS108" s="161" t="s">
        <v>523</v>
      </c>
      <c r="AT108" s="162" t="s">
        <v>43</v>
      </c>
      <c r="AV108" s="167" t="s">
        <v>3833</v>
      </c>
      <c r="AW108" s="161" t="s">
        <v>3833</v>
      </c>
      <c r="AX108" s="161">
        <v>1590</v>
      </c>
      <c r="AY108" s="161" t="s">
        <v>524</v>
      </c>
      <c r="AZ108" s="161">
        <v>2</v>
      </c>
      <c r="BA108" s="161" t="s">
        <v>2518</v>
      </c>
      <c r="BB108" s="161" t="s">
        <v>2519</v>
      </c>
      <c r="BC108" s="162" t="s">
        <v>64</v>
      </c>
      <c r="BD108" s="162" t="str">
        <f>IF("IBT"=MID(AY108,1,3),INDEX('JP PINT 1.0'!J:J,MATCH(コアインボイス0904!AY108,'JP PINT 1.0'!C:C,0),1),"")</f>
        <v>Text</v>
      </c>
      <c r="BF108" s="167" t="s">
        <v>4176</v>
      </c>
    </row>
    <row r="109" spans="1:58">
      <c r="A109" s="161">
        <v>107</v>
      </c>
      <c r="B109" s="162" t="s">
        <v>4470</v>
      </c>
      <c r="C109" s="161" t="s">
        <v>5536</v>
      </c>
      <c r="D109" s="161" t="s">
        <v>4748</v>
      </c>
      <c r="E109" s="161" t="str">
        <f t="shared" si="13"/>
        <v>買い手</v>
      </c>
      <c r="F109" s="162" t="str">
        <f>IF("AS"=MID(N109,1,2),INDEX('SME XPath'!X:X,MATCH(コアインボイス0904!K109,'SME XPath'!A:A,0),1),"")</f>
        <v/>
      </c>
      <c r="G109" s="161" t="s">
        <v>369</v>
      </c>
      <c r="H109" s="161" t="str">
        <f t="shared" si="12"/>
        <v>Identifier</v>
      </c>
      <c r="K109" s="161">
        <v>102</v>
      </c>
      <c r="L109" s="162" t="s">
        <v>29</v>
      </c>
      <c r="M109" s="161" t="s">
        <v>367</v>
      </c>
      <c r="N109" s="161" t="s">
        <v>48</v>
      </c>
      <c r="T109" s="161" t="s">
        <v>368</v>
      </c>
      <c r="Y109" s="161" t="s">
        <v>369</v>
      </c>
      <c r="Z109" s="161" t="s">
        <v>526</v>
      </c>
      <c r="AA109" s="162" t="s">
        <v>43</v>
      </c>
      <c r="AB109" s="161">
        <v>101</v>
      </c>
      <c r="AC109" s="162" t="s">
        <v>29</v>
      </c>
      <c r="AD109" s="161" t="s">
        <v>367</v>
      </c>
      <c r="AE109" s="161" t="s">
        <v>48</v>
      </c>
      <c r="AK109" s="161" t="s">
        <v>368</v>
      </c>
      <c r="AR109" s="161" t="s">
        <v>369</v>
      </c>
      <c r="AS109" s="161" t="s">
        <v>526</v>
      </c>
      <c r="AT109" s="162" t="s">
        <v>43</v>
      </c>
      <c r="AV109" s="167" t="s">
        <v>3831</v>
      </c>
      <c r="AW109" s="161" t="s">
        <v>3831</v>
      </c>
      <c r="AX109" s="161">
        <v>1650</v>
      </c>
      <c r="AY109" s="161" t="s">
        <v>527</v>
      </c>
      <c r="AZ109" s="161">
        <v>2</v>
      </c>
      <c r="BA109" s="161" t="s">
        <v>3055</v>
      </c>
      <c r="BB109" s="161" t="s">
        <v>2525</v>
      </c>
      <c r="BC109" s="162" t="s">
        <v>43</v>
      </c>
      <c r="BD109" s="162" t="str">
        <f>IF("IBT"=MID(AY109,1,3),INDEX('JP PINT 1.0'!J:J,MATCH(コアインボイス0904!AY109,'JP PINT 1.0'!C:C,0),1),"")</f>
        <v>Identifier</v>
      </c>
      <c r="BF109" s="167" t="s">
        <v>4180</v>
      </c>
    </row>
    <row r="110" spans="1:58">
      <c r="A110" s="161">
        <v>108</v>
      </c>
      <c r="B110" s="162" t="s">
        <v>4470</v>
      </c>
      <c r="C110" s="161" t="s">
        <v>5537</v>
      </c>
      <c r="D110" s="161" t="s">
        <v>4749</v>
      </c>
      <c r="E110" s="161" t="str">
        <f t="shared" si="13"/>
        <v>買い手</v>
      </c>
      <c r="F110" s="162" t="str">
        <f>IF("AS"=MID(N110,1,2),INDEX('SME XPath'!X:X,MATCH(コアインボイス0904!K110,'SME XPath'!A:A,0),1),"")</f>
        <v/>
      </c>
      <c r="G110" s="161" t="s">
        <v>529</v>
      </c>
      <c r="H110" s="161" t="s">
        <v>2355</v>
      </c>
      <c r="K110" s="161">
        <v>103</v>
      </c>
      <c r="L110" s="162" t="s">
        <v>29</v>
      </c>
      <c r="M110" s="161" t="s">
        <v>375</v>
      </c>
      <c r="N110" s="161" t="s">
        <v>48</v>
      </c>
      <c r="T110" s="161" t="s">
        <v>376</v>
      </c>
      <c r="Y110" s="161" t="s">
        <v>529</v>
      </c>
      <c r="Z110" s="161" t="s">
        <v>530</v>
      </c>
      <c r="AA110" s="162" t="s">
        <v>43</v>
      </c>
      <c r="AB110" s="161">
        <v>102</v>
      </c>
      <c r="AC110" s="162" t="s">
        <v>29</v>
      </c>
      <c r="AD110" s="161" t="s">
        <v>375</v>
      </c>
      <c r="AE110" s="161" t="s">
        <v>48</v>
      </c>
      <c r="AK110" s="161" t="s">
        <v>376</v>
      </c>
      <c r="AR110" s="161" t="s">
        <v>529</v>
      </c>
      <c r="AS110" s="161" t="s">
        <v>530</v>
      </c>
      <c r="AT110" s="162" t="s">
        <v>43</v>
      </c>
      <c r="AV110" s="167" t="s">
        <v>3830</v>
      </c>
      <c r="AW110" s="161" t="s">
        <v>3830</v>
      </c>
      <c r="AX110" s="161" t="s">
        <v>4079</v>
      </c>
      <c r="AZ110" s="161" t="s">
        <v>4079</v>
      </c>
      <c r="BA110" s="161" t="s">
        <v>4079</v>
      </c>
      <c r="BB110" s="161" t="s">
        <v>4079</v>
      </c>
      <c r="BC110" s="162" t="s">
        <v>4079</v>
      </c>
      <c r="BD110" s="162" t="str">
        <f>IF("IBT"=MID(AY110,1,3),INDEX('JP PINT 1.0'!J:J,MATCH(コアインボイス0904!AY110,'JP PINT 1.0'!C:C,0),1),"")</f>
        <v/>
      </c>
      <c r="BF110" s="167" t="s">
        <v>4079</v>
      </c>
    </row>
    <row r="111" spans="1:58">
      <c r="A111" s="161">
        <v>109</v>
      </c>
      <c r="B111" s="162" t="s">
        <v>4470</v>
      </c>
      <c r="E111" s="161" t="str">
        <f t="shared" si="13"/>
        <v>買い手</v>
      </c>
      <c r="F111" s="162">
        <f>IF("AS"=MID(N111,1,2),INDEX('SME XPath'!X:X,MATCH(コアインボイス0904!K111,'SME XPath'!A:A,0),1),"")</f>
        <v>1</v>
      </c>
      <c r="G111" s="161" t="s">
        <v>2530</v>
      </c>
      <c r="H111" s="161" t="str">
        <f t="shared" si="12"/>
        <v/>
      </c>
      <c r="K111" s="161">
        <v>104</v>
      </c>
      <c r="L111" s="162" t="s">
        <v>29</v>
      </c>
      <c r="M111" s="161" t="s">
        <v>379</v>
      </c>
      <c r="N111" s="161" t="s">
        <v>60</v>
      </c>
      <c r="T111" s="161" t="s">
        <v>380</v>
      </c>
      <c r="Y111" s="161" t="s">
        <v>531</v>
      </c>
      <c r="Z111" s="161" t="s">
        <v>532</v>
      </c>
      <c r="AA111" s="162" t="s">
        <v>43</v>
      </c>
      <c r="AB111" s="161">
        <v>103</v>
      </c>
      <c r="AC111" s="162" t="s">
        <v>29</v>
      </c>
      <c r="AD111" s="161" t="s">
        <v>379</v>
      </c>
      <c r="AE111" s="161" t="s">
        <v>60</v>
      </c>
      <c r="AK111" s="161" t="s">
        <v>380</v>
      </c>
      <c r="AR111" s="161" t="s">
        <v>531</v>
      </c>
      <c r="AS111" s="161" t="s">
        <v>532</v>
      </c>
      <c r="AT111" s="162" t="s">
        <v>43</v>
      </c>
      <c r="AV111" s="167" t="s">
        <v>3829</v>
      </c>
      <c r="AW111" s="161" t="s">
        <v>3829</v>
      </c>
      <c r="AX111" s="161">
        <v>1760</v>
      </c>
      <c r="AY111" s="161" t="s">
        <v>413</v>
      </c>
      <c r="AZ111" s="161">
        <v>2</v>
      </c>
      <c r="BA111" s="161" t="s">
        <v>2530</v>
      </c>
      <c r="BB111" s="161" t="s">
        <v>2531</v>
      </c>
      <c r="BC111" s="162" t="s">
        <v>43</v>
      </c>
      <c r="BD111" s="162" t="str">
        <f>IF("IBT"=MID(AY111,1,3),INDEX('JP PINT 1.0'!J:J,MATCH(コアインボイス0904!AY111,'JP PINT 1.0'!C:C,0),1),"")</f>
        <v/>
      </c>
      <c r="BF111" s="167" t="s">
        <v>4190</v>
      </c>
    </row>
    <row r="112" spans="1:58">
      <c r="A112" s="161">
        <v>110</v>
      </c>
      <c r="B112" s="162" t="s">
        <v>4470</v>
      </c>
      <c r="F112" s="162" t="str">
        <f>IF("AS"=MID(N112,1,2),INDEX('SME XPath'!X:X,MATCH(コアインボイス0904!K112,'SME XPath'!A:A,0),1),"")</f>
        <v/>
      </c>
      <c r="H112" s="161" t="str">
        <f t="shared" si="12"/>
        <v/>
      </c>
      <c r="K112" s="161">
        <v>105</v>
      </c>
      <c r="L112" s="162" t="s">
        <v>29</v>
      </c>
      <c r="M112" s="161" t="s">
        <v>385</v>
      </c>
      <c r="N112" s="161" t="s">
        <v>69</v>
      </c>
      <c r="U112" s="161" t="s">
        <v>386</v>
      </c>
      <c r="Y112" s="161" t="s">
        <v>533</v>
      </c>
      <c r="Z112" s="161" t="s">
        <v>388</v>
      </c>
      <c r="AA112" s="162" t="s">
        <v>73</v>
      </c>
      <c r="AB112" s="161">
        <v>104</v>
      </c>
      <c r="AC112" s="162" t="s">
        <v>29</v>
      </c>
      <c r="AD112" s="161" t="s">
        <v>385</v>
      </c>
      <c r="AE112" s="161" t="s">
        <v>69</v>
      </c>
      <c r="AL112" s="161" t="s">
        <v>386</v>
      </c>
      <c r="AR112" s="161" t="s">
        <v>533</v>
      </c>
      <c r="AS112" s="161" t="s">
        <v>388</v>
      </c>
      <c r="AT112" s="162" t="s">
        <v>73</v>
      </c>
      <c r="AX112" s="161" t="s">
        <v>4079</v>
      </c>
      <c r="AZ112" s="161" t="s">
        <v>4079</v>
      </c>
      <c r="BA112" s="161" t="s">
        <v>4079</v>
      </c>
      <c r="BB112" s="161" t="s">
        <v>4079</v>
      </c>
      <c r="BC112" s="162" t="s">
        <v>4079</v>
      </c>
      <c r="BD112" s="162" t="str">
        <f>IF("IBT"=MID(AY112,1,3),INDEX('JP PINT 1.0'!J:J,MATCH(コアインボイス0904!AY112,'JP PINT 1.0'!C:C,0),1),"")</f>
        <v/>
      </c>
      <c r="BF112" s="167" t="s">
        <v>4079</v>
      </c>
    </row>
    <row r="113" spans="1:58">
      <c r="A113" s="161">
        <v>111</v>
      </c>
      <c r="B113" s="162" t="s">
        <v>4470</v>
      </c>
      <c r="C113" s="161" t="s">
        <v>5538</v>
      </c>
      <c r="D113" s="161" t="s">
        <v>5272</v>
      </c>
      <c r="E113" s="161" t="str">
        <f>G$111</f>
        <v>買い手連絡先</v>
      </c>
      <c r="F113" s="162" t="str">
        <f>IF("AS"=MID(N113,1,2),INDEX('SME XPath'!X:X,MATCH(コアインボイス0904!K113,'SME XPath'!A:A,0),1),"")</f>
        <v/>
      </c>
      <c r="G113" s="161" t="s">
        <v>534</v>
      </c>
      <c r="H113" s="161" t="s">
        <v>2355</v>
      </c>
      <c r="K113" s="161">
        <v>106</v>
      </c>
      <c r="L113" s="162" t="s">
        <v>29</v>
      </c>
      <c r="M113" s="161" t="s">
        <v>389</v>
      </c>
      <c r="N113" s="161" t="s">
        <v>48</v>
      </c>
      <c r="V113" s="161" t="s">
        <v>390</v>
      </c>
      <c r="Y113" s="161" t="s">
        <v>534</v>
      </c>
      <c r="Z113" s="161" t="s">
        <v>535</v>
      </c>
      <c r="AA113" s="162" t="s">
        <v>43</v>
      </c>
      <c r="AB113" s="161">
        <v>105</v>
      </c>
      <c r="AC113" s="162" t="s">
        <v>29</v>
      </c>
      <c r="AD113" s="161" t="s">
        <v>389</v>
      </c>
      <c r="AE113" s="161" t="s">
        <v>48</v>
      </c>
      <c r="AM113" s="161" t="s">
        <v>390</v>
      </c>
      <c r="AR113" s="161" t="s">
        <v>534</v>
      </c>
      <c r="AS113" s="161" t="s">
        <v>535</v>
      </c>
      <c r="AT113" s="162" t="s">
        <v>43</v>
      </c>
      <c r="AV113" s="167" t="s">
        <v>4024</v>
      </c>
      <c r="AW113" s="161" t="s">
        <v>4024</v>
      </c>
      <c r="AX113" s="161" t="s">
        <v>4079</v>
      </c>
      <c r="AZ113" s="161" t="s">
        <v>4079</v>
      </c>
      <c r="BA113" s="161" t="s">
        <v>4079</v>
      </c>
      <c r="BB113" s="161" t="s">
        <v>4079</v>
      </c>
      <c r="BC113" s="162" t="s">
        <v>4079</v>
      </c>
      <c r="BD113" s="162" t="str">
        <f>IF("IBT"=MID(AY113,1,3),INDEX('JP PINT 1.0'!J:J,MATCH(コアインボイス0904!AY113,'JP PINT 1.0'!C:C,0),1),"")</f>
        <v/>
      </c>
      <c r="BF113" s="167" t="s">
        <v>4079</v>
      </c>
    </row>
    <row r="114" spans="1:58">
      <c r="A114" s="161">
        <v>112</v>
      </c>
      <c r="B114" s="162" t="s">
        <v>4470</v>
      </c>
      <c r="C114" s="161" t="s">
        <v>5539</v>
      </c>
      <c r="D114" s="161" t="s">
        <v>5273</v>
      </c>
      <c r="E114" s="161" t="str">
        <f t="shared" ref="E114:E125" si="14">G$111</f>
        <v>買い手連絡先</v>
      </c>
      <c r="F114" s="162" t="str">
        <f>IF("AS"=MID(N114,1,2),INDEX('SME XPath'!X:X,MATCH(コアインボイス0904!K114,'SME XPath'!A:A,0),1),"")</f>
        <v/>
      </c>
      <c r="G114" s="161" t="s">
        <v>536</v>
      </c>
      <c r="H114" s="161" t="str">
        <f t="shared" si="12"/>
        <v>Text</v>
      </c>
      <c r="K114" s="161">
        <v>107</v>
      </c>
      <c r="L114" s="162" t="s">
        <v>29</v>
      </c>
      <c r="M114" s="161" t="s">
        <v>393</v>
      </c>
      <c r="N114" s="161" t="s">
        <v>48</v>
      </c>
      <c r="V114" s="161" t="s">
        <v>394</v>
      </c>
      <c r="Y114" s="161" t="s">
        <v>536</v>
      </c>
      <c r="Z114" s="161" t="s">
        <v>537</v>
      </c>
      <c r="AA114" s="162" t="s">
        <v>43</v>
      </c>
      <c r="AB114" s="161">
        <v>106</v>
      </c>
      <c r="AC114" s="162" t="s">
        <v>29</v>
      </c>
      <c r="AD114" s="161" t="s">
        <v>393</v>
      </c>
      <c r="AE114" s="161" t="s">
        <v>48</v>
      </c>
      <c r="AM114" s="161" t="s">
        <v>394</v>
      </c>
      <c r="AR114" s="161" t="s">
        <v>536</v>
      </c>
      <c r="AS114" s="161" t="s">
        <v>537</v>
      </c>
      <c r="AT114" s="162" t="s">
        <v>43</v>
      </c>
      <c r="AV114" s="167" t="s">
        <v>3828</v>
      </c>
      <c r="AW114" s="161" t="s">
        <v>3828</v>
      </c>
      <c r="AX114" s="161">
        <v>1770</v>
      </c>
      <c r="AY114" s="161" t="s">
        <v>538</v>
      </c>
      <c r="AZ114" s="161">
        <v>3</v>
      </c>
      <c r="BA114" s="161" t="s">
        <v>2530</v>
      </c>
      <c r="BB114" s="161" t="s">
        <v>2533</v>
      </c>
      <c r="BC114" s="162" t="s">
        <v>43</v>
      </c>
      <c r="BD114" s="162" t="str">
        <f>IF("IBT"=MID(AY114,1,3),INDEX('JP PINT 1.0'!J:J,MATCH(コアインボイス0904!AY114,'JP PINT 1.0'!C:C,0),1),"")</f>
        <v>Text</v>
      </c>
      <c r="BF114" s="167" t="s">
        <v>4191</v>
      </c>
    </row>
    <row r="115" spans="1:58">
      <c r="A115" s="161">
        <v>113</v>
      </c>
      <c r="B115" s="162" t="s">
        <v>4470</v>
      </c>
      <c r="C115" s="161" t="s">
        <v>5540</v>
      </c>
      <c r="D115" s="161" t="s">
        <v>5453</v>
      </c>
      <c r="E115" s="161" t="str">
        <f t="shared" si="14"/>
        <v>買い手連絡先</v>
      </c>
      <c r="F115" s="162" t="str">
        <f>IF("AS"=MID(N115,1,2),INDEX('SME XPath'!X:X,MATCH(コアインボイス0904!K115,'SME XPath'!A:A,0),1),"")</f>
        <v/>
      </c>
      <c r="G115" s="161" t="s">
        <v>540</v>
      </c>
      <c r="H115" s="161" t="s">
        <v>2428</v>
      </c>
      <c r="K115" s="161">
        <v>108</v>
      </c>
      <c r="L115" s="162" t="s">
        <v>29</v>
      </c>
      <c r="M115" s="161" t="s">
        <v>400</v>
      </c>
      <c r="N115" s="161" t="s">
        <v>48</v>
      </c>
      <c r="V115" s="161" t="s">
        <v>401</v>
      </c>
      <c r="Y115" s="161" t="s">
        <v>540</v>
      </c>
      <c r="Z115" s="161" t="s">
        <v>541</v>
      </c>
      <c r="AA115" s="162" t="s">
        <v>43</v>
      </c>
      <c r="AB115" s="161">
        <v>107</v>
      </c>
      <c r="AC115" s="162" t="s">
        <v>29</v>
      </c>
      <c r="AD115" s="161" t="s">
        <v>400</v>
      </c>
      <c r="AE115" s="161" t="s">
        <v>48</v>
      </c>
      <c r="AM115" s="161" t="s">
        <v>401</v>
      </c>
      <c r="AR115" s="161" t="s">
        <v>540</v>
      </c>
      <c r="AS115" s="161" t="s">
        <v>541</v>
      </c>
      <c r="AT115" s="162" t="s">
        <v>43</v>
      </c>
      <c r="AV115" s="167" t="s">
        <v>3827</v>
      </c>
      <c r="AW115" s="161" t="s">
        <v>3827</v>
      </c>
      <c r="AX115" s="161" t="s">
        <v>4079</v>
      </c>
      <c r="AZ115" s="161" t="s">
        <v>4079</v>
      </c>
      <c r="BA115" s="161" t="s">
        <v>4079</v>
      </c>
      <c r="BB115" s="161" t="s">
        <v>4079</v>
      </c>
      <c r="BC115" s="162" t="s">
        <v>4079</v>
      </c>
      <c r="BD115" s="162" t="str">
        <f>IF("IBT"=MID(AY115,1,3),INDEX('JP PINT 1.0'!J:J,MATCH(コアインボイス0904!AY115,'JP PINT 1.0'!C:C,0),1),"")</f>
        <v/>
      </c>
      <c r="BF115" s="167" t="s">
        <v>4079</v>
      </c>
    </row>
    <row r="116" spans="1:58">
      <c r="A116" s="161">
        <v>114</v>
      </c>
      <c r="B116" s="162" t="s">
        <v>4470</v>
      </c>
      <c r="C116" s="161" t="s">
        <v>5541</v>
      </c>
      <c r="D116" s="161" t="s">
        <v>5452</v>
      </c>
      <c r="E116" s="161" t="str">
        <f t="shared" si="14"/>
        <v>買い手連絡先</v>
      </c>
      <c r="F116" s="162" t="str">
        <f>IF("AS"=MID(N116,1,2),INDEX('SME XPath'!X:X,MATCH(コアインボイス0904!K116,'SME XPath'!A:A,0),1),"")</f>
        <v/>
      </c>
      <c r="G116" s="161" t="s">
        <v>542</v>
      </c>
      <c r="H116" s="161" t="s">
        <v>2355</v>
      </c>
      <c r="K116" s="161">
        <v>109</v>
      </c>
      <c r="L116" s="162" t="s">
        <v>29</v>
      </c>
      <c r="M116" s="161" t="s">
        <v>404</v>
      </c>
      <c r="N116" s="161" t="s">
        <v>48</v>
      </c>
      <c r="V116" s="161" t="s">
        <v>405</v>
      </c>
      <c r="Y116" s="161" t="s">
        <v>542</v>
      </c>
      <c r="Z116" s="161" t="s">
        <v>543</v>
      </c>
      <c r="AA116" s="162" t="s">
        <v>43</v>
      </c>
      <c r="AB116" s="161">
        <v>108</v>
      </c>
      <c r="AC116" s="162" t="s">
        <v>29</v>
      </c>
      <c r="AD116" s="161" t="s">
        <v>404</v>
      </c>
      <c r="AE116" s="161" t="s">
        <v>48</v>
      </c>
      <c r="AM116" s="161" t="s">
        <v>405</v>
      </c>
      <c r="AR116" s="161" t="s">
        <v>542</v>
      </c>
      <c r="AS116" s="161" t="s">
        <v>543</v>
      </c>
      <c r="AT116" s="162" t="s">
        <v>43</v>
      </c>
      <c r="AV116" s="167" t="s">
        <v>3826</v>
      </c>
      <c r="AW116" s="161" t="s">
        <v>3826</v>
      </c>
      <c r="AX116" s="161" t="s">
        <v>4079</v>
      </c>
      <c r="AZ116" s="161" t="s">
        <v>4079</v>
      </c>
      <c r="BA116" s="161" t="s">
        <v>4079</v>
      </c>
      <c r="BB116" s="161" t="s">
        <v>4079</v>
      </c>
      <c r="BC116" s="162" t="s">
        <v>4079</v>
      </c>
      <c r="BD116" s="162" t="str">
        <f>IF("IBT"=MID(AY116,1,3),INDEX('JP PINT 1.0'!J:J,MATCH(コアインボイス0904!AY116,'JP PINT 1.0'!C:C,0),1),"")</f>
        <v/>
      </c>
      <c r="BF116" s="167" t="s">
        <v>4079</v>
      </c>
    </row>
    <row r="117" spans="1:58">
      <c r="A117" s="161">
        <v>115</v>
      </c>
      <c r="B117" s="162" t="s">
        <v>4470</v>
      </c>
      <c r="H117" s="161" t="str">
        <f t="shared" si="12"/>
        <v/>
      </c>
      <c r="K117" s="161">
        <v>110</v>
      </c>
      <c r="L117" s="162" t="s">
        <v>29</v>
      </c>
      <c r="M117" s="161" t="s">
        <v>408</v>
      </c>
      <c r="N117" s="161" t="s">
        <v>60</v>
      </c>
      <c r="V117" s="161" t="s">
        <v>409</v>
      </c>
      <c r="Y117" s="161" t="s">
        <v>410</v>
      </c>
      <c r="Z117" s="161" t="s">
        <v>411</v>
      </c>
      <c r="AA117" s="162" t="s">
        <v>43</v>
      </c>
      <c r="AB117" s="161">
        <v>109</v>
      </c>
      <c r="AC117" s="162" t="s">
        <v>29</v>
      </c>
      <c r="AD117" s="161" t="s">
        <v>408</v>
      </c>
      <c r="AE117" s="161" t="s">
        <v>60</v>
      </c>
      <c r="AM117" s="161" t="s">
        <v>409</v>
      </c>
      <c r="AR117" s="161" t="s">
        <v>410</v>
      </c>
      <c r="AS117" s="161" t="s">
        <v>411</v>
      </c>
      <c r="AT117" s="162" t="s">
        <v>43</v>
      </c>
      <c r="AV117" s="167" t="s">
        <v>3825</v>
      </c>
      <c r="AW117" s="161" t="s">
        <v>3825</v>
      </c>
      <c r="AX117" s="161" t="s">
        <v>4079</v>
      </c>
      <c r="AZ117" s="161" t="s">
        <v>4079</v>
      </c>
      <c r="BA117" s="161" t="s">
        <v>4079</v>
      </c>
      <c r="BB117" s="161" t="s">
        <v>4079</v>
      </c>
      <c r="BC117" s="162" t="s">
        <v>4079</v>
      </c>
      <c r="BD117" s="162" t="str">
        <f>IF("IBT"=MID(AY117,1,3),INDEX('JP PINT 1.0'!J:J,MATCH(コアインボイス0904!AY117,'JP PINT 1.0'!C:C,0),1),"")</f>
        <v/>
      </c>
      <c r="BF117" s="167" t="s">
        <v>4079</v>
      </c>
    </row>
    <row r="118" spans="1:58">
      <c r="A118" s="161">
        <v>116</v>
      </c>
      <c r="B118" s="162" t="s">
        <v>4470</v>
      </c>
      <c r="H118" s="161" t="str">
        <f t="shared" si="12"/>
        <v/>
      </c>
      <c r="K118" s="161">
        <v>111</v>
      </c>
      <c r="L118" s="162" t="s">
        <v>29</v>
      </c>
      <c r="M118" s="161" t="s">
        <v>415</v>
      </c>
      <c r="N118" s="161" t="s">
        <v>69</v>
      </c>
      <c r="W118" s="161" t="s">
        <v>416</v>
      </c>
      <c r="Y118" s="161" t="s">
        <v>417</v>
      </c>
      <c r="Z118" s="161" t="s">
        <v>418</v>
      </c>
      <c r="AA118" s="162" t="s">
        <v>34</v>
      </c>
      <c r="AB118" s="161">
        <v>110</v>
      </c>
      <c r="AC118" s="162" t="s">
        <v>29</v>
      </c>
      <c r="AD118" s="161" t="s">
        <v>415</v>
      </c>
      <c r="AE118" s="161" t="s">
        <v>69</v>
      </c>
      <c r="AN118" s="161" t="s">
        <v>416</v>
      </c>
      <c r="AR118" s="161" t="s">
        <v>417</v>
      </c>
      <c r="AS118" s="161" t="s">
        <v>418</v>
      </c>
      <c r="AT118" s="162" t="s">
        <v>34</v>
      </c>
      <c r="AX118" s="161" t="s">
        <v>4079</v>
      </c>
      <c r="AZ118" s="161" t="s">
        <v>4079</v>
      </c>
      <c r="BA118" s="161" t="s">
        <v>4079</v>
      </c>
      <c r="BB118" s="161" t="s">
        <v>4079</v>
      </c>
      <c r="BC118" s="162" t="s">
        <v>4079</v>
      </c>
      <c r="BD118" s="162" t="str">
        <f>IF("IBT"=MID(AY118,1,3),INDEX('JP PINT 1.0'!J:J,MATCH(コアインボイス0904!AY118,'JP PINT 1.0'!C:C,0),1),"")</f>
        <v/>
      </c>
      <c r="BF118" s="167" t="s">
        <v>4079</v>
      </c>
    </row>
    <row r="119" spans="1:58">
      <c r="A119" s="161">
        <v>117</v>
      </c>
      <c r="B119" s="162" t="s">
        <v>4470</v>
      </c>
      <c r="C119" s="161" t="s">
        <v>5542</v>
      </c>
      <c r="D119" s="161" t="s">
        <v>5451</v>
      </c>
      <c r="E119" s="161" t="str">
        <f t="shared" si="14"/>
        <v>買い手連絡先</v>
      </c>
      <c r="F119" s="162" t="str">
        <f>IF("AS"=MID(N119,1,2),INDEX('SME XPath'!X:X,MATCH(コアインボイス0904!K119,'SME XPath'!A:A,0),1),"")</f>
        <v/>
      </c>
      <c r="G119" s="161" t="s">
        <v>544</v>
      </c>
      <c r="H119" s="161" t="str">
        <f t="shared" si="12"/>
        <v>Text</v>
      </c>
      <c r="K119" s="161">
        <v>112</v>
      </c>
      <c r="L119" s="162" t="s">
        <v>29</v>
      </c>
      <c r="M119" s="161" t="s">
        <v>419</v>
      </c>
      <c r="N119" s="161" t="s">
        <v>48</v>
      </c>
      <c r="X119" s="161" t="s">
        <v>420</v>
      </c>
      <c r="Y119" s="161" t="s">
        <v>544</v>
      </c>
      <c r="Z119" s="161" t="s">
        <v>545</v>
      </c>
      <c r="AA119" s="162" t="s">
        <v>43</v>
      </c>
      <c r="AB119" s="161">
        <v>111</v>
      </c>
      <c r="AC119" s="162" t="s">
        <v>29</v>
      </c>
      <c r="AD119" s="161" t="s">
        <v>419</v>
      </c>
      <c r="AE119" s="161" t="s">
        <v>48</v>
      </c>
      <c r="AO119" s="161" t="s">
        <v>420</v>
      </c>
      <c r="AR119" s="161" t="s">
        <v>544</v>
      </c>
      <c r="AS119" s="161" t="s">
        <v>545</v>
      </c>
      <c r="AT119" s="162" t="s">
        <v>43</v>
      </c>
      <c r="AV119" s="167" t="s">
        <v>3824</v>
      </c>
      <c r="AW119" s="161" t="s">
        <v>3824</v>
      </c>
      <c r="AX119" s="161">
        <v>1780</v>
      </c>
      <c r="AY119" s="161" t="s">
        <v>546</v>
      </c>
      <c r="AZ119" s="161">
        <v>3</v>
      </c>
      <c r="BA119" s="161" t="s">
        <v>3061</v>
      </c>
      <c r="BB119" s="161" t="s">
        <v>2535</v>
      </c>
      <c r="BC119" s="162" t="s">
        <v>43</v>
      </c>
      <c r="BD119" s="162" t="str">
        <f>IF("IBT"=MID(AY119,1,3),INDEX('JP PINT 1.0'!J:J,MATCH(コアインボイス0904!AY119,'JP PINT 1.0'!C:C,0),1),"")</f>
        <v>Text</v>
      </c>
      <c r="BF119" s="167" t="s">
        <v>4192</v>
      </c>
    </row>
    <row r="120" spans="1:58">
      <c r="A120" s="161">
        <v>118</v>
      </c>
      <c r="B120" s="162" t="s">
        <v>4470</v>
      </c>
      <c r="H120" s="161" t="str">
        <f t="shared" si="12"/>
        <v/>
      </c>
      <c r="K120" s="161">
        <v>113</v>
      </c>
      <c r="L120" s="162" t="s">
        <v>29</v>
      </c>
      <c r="M120" s="161" t="s">
        <v>425</v>
      </c>
      <c r="N120" s="161" t="s">
        <v>60</v>
      </c>
      <c r="V120" s="161" t="s">
        <v>426</v>
      </c>
      <c r="Y120" s="161" t="s">
        <v>427</v>
      </c>
      <c r="Z120" s="161" t="s">
        <v>428</v>
      </c>
      <c r="AA120" s="162" t="s">
        <v>43</v>
      </c>
      <c r="AB120" s="161">
        <v>112</v>
      </c>
      <c r="AC120" s="162" t="s">
        <v>29</v>
      </c>
      <c r="AD120" s="161" t="s">
        <v>425</v>
      </c>
      <c r="AE120" s="161" t="s">
        <v>60</v>
      </c>
      <c r="AM120" s="161" t="s">
        <v>426</v>
      </c>
      <c r="AR120" s="161" t="s">
        <v>427</v>
      </c>
      <c r="AS120" s="161" t="s">
        <v>428</v>
      </c>
      <c r="AT120" s="162" t="s">
        <v>43</v>
      </c>
      <c r="AV120" s="167" t="s">
        <v>3823</v>
      </c>
      <c r="AW120" s="161" t="s">
        <v>3823</v>
      </c>
      <c r="AX120" s="161" t="s">
        <v>4079</v>
      </c>
      <c r="AZ120" s="161" t="s">
        <v>4079</v>
      </c>
      <c r="BA120" s="161" t="s">
        <v>4079</v>
      </c>
      <c r="BB120" s="161" t="s">
        <v>4079</v>
      </c>
      <c r="BC120" s="162" t="s">
        <v>4079</v>
      </c>
      <c r="BD120" s="162" t="str">
        <f>IF("IBT"=MID(AY120,1,3),INDEX('JP PINT 1.0'!J:J,MATCH(コアインボイス0904!AY120,'JP PINT 1.0'!C:C,0),1),"")</f>
        <v/>
      </c>
      <c r="BF120" s="167" t="s">
        <v>4079</v>
      </c>
    </row>
    <row r="121" spans="1:58">
      <c r="A121" s="161">
        <v>119</v>
      </c>
      <c r="B121" s="162" t="s">
        <v>4470</v>
      </c>
      <c r="H121" s="161" t="str">
        <f t="shared" si="12"/>
        <v/>
      </c>
      <c r="K121" s="161">
        <v>114</v>
      </c>
      <c r="L121" s="162" t="s">
        <v>29</v>
      </c>
      <c r="M121" s="161" t="s">
        <v>415</v>
      </c>
      <c r="N121" s="161" t="s">
        <v>69</v>
      </c>
      <c r="W121" s="161" t="s">
        <v>416</v>
      </c>
      <c r="Y121" s="161" t="s">
        <v>429</v>
      </c>
      <c r="Z121" s="161" t="s">
        <v>430</v>
      </c>
      <c r="AA121" s="162" t="s">
        <v>34</v>
      </c>
      <c r="AB121" s="161">
        <v>113</v>
      </c>
      <c r="AC121" s="162" t="s">
        <v>29</v>
      </c>
      <c r="AD121" s="161" t="s">
        <v>415</v>
      </c>
      <c r="AE121" s="161" t="s">
        <v>69</v>
      </c>
      <c r="AN121" s="161" t="s">
        <v>416</v>
      </c>
      <c r="AR121" s="161" t="s">
        <v>429</v>
      </c>
      <c r="AS121" s="161" t="s">
        <v>430</v>
      </c>
      <c r="AT121" s="162" t="s">
        <v>34</v>
      </c>
      <c r="AX121" s="161" t="s">
        <v>4079</v>
      </c>
      <c r="AZ121" s="161" t="s">
        <v>4079</v>
      </c>
      <c r="BA121" s="161" t="s">
        <v>4079</v>
      </c>
      <c r="BB121" s="161" t="s">
        <v>4079</v>
      </c>
      <c r="BC121" s="162" t="s">
        <v>4079</v>
      </c>
      <c r="BD121" s="162" t="str">
        <f>IF("IBT"=MID(AY121,1,3),INDEX('JP PINT 1.0'!J:J,MATCH(コアインボイス0904!AY121,'JP PINT 1.0'!C:C,0),1),"")</f>
        <v/>
      </c>
      <c r="BF121" s="167" t="s">
        <v>4079</v>
      </c>
    </row>
    <row r="122" spans="1:58">
      <c r="A122" s="161">
        <v>120</v>
      </c>
      <c r="B122" s="162" t="s">
        <v>4470</v>
      </c>
      <c r="C122" s="161" t="s">
        <v>5543</v>
      </c>
      <c r="D122" s="161" t="s">
        <v>5450</v>
      </c>
      <c r="E122" s="161" t="str">
        <f t="shared" si="14"/>
        <v>買い手連絡先</v>
      </c>
      <c r="F122" s="162" t="str">
        <f>IF("AS"=MID(N122,1,2),INDEX('SME XPath'!X:X,MATCH(コアインボイス0904!K122,'SME XPath'!A:A,0),1),"")</f>
        <v/>
      </c>
      <c r="G122" s="161" t="s">
        <v>548</v>
      </c>
      <c r="H122" s="161" t="s">
        <v>2355</v>
      </c>
      <c r="K122" s="161">
        <v>115</v>
      </c>
      <c r="L122" s="162" t="s">
        <v>29</v>
      </c>
      <c r="M122" s="161" t="s">
        <v>419</v>
      </c>
      <c r="N122" s="161" t="s">
        <v>48</v>
      </c>
      <c r="X122" s="161" t="s">
        <v>420</v>
      </c>
      <c r="Y122" s="161" t="s">
        <v>548</v>
      </c>
      <c r="Z122" s="161" t="s">
        <v>549</v>
      </c>
      <c r="AA122" s="162" t="s">
        <v>43</v>
      </c>
      <c r="AB122" s="161">
        <v>114</v>
      </c>
      <c r="AC122" s="162" t="s">
        <v>29</v>
      </c>
      <c r="AD122" s="161" t="s">
        <v>419</v>
      </c>
      <c r="AE122" s="161" t="s">
        <v>48</v>
      </c>
      <c r="AO122" s="161" t="s">
        <v>420</v>
      </c>
      <c r="AR122" s="161" t="s">
        <v>548</v>
      </c>
      <c r="AS122" s="161" t="s">
        <v>549</v>
      </c>
      <c r="AT122" s="162" t="s">
        <v>43</v>
      </c>
      <c r="AV122" s="167" t="s">
        <v>3822</v>
      </c>
      <c r="AW122" s="161" t="s">
        <v>3822</v>
      </c>
      <c r="AX122" s="161" t="s">
        <v>4079</v>
      </c>
      <c r="AZ122" s="161" t="s">
        <v>4079</v>
      </c>
      <c r="BA122" s="161" t="s">
        <v>4079</v>
      </c>
      <c r="BB122" s="161" t="s">
        <v>4079</v>
      </c>
      <c r="BC122" s="162" t="s">
        <v>4079</v>
      </c>
      <c r="BD122" s="162" t="str">
        <f>IF("IBT"=MID(AY122,1,3),INDEX('JP PINT 1.0'!J:J,MATCH(コアインボイス0904!AY122,'JP PINT 1.0'!C:C,0),1),"")</f>
        <v/>
      </c>
      <c r="BF122" s="167" t="s">
        <v>4079</v>
      </c>
    </row>
    <row r="123" spans="1:58">
      <c r="A123" s="161">
        <v>121</v>
      </c>
      <c r="B123" s="162" t="s">
        <v>4470</v>
      </c>
      <c r="H123" s="161" t="str">
        <f t="shared" si="12"/>
        <v/>
      </c>
      <c r="K123" s="161">
        <v>116</v>
      </c>
      <c r="L123" s="162" t="s">
        <v>29</v>
      </c>
      <c r="M123" s="161" t="s">
        <v>434</v>
      </c>
      <c r="N123" s="161" t="s">
        <v>60</v>
      </c>
      <c r="V123" s="161" t="s">
        <v>435</v>
      </c>
      <c r="Y123" s="161" t="s">
        <v>436</v>
      </c>
      <c r="Z123" s="161" t="s">
        <v>437</v>
      </c>
      <c r="AA123" s="162" t="s">
        <v>43</v>
      </c>
      <c r="AB123" s="161">
        <v>115</v>
      </c>
      <c r="AC123" s="162" t="s">
        <v>29</v>
      </c>
      <c r="AD123" s="161" t="s">
        <v>434</v>
      </c>
      <c r="AE123" s="161" t="s">
        <v>60</v>
      </c>
      <c r="AM123" s="161" t="s">
        <v>435</v>
      </c>
      <c r="AR123" s="161" t="s">
        <v>436</v>
      </c>
      <c r="AS123" s="161" t="s">
        <v>437</v>
      </c>
      <c r="AT123" s="162" t="s">
        <v>43</v>
      </c>
      <c r="AV123" s="167" t="s">
        <v>3821</v>
      </c>
      <c r="AW123" s="161" t="s">
        <v>3821</v>
      </c>
      <c r="AX123" s="161" t="s">
        <v>4079</v>
      </c>
      <c r="AZ123" s="161" t="s">
        <v>4079</v>
      </c>
      <c r="BA123" s="161" t="s">
        <v>4079</v>
      </c>
      <c r="BB123" s="161" t="s">
        <v>4079</v>
      </c>
      <c r="BC123" s="162" t="s">
        <v>4079</v>
      </c>
      <c r="BD123" s="162" t="str">
        <f>IF("IBT"=MID(AY123,1,3),INDEX('JP PINT 1.0'!J:J,MATCH(コアインボイス0904!AY123,'JP PINT 1.0'!C:C,0),1),"")</f>
        <v/>
      </c>
      <c r="BF123" s="167" t="s">
        <v>4079</v>
      </c>
    </row>
    <row r="124" spans="1:58">
      <c r="A124" s="161">
        <v>122</v>
      </c>
      <c r="B124" s="162" t="s">
        <v>4470</v>
      </c>
      <c r="F124" s="162" t="str">
        <f>IF("AS"=MID(N124,1,2),INDEX('SME XPath'!X:X,MATCH(コアインボイス0904!K124,'SME XPath'!A:A,0),1),"")</f>
        <v/>
      </c>
      <c r="H124" s="161" t="str">
        <f t="shared" si="12"/>
        <v/>
      </c>
      <c r="K124" s="161">
        <v>117</v>
      </c>
      <c r="L124" s="162" t="s">
        <v>29</v>
      </c>
      <c r="M124" s="161" t="s">
        <v>415</v>
      </c>
      <c r="N124" s="161" t="s">
        <v>69</v>
      </c>
      <c r="W124" s="161" t="s">
        <v>416</v>
      </c>
      <c r="Y124" s="161" t="s">
        <v>438</v>
      </c>
      <c r="Z124" s="161" t="s">
        <v>550</v>
      </c>
      <c r="AA124" s="162" t="s">
        <v>34</v>
      </c>
      <c r="AB124" s="161">
        <v>116</v>
      </c>
      <c r="AC124" s="162" t="s">
        <v>29</v>
      </c>
      <c r="AD124" s="161" t="s">
        <v>415</v>
      </c>
      <c r="AE124" s="161" t="s">
        <v>69</v>
      </c>
      <c r="AN124" s="161" t="s">
        <v>416</v>
      </c>
      <c r="AR124" s="161" t="s">
        <v>438</v>
      </c>
      <c r="AS124" s="161" t="s">
        <v>550</v>
      </c>
      <c r="AT124" s="162" t="s">
        <v>34</v>
      </c>
      <c r="AX124" s="161" t="s">
        <v>4079</v>
      </c>
      <c r="AZ124" s="161" t="s">
        <v>4079</v>
      </c>
      <c r="BA124" s="161" t="s">
        <v>4079</v>
      </c>
      <c r="BB124" s="161" t="s">
        <v>4079</v>
      </c>
      <c r="BC124" s="162" t="s">
        <v>4079</v>
      </c>
      <c r="BD124" s="162" t="str">
        <f>IF("IBT"=MID(AY124,1,3),INDEX('JP PINT 1.0'!J:J,MATCH(コアインボイス0904!AY124,'JP PINT 1.0'!C:C,0),1),"")</f>
        <v/>
      </c>
      <c r="BF124" s="167" t="s">
        <v>4079</v>
      </c>
    </row>
    <row r="125" spans="1:58">
      <c r="A125" s="161">
        <v>123</v>
      </c>
      <c r="B125" s="162" t="s">
        <v>4470</v>
      </c>
      <c r="C125" s="161" t="s">
        <v>5544</v>
      </c>
      <c r="D125" s="161" t="s">
        <v>5449</v>
      </c>
      <c r="E125" s="161" t="str">
        <f t="shared" si="14"/>
        <v>買い手連絡先</v>
      </c>
      <c r="F125" s="162" t="str">
        <f>IF("AS"=MID(N125,1,2),INDEX('SME XPath'!X:X,MATCH(コアインボイス0904!K125,'SME XPath'!A:A,0),1),"")</f>
        <v/>
      </c>
      <c r="G125" s="161" t="s">
        <v>551</v>
      </c>
      <c r="H125" s="161" t="str">
        <f t="shared" si="12"/>
        <v>Text</v>
      </c>
      <c r="K125" s="161">
        <v>118</v>
      </c>
      <c r="L125" s="162" t="s">
        <v>29</v>
      </c>
      <c r="M125" s="161" t="s">
        <v>440</v>
      </c>
      <c r="N125" s="161" t="s">
        <v>48</v>
      </c>
      <c r="X125" s="161" t="s">
        <v>441</v>
      </c>
      <c r="Y125" s="161" t="s">
        <v>551</v>
      </c>
      <c r="Z125" s="161" t="s">
        <v>552</v>
      </c>
      <c r="AA125" s="162" t="s">
        <v>43</v>
      </c>
      <c r="AB125" s="161">
        <v>117</v>
      </c>
      <c r="AC125" s="162" t="s">
        <v>29</v>
      </c>
      <c r="AD125" s="161" t="s">
        <v>440</v>
      </c>
      <c r="AE125" s="161" t="s">
        <v>48</v>
      </c>
      <c r="AO125" s="161" t="s">
        <v>441</v>
      </c>
      <c r="AR125" s="161" t="s">
        <v>551</v>
      </c>
      <c r="AS125" s="161" t="s">
        <v>552</v>
      </c>
      <c r="AT125" s="162" t="s">
        <v>43</v>
      </c>
      <c r="AV125" s="167" t="s">
        <v>3820</v>
      </c>
      <c r="AW125" s="161" t="s">
        <v>3820</v>
      </c>
      <c r="AX125" s="161">
        <v>1790</v>
      </c>
      <c r="AY125" s="161" t="s">
        <v>553</v>
      </c>
      <c r="AZ125" s="161">
        <v>3</v>
      </c>
      <c r="BA125" s="161" t="s">
        <v>3062</v>
      </c>
      <c r="BB125" s="161" t="s">
        <v>2537</v>
      </c>
      <c r="BC125" s="162" t="s">
        <v>43</v>
      </c>
      <c r="BD125" s="162" t="str">
        <f>IF("IBT"=MID(AY125,1,3),INDEX('JP PINT 1.0'!J:J,MATCH(コアインボイス0904!AY125,'JP PINT 1.0'!C:C,0),1),"")</f>
        <v>Text</v>
      </c>
      <c r="BF125" s="167" t="s">
        <v>4193</v>
      </c>
    </row>
    <row r="126" spans="1:58">
      <c r="A126" s="161">
        <v>124</v>
      </c>
      <c r="B126" s="162" t="s">
        <v>4470</v>
      </c>
      <c r="E126" s="161" t="str">
        <f t="shared" ref="E126" si="15">G$102</f>
        <v>買い手</v>
      </c>
      <c r="F126" s="162">
        <f>IF("AS"=MID(N126,1,2),INDEX('SME XPath'!X:X,MATCH(コアインボイス0904!K126,'SME XPath'!A:A,0),1),"")</f>
        <v>1</v>
      </c>
      <c r="G126" s="161" t="s">
        <v>2539</v>
      </c>
      <c r="H126" s="161" t="str">
        <f t="shared" si="12"/>
        <v/>
      </c>
      <c r="K126" s="161">
        <v>119</v>
      </c>
      <c r="L126" s="162" t="s">
        <v>29</v>
      </c>
      <c r="M126" s="161" t="s">
        <v>446</v>
      </c>
      <c r="N126" s="161" t="s">
        <v>60</v>
      </c>
      <c r="T126" s="161" t="s">
        <v>447</v>
      </c>
      <c r="Y126" s="161" t="s">
        <v>555</v>
      </c>
      <c r="Z126" s="161" t="s">
        <v>556</v>
      </c>
      <c r="AA126" s="162" t="s">
        <v>43</v>
      </c>
      <c r="AB126" s="161">
        <v>118</v>
      </c>
      <c r="AC126" s="162" t="s">
        <v>29</v>
      </c>
      <c r="AD126" s="161" t="s">
        <v>446</v>
      </c>
      <c r="AE126" s="161" t="s">
        <v>60</v>
      </c>
      <c r="AK126" s="161" t="s">
        <v>447</v>
      </c>
      <c r="AR126" s="161" t="s">
        <v>555</v>
      </c>
      <c r="AS126" s="161" t="s">
        <v>556</v>
      </c>
      <c r="AT126" s="162" t="s">
        <v>43</v>
      </c>
      <c r="AV126" s="167" t="s">
        <v>3819</v>
      </c>
      <c r="AW126" s="161" t="s">
        <v>3819</v>
      </c>
      <c r="AX126" s="161">
        <v>1680</v>
      </c>
      <c r="AY126" s="161" t="s">
        <v>557</v>
      </c>
      <c r="AZ126" s="161">
        <v>2</v>
      </c>
      <c r="BA126" s="161" t="s">
        <v>2539</v>
      </c>
      <c r="BB126" s="161" t="s">
        <v>2540</v>
      </c>
      <c r="BC126" s="162" t="s">
        <v>64</v>
      </c>
      <c r="BD126" s="162" t="str">
        <f>IF("IBT"=MID(AY126,1,3),INDEX('JP PINT 1.0'!J:J,MATCH(コアインボイス0904!AY126,'JP PINT 1.0'!C:C,0),1),"")</f>
        <v/>
      </c>
      <c r="BF126" s="167" t="s">
        <v>4182</v>
      </c>
    </row>
    <row r="127" spans="1:58">
      <c r="A127" s="161">
        <v>125</v>
      </c>
      <c r="B127" s="162" t="s">
        <v>4470</v>
      </c>
      <c r="F127" s="162" t="str">
        <f>IF("AS"=MID(N127,1,2),INDEX('SME XPath'!X:X,MATCH(コアインボイス0904!K127,'SME XPath'!A:A,0),1),"")</f>
        <v/>
      </c>
      <c r="H127" s="161" t="str">
        <f t="shared" si="12"/>
        <v/>
      </c>
      <c r="K127" s="161">
        <v>120</v>
      </c>
      <c r="L127" s="162" t="s">
        <v>29</v>
      </c>
      <c r="M127" s="161" t="s">
        <v>452</v>
      </c>
      <c r="N127" s="161" t="s">
        <v>69</v>
      </c>
      <c r="U127" s="161" t="s">
        <v>453</v>
      </c>
      <c r="Y127" s="161" t="s">
        <v>559</v>
      </c>
      <c r="Z127" s="161" t="s">
        <v>560</v>
      </c>
      <c r="AA127" s="162" t="s">
        <v>34</v>
      </c>
      <c r="AB127" s="161">
        <v>119</v>
      </c>
      <c r="AC127" s="162" t="s">
        <v>29</v>
      </c>
      <c r="AD127" s="161" t="s">
        <v>452</v>
      </c>
      <c r="AE127" s="161" t="s">
        <v>69</v>
      </c>
      <c r="AL127" s="161" t="s">
        <v>453</v>
      </c>
      <c r="AR127" s="161" t="s">
        <v>559</v>
      </c>
      <c r="AS127" s="161" t="s">
        <v>560</v>
      </c>
      <c r="AT127" s="162" t="s">
        <v>34</v>
      </c>
      <c r="AX127" s="161" t="s">
        <v>4079</v>
      </c>
      <c r="AZ127" s="161" t="s">
        <v>4079</v>
      </c>
      <c r="BA127" s="161" t="s">
        <v>4079</v>
      </c>
      <c r="BB127" s="161" t="s">
        <v>4079</v>
      </c>
      <c r="BC127" s="162" t="s">
        <v>4079</v>
      </c>
      <c r="BD127" s="162" t="str">
        <f>IF("IBT"=MID(AY127,1,3),INDEX('JP PINT 1.0'!J:J,MATCH(コアインボイス0904!AY127,'JP PINT 1.0'!C:C,0),1),"")</f>
        <v/>
      </c>
      <c r="BF127" s="167" t="s">
        <v>4079</v>
      </c>
    </row>
    <row r="128" spans="1:58">
      <c r="A128" s="161">
        <v>126</v>
      </c>
      <c r="B128" s="162" t="s">
        <v>4470</v>
      </c>
      <c r="C128" s="161" t="s">
        <v>5545</v>
      </c>
      <c r="D128" s="161" t="s">
        <v>5448</v>
      </c>
      <c r="E128" s="161" t="str">
        <f>G$126</f>
        <v>買い手住所</v>
      </c>
      <c r="F128" s="162" t="str">
        <f>IF("AS"=MID(N128,1,2),INDEX('SME XPath'!X:X,MATCH(コアインボイス0904!K128,'SME XPath'!A:A,0),1),"")</f>
        <v/>
      </c>
      <c r="G128" s="161" t="s">
        <v>561</v>
      </c>
      <c r="H128" s="161" t="str">
        <f t="shared" si="12"/>
        <v>Text</v>
      </c>
      <c r="K128" s="161">
        <v>121</v>
      </c>
      <c r="L128" s="162" t="s">
        <v>29</v>
      </c>
      <c r="M128" s="161" t="s">
        <v>456</v>
      </c>
      <c r="N128" s="161" t="s">
        <v>48</v>
      </c>
      <c r="V128" s="161" t="s">
        <v>457</v>
      </c>
      <c r="Y128" s="161" t="s">
        <v>561</v>
      </c>
      <c r="Z128" s="161" t="s">
        <v>562</v>
      </c>
      <c r="AA128" s="162" t="s">
        <v>43</v>
      </c>
      <c r="AB128" s="161">
        <v>120</v>
      </c>
      <c r="AC128" s="162" t="s">
        <v>29</v>
      </c>
      <c r="AD128" s="161" t="s">
        <v>456</v>
      </c>
      <c r="AE128" s="161" t="s">
        <v>48</v>
      </c>
      <c r="AM128" s="161" t="s">
        <v>457</v>
      </c>
      <c r="AR128" s="161" t="s">
        <v>561</v>
      </c>
      <c r="AS128" s="161" t="s">
        <v>562</v>
      </c>
      <c r="AT128" s="162" t="s">
        <v>43</v>
      </c>
      <c r="AV128" s="167" t="s">
        <v>3818</v>
      </c>
      <c r="AW128" s="161" t="s">
        <v>3818</v>
      </c>
      <c r="AX128" s="161">
        <v>1730</v>
      </c>
      <c r="AY128" s="161" t="s">
        <v>563</v>
      </c>
      <c r="AZ128" s="161">
        <v>3</v>
      </c>
      <c r="BA128" s="161" t="s">
        <v>2542</v>
      </c>
      <c r="BB128" s="161" t="s">
        <v>2543</v>
      </c>
      <c r="BC128" s="162" t="s">
        <v>43</v>
      </c>
      <c r="BD128" s="162" t="str">
        <f>IF("IBT"=MID(AY128,1,3),INDEX('JP PINT 1.0'!J:J,MATCH(コアインボイス0904!AY128,'JP PINT 1.0'!C:C,0),1),"")</f>
        <v>Text</v>
      </c>
      <c r="BF128" s="167" t="s">
        <v>4187</v>
      </c>
    </row>
    <row r="129" spans="1:58">
      <c r="A129" s="161">
        <v>127</v>
      </c>
      <c r="B129" s="162" t="s">
        <v>4470</v>
      </c>
      <c r="C129" s="161" t="s">
        <v>5546</v>
      </c>
      <c r="D129" s="161" t="s">
        <v>5447</v>
      </c>
      <c r="E129" s="161" t="str">
        <f t="shared" ref="E129:E132" si="16">G$126</f>
        <v>買い手住所</v>
      </c>
      <c r="F129" s="162" t="str">
        <f>IF("AS"=MID(N129,1,2),INDEX('SME XPath'!X:X,MATCH(コアインボイス0904!K129,'SME XPath'!A:A,0),1),"")</f>
        <v/>
      </c>
      <c r="G129" s="161" t="s">
        <v>565</v>
      </c>
      <c r="H129" s="161" t="str">
        <f t="shared" si="12"/>
        <v>Text</v>
      </c>
      <c r="K129" s="161">
        <v>122</v>
      </c>
      <c r="L129" s="162" t="s">
        <v>29</v>
      </c>
      <c r="M129" s="161" t="s">
        <v>462</v>
      </c>
      <c r="N129" s="161" t="s">
        <v>48</v>
      </c>
      <c r="V129" s="161" t="s">
        <v>463</v>
      </c>
      <c r="Y129" s="161" t="s">
        <v>565</v>
      </c>
      <c r="Z129" s="161" t="s">
        <v>566</v>
      </c>
      <c r="AA129" s="162" t="s">
        <v>43</v>
      </c>
      <c r="AB129" s="161">
        <v>121</v>
      </c>
      <c r="AC129" s="162" t="s">
        <v>29</v>
      </c>
      <c r="AD129" s="161" t="s">
        <v>462</v>
      </c>
      <c r="AE129" s="161" t="s">
        <v>48</v>
      </c>
      <c r="AM129" s="161" t="s">
        <v>463</v>
      </c>
      <c r="AR129" s="161" t="s">
        <v>565</v>
      </c>
      <c r="AS129" s="161" t="s">
        <v>566</v>
      </c>
      <c r="AT129" s="162" t="s">
        <v>43</v>
      </c>
      <c r="AV129" s="167" t="s">
        <v>3817</v>
      </c>
      <c r="AW129" s="161" t="s">
        <v>3817</v>
      </c>
      <c r="AX129" s="161">
        <v>1690</v>
      </c>
      <c r="AY129" s="161" t="s">
        <v>567</v>
      </c>
      <c r="AZ129" s="161">
        <v>3</v>
      </c>
      <c r="BA129" s="161" t="s">
        <v>3050</v>
      </c>
      <c r="BB129" s="161" t="s">
        <v>2545</v>
      </c>
      <c r="BC129" s="162" t="s">
        <v>43</v>
      </c>
      <c r="BD129" s="162" t="str">
        <f>IF("IBT"=MID(AY129,1,3),INDEX('JP PINT 1.0'!J:J,MATCH(コアインボイス0904!AY129,'JP PINT 1.0'!C:C,0),1),"")</f>
        <v>Text</v>
      </c>
      <c r="BF129" s="167" t="s">
        <v>4183</v>
      </c>
    </row>
    <row r="130" spans="1:58">
      <c r="A130" s="161">
        <v>128</v>
      </c>
      <c r="B130" s="162" t="s">
        <v>4470</v>
      </c>
      <c r="C130" s="161" t="s">
        <v>5547</v>
      </c>
      <c r="D130" s="161" t="s">
        <v>5446</v>
      </c>
      <c r="E130" s="161" t="str">
        <f t="shared" si="16"/>
        <v>買い手住所</v>
      </c>
      <c r="F130" s="162" t="str">
        <f>IF("AS"=MID(N130,1,2),INDEX('SME XPath'!X:X,MATCH(コアインボイス0904!K130,'SME XPath'!A:A,0),1),"")</f>
        <v/>
      </c>
      <c r="G130" s="161" t="s">
        <v>569</v>
      </c>
      <c r="H130" s="161" t="str">
        <f t="shared" si="12"/>
        <v>Text</v>
      </c>
      <c r="K130" s="161">
        <v>123</v>
      </c>
      <c r="L130" s="162" t="s">
        <v>29</v>
      </c>
      <c r="M130" s="161" t="s">
        <v>468</v>
      </c>
      <c r="N130" s="161" t="s">
        <v>48</v>
      </c>
      <c r="V130" s="161" t="s">
        <v>469</v>
      </c>
      <c r="Y130" s="161" t="s">
        <v>569</v>
      </c>
      <c r="Z130" s="161" t="s">
        <v>570</v>
      </c>
      <c r="AA130" s="162" t="s">
        <v>43</v>
      </c>
      <c r="AB130" s="161">
        <v>122</v>
      </c>
      <c r="AC130" s="162" t="s">
        <v>29</v>
      </c>
      <c r="AD130" s="161" t="s">
        <v>468</v>
      </c>
      <c r="AE130" s="161" t="s">
        <v>48</v>
      </c>
      <c r="AM130" s="161" t="s">
        <v>469</v>
      </c>
      <c r="AR130" s="161" t="s">
        <v>569</v>
      </c>
      <c r="AS130" s="161" t="s">
        <v>570</v>
      </c>
      <c r="AT130" s="162" t="s">
        <v>43</v>
      </c>
      <c r="AV130" s="167" t="s">
        <v>3816</v>
      </c>
      <c r="AW130" s="161" t="s">
        <v>3816</v>
      </c>
      <c r="AX130" s="161">
        <v>1700</v>
      </c>
      <c r="AY130" s="161" t="s">
        <v>571</v>
      </c>
      <c r="AZ130" s="161">
        <v>3</v>
      </c>
      <c r="BA130" s="161" t="s">
        <v>3051</v>
      </c>
      <c r="BB130" s="161" t="s">
        <v>2547</v>
      </c>
      <c r="BC130" s="162" t="s">
        <v>43</v>
      </c>
      <c r="BD130" s="162" t="str">
        <f>IF("IBT"=MID(AY130,1,3),INDEX('JP PINT 1.0'!J:J,MATCH(コアインボイス0904!AY130,'JP PINT 1.0'!C:C,0),1),"")</f>
        <v>Text</v>
      </c>
      <c r="BF130" s="167" t="s">
        <v>4184</v>
      </c>
    </row>
    <row r="131" spans="1:58">
      <c r="A131" s="161">
        <v>129</v>
      </c>
      <c r="B131" s="162" t="s">
        <v>4470</v>
      </c>
      <c r="C131" s="161" t="s">
        <v>5548</v>
      </c>
      <c r="D131" s="161" t="s">
        <v>5445</v>
      </c>
      <c r="E131" s="161" t="str">
        <f t="shared" si="16"/>
        <v>買い手住所</v>
      </c>
      <c r="F131" s="162" t="str">
        <f>IF("AS"=MID(N131,1,2),INDEX('SME XPath'!X:X,MATCH(コアインボイス0904!K131,'SME XPath'!A:A,0),1),"")</f>
        <v/>
      </c>
      <c r="G131" s="161" t="s">
        <v>573</v>
      </c>
      <c r="H131" s="161" t="str">
        <f t="shared" si="12"/>
        <v>Text</v>
      </c>
      <c r="K131" s="161">
        <v>124</v>
      </c>
      <c r="L131" s="162" t="s">
        <v>29</v>
      </c>
      <c r="M131" s="161" t="s">
        <v>474</v>
      </c>
      <c r="N131" s="161" t="s">
        <v>48</v>
      </c>
      <c r="V131" s="161" t="s">
        <v>475</v>
      </c>
      <c r="Y131" s="161" t="s">
        <v>573</v>
      </c>
      <c r="Z131" s="161" t="s">
        <v>574</v>
      </c>
      <c r="AA131" s="162" t="s">
        <v>43</v>
      </c>
      <c r="AB131" s="161">
        <v>123</v>
      </c>
      <c r="AC131" s="162" t="s">
        <v>29</v>
      </c>
      <c r="AD131" s="161" t="s">
        <v>474</v>
      </c>
      <c r="AE131" s="161" t="s">
        <v>48</v>
      </c>
      <c r="AM131" s="161" t="s">
        <v>475</v>
      </c>
      <c r="AR131" s="161" t="s">
        <v>573</v>
      </c>
      <c r="AS131" s="161" t="s">
        <v>574</v>
      </c>
      <c r="AT131" s="162" t="s">
        <v>43</v>
      </c>
      <c r="AV131" s="167" t="s">
        <v>3815</v>
      </c>
      <c r="AW131" s="161" t="s">
        <v>3815</v>
      </c>
      <c r="AX131" s="161">
        <v>1710</v>
      </c>
      <c r="AY131" s="161" t="s">
        <v>575</v>
      </c>
      <c r="AZ131" s="161">
        <v>3</v>
      </c>
      <c r="BA131" s="161" t="s">
        <v>3053</v>
      </c>
      <c r="BB131" s="161" t="s">
        <v>2549</v>
      </c>
      <c r="BC131" s="162" t="s">
        <v>43</v>
      </c>
      <c r="BD131" s="162" t="str">
        <f>IF("IBT"=MID(AY131,1,3),INDEX('JP PINT 1.0'!J:J,MATCH(コアインボイス0904!AY131,'JP PINT 1.0'!C:C,0),1),"")</f>
        <v>Text</v>
      </c>
      <c r="BF131" s="167" t="s">
        <v>4185</v>
      </c>
    </row>
    <row r="132" spans="1:58">
      <c r="A132" s="161">
        <v>130</v>
      </c>
      <c r="B132" s="162" t="s">
        <v>4470</v>
      </c>
      <c r="C132" s="161" t="s">
        <v>5549</v>
      </c>
      <c r="D132" s="161" t="s">
        <v>5444</v>
      </c>
      <c r="E132" s="161" t="str">
        <f t="shared" si="16"/>
        <v>買い手住所</v>
      </c>
      <c r="F132" s="162" t="str">
        <f>IF("AS"=MID(N132,1,2),INDEX('SME XPath'!X:X,MATCH(コアインボイス0904!K132,'SME XPath'!A:A,0),1),"")</f>
        <v/>
      </c>
      <c r="G132" s="161" t="s">
        <v>577</v>
      </c>
      <c r="H132" s="161" t="str">
        <f t="shared" si="12"/>
        <v>Code</v>
      </c>
      <c r="K132" s="161">
        <v>125</v>
      </c>
      <c r="L132" s="162" t="s">
        <v>29</v>
      </c>
      <c r="M132" s="161" t="s">
        <v>480</v>
      </c>
      <c r="N132" s="161" t="s">
        <v>48</v>
      </c>
      <c r="V132" s="161" t="s">
        <v>481</v>
      </c>
      <c r="Y132" s="161" t="s">
        <v>577</v>
      </c>
      <c r="Z132" s="161" t="s">
        <v>578</v>
      </c>
      <c r="AA132" s="162" t="s">
        <v>64</v>
      </c>
      <c r="AB132" s="161">
        <v>124</v>
      </c>
      <c r="AC132" s="162" t="s">
        <v>29</v>
      </c>
      <c r="AD132" s="161" t="s">
        <v>480</v>
      </c>
      <c r="AE132" s="161" t="s">
        <v>48</v>
      </c>
      <c r="AM132" s="161" t="s">
        <v>481</v>
      </c>
      <c r="AR132" s="161" t="s">
        <v>577</v>
      </c>
      <c r="AS132" s="161" t="s">
        <v>578</v>
      </c>
      <c r="AT132" s="162" t="s">
        <v>64</v>
      </c>
      <c r="AV132" s="167" t="s">
        <v>3814</v>
      </c>
      <c r="AW132" s="161" t="s">
        <v>3814</v>
      </c>
      <c r="AX132" s="161">
        <v>1750</v>
      </c>
      <c r="AY132" s="161" t="s">
        <v>579</v>
      </c>
      <c r="AZ132" s="161">
        <v>3</v>
      </c>
      <c r="BA132" s="161" t="s">
        <v>3054</v>
      </c>
      <c r="BB132" s="161" t="s">
        <v>2559</v>
      </c>
      <c r="BC132" s="162" t="s">
        <v>64</v>
      </c>
      <c r="BD132" s="162" t="str">
        <f>IF("IBT"=MID(AY132,1,3),INDEX('JP PINT 1.0'!J:J,MATCH(コアインボイス0904!AY132,'JP PINT 1.0'!C:C,0),1),"")</f>
        <v>Code</v>
      </c>
      <c r="BF132" s="167" t="s">
        <v>4189</v>
      </c>
    </row>
    <row r="133" spans="1:58">
      <c r="A133" s="161">
        <v>131</v>
      </c>
      <c r="B133" s="162" t="s">
        <v>4470</v>
      </c>
      <c r="E133" s="161" t="str">
        <f t="shared" ref="E133" si="17">G$102</f>
        <v>買い手</v>
      </c>
      <c r="F133" s="162">
        <f>IF("AS"=MID(N133,1,2),INDEX('SME XPath'!X:X,MATCH(コアインボイス0904!K133,'SME XPath'!A:A,0),1),"")</f>
        <v>1</v>
      </c>
      <c r="G133" s="161" t="s">
        <v>4551</v>
      </c>
      <c r="H133" s="161" t="str">
        <f t="shared" si="12"/>
        <v/>
      </c>
      <c r="K133" s="161">
        <v>126</v>
      </c>
      <c r="L133" s="162" t="s">
        <v>29</v>
      </c>
      <c r="M133" s="161" t="s">
        <v>489</v>
      </c>
      <c r="N133" s="161" t="s">
        <v>60</v>
      </c>
      <c r="T133" s="161" t="s">
        <v>490</v>
      </c>
      <c r="Y133" s="161" t="s">
        <v>491</v>
      </c>
      <c r="Z133" s="161" t="s">
        <v>492</v>
      </c>
      <c r="AA133" s="162" t="s">
        <v>43</v>
      </c>
      <c r="AB133" s="161">
        <v>125</v>
      </c>
      <c r="AC133" s="162" t="s">
        <v>29</v>
      </c>
      <c r="AD133" s="161" t="s">
        <v>489</v>
      </c>
      <c r="AE133" s="161" t="s">
        <v>60</v>
      </c>
      <c r="AK133" s="161" t="s">
        <v>490</v>
      </c>
      <c r="AR133" s="161" t="s">
        <v>491</v>
      </c>
      <c r="AS133" s="161" t="s">
        <v>492</v>
      </c>
      <c r="AT133" s="162" t="s">
        <v>43</v>
      </c>
      <c r="AV133" s="167" t="s">
        <v>3813</v>
      </c>
      <c r="AW133" s="161" t="s">
        <v>3813</v>
      </c>
      <c r="AX133" s="161" t="s">
        <v>4079</v>
      </c>
      <c r="AZ133" s="161" t="s">
        <v>4079</v>
      </c>
      <c r="BA133" s="161" t="s">
        <v>4079</v>
      </c>
      <c r="BB133" s="161" t="s">
        <v>4079</v>
      </c>
      <c r="BC133" s="162" t="s">
        <v>4079</v>
      </c>
      <c r="BD133" s="162" t="str">
        <f>IF("IBT"=MID(AY133,1,3),INDEX('JP PINT 1.0'!J:J,MATCH(コアインボイス0904!AY133,'JP PINT 1.0'!C:C,0),1),"")</f>
        <v/>
      </c>
      <c r="BF133" s="167" t="s">
        <v>4079</v>
      </c>
    </row>
    <row r="134" spans="1:58">
      <c r="A134" s="161">
        <v>132</v>
      </c>
      <c r="B134" s="162" t="s">
        <v>4470</v>
      </c>
      <c r="F134" s="162" t="str">
        <f>IF("AS"=MID(N134,1,2),INDEX('SME XPath'!X:X,MATCH(コアインボイス0904!K134,'SME XPath'!A:A,0),1),"")</f>
        <v/>
      </c>
      <c r="H134" s="161" t="str">
        <f t="shared" si="12"/>
        <v/>
      </c>
      <c r="K134" s="161">
        <v>127</v>
      </c>
      <c r="L134" s="162" t="s">
        <v>29</v>
      </c>
      <c r="M134" s="161" t="s">
        <v>415</v>
      </c>
      <c r="N134" s="161" t="s">
        <v>69</v>
      </c>
      <c r="U134" s="161" t="s">
        <v>416</v>
      </c>
      <c r="Y134" s="161" t="s">
        <v>493</v>
      </c>
      <c r="Z134" s="161" t="s">
        <v>494</v>
      </c>
      <c r="AA134" s="162" t="s">
        <v>34</v>
      </c>
      <c r="AB134" s="161">
        <v>126</v>
      </c>
      <c r="AC134" s="162" t="s">
        <v>29</v>
      </c>
      <c r="AD134" s="161" t="s">
        <v>415</v>
      </c>
      <c r="AE134" s="161" t="s">
        <v>69</v>
      </c>
      <c r="AL134" s="161" t="s">
        <v>416</v>
      </c>
      <c r="AR134" s="161" t="s">
        <v>493</v>
      </c>
      <c r="AS134" s="161" t="s">
        <v>494</v>
      </c>
      <c r="AT134" s="162" t="s">
        <v>34</v>
      </c>
      <c r="AX134" s="161" t="s">
        <v>4079</v>
      </c>
      <c r="AZ134" s="161" t="s">
        <v>4079</v>
      </c>
      <c r="BA134" s="161" t="s">
        <v>4079</v>
      </c>
      <c r="BB134" s="161" t="s">
        <v>4079</v>
      </c>
      <c r="BC134" s="162" t="s">
        <v>4079</v>
      </c>
      <c r="BD134" s="162" t="str">
        <f>IF("IBT"=MID(AY134,1,3),INDEX('JP PINT 1.0'!J:J,MATCH(コアインボイス0904!AY134,'JP PINT 1.0'!C:C,0),1),"")</f>
        <v/>
      </c>
      <c r="BF134" s="167" t="s">
        <v>4079</v>
      </c>
    </row>
    <row r="135" spans="1:58">
      <c r="A135" s="161">
        <v>133</v>
      </c>
      <c r="B135" s="162" t="s">
        <v>4470</v>
      </c>
      <c r="C135" s="161" t="s">
        <v>5550</v>
      </c>
      <c r="D135" s="161" t="s">
        <v>5443</v>
      </c>
      <c r="E135" s="161" t="str">
        <f>G$133</f>
        <v>買い手国際アドレス</v>
      </c>
      <c r="F135" s="162" t="str">
        <f>IF("AS"=MID(N135,1,2),INDEX('SME XPath'!X:X,MATCH(コアインボイス0904!K135,'SME XPath'!A:A,0),1),"")</f>
        <v/>
      </c>
      <c r="G135" s="161" t="s">
        <v>497</v>
      </c>
      <c r="H135" s="161" t="str">
        <f t="shared" si="12"/>
        <v>Code</v>
      </c>
      <c r="K135" s="161">
        <v>128</v>
      </c>
      <c r="L135" s="162" t="s">
        <v>29</v>
      </c>
      <c r="M135" s="161" t="s">
        <v>495</v>
      </c>
      <c r="N135" s="161" t="s">
        <v>48</v>
      </c>
      <c r="V135" s="161" t="s">
        <v>496</v>
      </c>
      <c r="Y135" s="161" t="s">
        <v>497</v>
      </c>
      <c r="Z135" s="161" t="s">
        <v>498</v>
      </c>
      <c r="AA135" s="162" t="s">
        <v>43</v>
      </c>
      <c r="AB135" s="161">
        <v>127</v>
      </c>
      <c r="AC135" s="162" t="s">
        <v>29</v>
      </c>
      <c r="AD135" s="161" t="s">
        <v>495</v>
      </c>
      <c r="AE135" s="161" t="s">
        <v>48</v>
      </c>
      <c r="AM135" s="161" t="s">
        <v>496</v>
      </c>
      <c r="AR135" s="161" t="s">
        <v>497</v>
      </c>
      <c r="AS135" s="161" t="s">
        <v>498</v>
      </c>
      <c r="AT135" s="162" t="s">
        <v>43</v>
      </c>
      <c r="AV135" s="167" t="s">
        <v>3812</v>
      </c>
      <c r="AW135" s="161" t="s">
        <v>3812</v>
      </c>
      <c r="AX135" s="161">
        <v>1670</v>
      </c>
      <c r="AY135" s="161" t="s">
        <v>581</v>
      </c>
      <c r="AZ135" s="161">
        <v>3</v>
      </c>
      <c r="BA135" s="161" t="s">
        <v>2444</v>
      </c>
      <c r="BB135" s="161" t="s">
        <v>2529</v>
      </c>
      <c r="BC135" s="162" t="s">
        <v>64</v>
      </c>
      <c r="BD135" s="162" t="str">
        <f>IF("IBT"=MID(AY135,1,3),INDEX('JP PINT 1.0'!J:J,MATCH(コアインボイス0904!AY135,'JP PINT 1.0'!C:C,0),1),"")</f>
        <v>Code</v>
      </c>
      <c r="BF135" s="167" t="s">
        <v>4409</v>
      </c>
    </row>
    <row r="136" spans="1:58">
      <c r="A136" s="161">
        <v>134</v>
      </c>
      <c r="B136" s="162" t="s">
        <v>4470</v>
      </c>
      <c r="C136" s="161" t="s">
        <v>5551</v>
      </c>
      <c r="D136" s="161" t="s">
        <v>5442</v>
      </c>
      <c r="E136" s="161" t="str">
        <f>G$133</f>
        <v>買い手国際アドレス</v>
      </c>
      <c r="F136" s="162" t="str">
        <f>IF("AS"=MID(N136,1,2),INDEX('SME XPath'!X:X,MATCH(コアインボイス0904!K136,'SME XPath'!A:A,0),1),"")</f>
        <v/>
      </c>
      <c r="G136" s="161" t="s">
        <v>582</v>
      </c>
      <c r="H136" s="161" t="str">
        <f t="shared" si="12"/>
        <v>Identifier</v>
      </c>
      <c r="K136" s="161">
        <v>129</v>
      </c>
      <c r="L136" s="162" t="s">
        <v>29</v>
      </c>
      <c r="M136" s="161" t="s">
        <v>419</v>
      </c>
      <c r="N136" s="161" t="s">
        <v>48</v>
      </c>
      <c r="V136" s="161" t="s">
        <v>420</v>
      </c>
      <c r="Y136" s="161" t="s">
        <v>582</v>
      </c>
      <c r="Z136" s="161" t="s">
        <v>503</v>
      </c>
      <c r="AA136" s="162" t="s">
        <v>43</v>
      </c>
      <c r="AB136" s="161">
        <v>128</v>
      </c>
      <c r="AC136" s="162" t="s">
        <v>29</v>
      </c>
      <c r="AD136" s="161" t="s">
        <v>419</v>
      </c>
      <c r="AE136" s="161" t="s">
        <v>48</v>
      </c>
      <c r="AM136" s="161" t="s">
        <v>420</v>
      </c>
      <c r="AR136" s="161" t="s">
        <v>582</v>
      </c>
      <c r="AS136" s="161" t="s">
        <v>503</v>
      </c>
      <c r="AT136" s="162" t="s">
        <v>43</v>
      </c>
      <c r="AV136" s="167" t="s">
        <v>3811</v>
      </c>
      <c r="AW136" s="161" t="s">
        <v>3811</v>
      </c>
      <c r="AX136" s="161">
        <v>1660</v>
      </c>
      <c r="AY136" s="161" t="s">
        <v>583</v>
      </c>
      <c r="AZ136" s="161">
        <v>2</v>
      </c>
      <c r="BA136" s="161" t="s">
        <v>3044</v>
      </c>
      <c r="BB136" s="161" t="s">
        <v>2527</v>
      </c>
      <c r="BC136" s="162" t="s">
        <v>64</v>
      </c>
      <c r="BD136" s="162" t="str">
        <f>IF("IBT"=MID(AY136,1,3),INDEX('JP PINT 1.0'!J:J,MATCH(コアインボイス0904!AY136,'JP PINT 1.0'!C:C,0),1),"")</f>
        <v>Identifier</v>
      </c>
      <c r="BF136" s="167" t="s">
        <v>4181</v>
      </c>
    </row>
    <row r="137" spans="1:58">
      <c r="A137" s="161">
        <v>135</v>
      </c>
      <c r="B137" s="162" t="s">
        <v>4470</v>
      </c>
      <c r="C137" s="161" t="s">
        <v>4767</v>
      </c>
      <c r="D137" s="161" t="s">
        <v>4768</v>
      </c>
      <c r="F137" s="162">
        <f>IF("AS"=MID(N137,1,2),INDEX('SME XPath'!X:X,MATCH(コアインボイス0904!K137,'SME XPath'!A:A,0),1),"")</f>
        <v>1</v>
      </c>
      <c r="G137" s="161" t="s">
        <v>4515</v>
      </c>
      <c r="H137" s="161" t="str">
        <f t="shared" si="12"/>
        <v/>
      </c>
      <c r="K137" s="161">
        <v>130</v>
      </c>
      <c r="L137" s="162" t="s">
        <v>29</v>
      </c>
      <c r="M137" s="161" t="s">
        <v>585</v>
      </c>
      <c r="N137" s="161" t="s">
        <v>60</v>
      </c>
      <c r="R137" s="161" t="s">
        <v>586</v>
      </c>
      <c r="Y137" s="161" t="s">
        <v>587</v>
      </c>
      <c r="Z137" s="161" t="s">
        <v>588</v>
      </c>
      <c r="AA137" s="162" t="s">
        <v>43</v>
      </c>
      <c r="AB137" s="161">
        <v>129</v>
      </c>
      <c r="AC137" s="162" t="s">
        <v>29</v>
      </c>
      <c r="AD137" s="161" t="s">
        <v>585</v>
      </c>
      <c r="AE137" s="161" t="s">
        <v>60</v>
      </c>
      <c r="AI137" s="161" t="s">
        <v>586</v>
      </c>
      <c r="AR137" s="161" t="s">
        <v>587</v>
      </c>
      <c r="AS137" s="161" t="s">
        <v>588</v>
      </c>
      <c r="AT137" s="162" t="s">
        <v>43</v>
      </c>
      <c r="AV137" s="167" t="s">
        <v>3810</v>
      </c>
      <c r="AW137" s="161" t="s">
        <v>3810</v>
      </c>
      <c r="AX137" s="161" t="s">
        <v>4079</v>
      </c>
      <c r="AZ137" s="161" t="s">
        <v>4079</v>
      </c>
      <c r="BA137" s="161" t="s">
        <v>4079</v>
      </c>
      <c r="BB137" s="161" t="s">
        <v>4079</v>
      </c>
      <c r="BC137" s="162" t="s">
        <v>4079</v>
      </c>
      <c r="BD137" s="162" t="str">
        <f>IF("IBT"=MID(AY137,1,3),INDEX('JP PINT 1.0'!J:J,MATCH(コアインボイス0904!AY137,'JP PINT 1.0'!C:C,0),1),"")</f>
        <v/>
      </c>
      <c r="BF137" s="167" t="s">
        <v>4079</v>
      </c>
    </row>
    <row r="138" spans="1:58">
      <c r="A138" s="161">
        <v>136</v>
      </c>
      <c r="B138" s="162" t="s">
        <v>4470</v>
      </c>
      <c r="F138" s="162" t="str">
        <f>IF("AS"=MID(N138,1,2),INDEX('SME XPath'!X:X,MATCH(コアインボイス0904!K138,'SME XPath'!A:A,0),1),"")</f>
        <v/>
      </c>
      <c r="H138" s="161" t="str">
        <f t="shared" si="12"/>
        <v/>
      </c>
      <c r="K138" s="161">
        <v>131</v>
      </c>
      <c r="L138" s="162" t="s">
        <v>29</v>
      </c>
      <c r="M138" s="161" t="s">
        <v>589</v>
      </c>
      <c r="N138" s="161" t="s">
        <v>69</v>
      </c>
      <c r="S138" s="161" t="s">
        <v>590</v>
      </c>
      <c r="Y138" s="161" t="s">
        <v>591</v>
      </c>
      <c r="Z138" s="161" t="s">
        <v>592</v>
      </c>
      <c r="AA138" s="162" t="s">
        <v>34</v>
      </c>
      <c r="AB138" s="161">
        <v>130</v>
      </c>
      <c r="AC138" s="162" t="s">
        <v>29</v>
      </c>
      <c r="AD138" s="161" t="s">
        <v>589</v>
      </c>
      <c r="AE138" s="161" t="s">
        <v>69</v>
      </c>
      <c r="AJ138" s="161" t="s">
        <v>590</v>
      </c>
      <c r="AR138" s="161" t="s">
        <v>591</v>
      </c>
      <c r="AS138" s="161" t="s">
        <v>592</v>
      </c>
      <c r="AT138" s="162" t="s">
        <v>34</v>
      </c>
      <c r="AX138" s="161" t="s">
        <v>4079</v>
      </c>
      <c r="AZ138" s="161" t="s">
        <v>4079</v>
      </c>
      <c r="BA138" s="161" t="s">
        <v>4079</v>
      </c>
      <c r="BB138" s="161" t="s">
        <v>4079</v>
      </c>
      <c r="BC138" s="162" t="s">
        <v>4079</v>
      </c>
      <c r="BD138" s="162" t="str">
        <f>IF("IBT"=MID(AY138,1,3),INDEX('JP PINT 1.0'!J:J,MATCH(コアインボイス0904!AY138,'JP PINT 1.0'!C:C,0),1),"")</f>
        <v/>
      </c>
      <c r="BF138" s="167" t="s">
        <v>4079</v>
      </c>
    </row>
    <row r="139" spans="1:58">
      <c r="A139" s="161">
        <v>137</v>
      </c>
      <c r="B139" s="162" t="s">
        <v>4470</v>
      </c>
      <c r="C139" s="161" t="s">
        <v>5552</v>
      </c>
      <c r="D139" s="161" t="s">
        <v>4769</v>
      </c>
      <c r="E139" s="161" t="str">
        <f>G$137</f>
        <v>プロジェクト調達</v>
      </c>
      <c r="F139" s="162" t="str">
        <f>IF("AS"=MID(N139,1,2),INDEX('SME XPath'!X:X,MATCH(コアインボイス0904!K139,'SME XPath'!A:A,0),1),"")</f>
        <v/>
      </c>
      <c r="G139" s="161" t="s">
        <v>595</v>
      </c>
      <c r="H139" s="161" t="str">
        <f t="shared" si="12"/>
        <v>Document Reference</v>
      </c>
      <c r="K139" s="161">
        <v>132</v>
      </c>
      <c r="L139" s="162" t="s">
        <v>29</v>
      </c>
      <c r="M139" s="161" t="s">
        <v>593</v>
      </c>
      <c r="N139" s="161" t="s">
        <v>48</v>
      </c>
      <c r="T139" s="161" t="s">
        <v>594</v>
      </c>
      <c r="Y139" s="161" t="s">
        <v>595</v>
      </c>
      <c r="Z139" s="161" t="s">
        <v>596</v>
      </c>
      <c r="AA139" s="162" t="s">
        <v>43</v>
      </c>
      <c r="AB139" s="161">
        <v>131</v>
      </c>
      <c r="AC139" s="162" t="s">
        <v>29</v>
      </c>
      <c r="AD139" s="161" t="s">
        <v>593</v>
      </c>
      <c r="AE139" s="161" t="s">
        <v>48</v>
      </c>
      <c r="AK139" s="161" t="s">
        <v>594</v>
      </c>
      <c r="AR139" s="161" t="s">
        <v>595</v>
      </c>
      <c r="AS139" s="161" t="s">
        <v>596</v>
      </c>
      <c r="AT139" s="162" t="s">
        <v>43</v>
      </c>
      <c r="AV139" s="167" t="s">
        <v>4025</v>
      </c>
      <c r="AW139" s="161" t="s">
        <v>4025</v>
      </c>
      <c r="AX139" s="161">
        <v>1110</v>
      </c>
      <c r="AY139" s="161" t="s">
        <v>601</v>
      </c>
      <c r="AZ139" s="161">
        <v>1</v>
      </c>
      <c r="BA139" s="161" t="s">
        <v>3003</v>
      </c>
      <c r="BB139" s="161" t="s">
        <v>602</v>
      </c>
      <c r="BC139" s="162" t="s">
        <v>43</v>
      </c>
      <c r="BD139" s="162" t="str">
        <f>IF("IBT"=MID(AY139,1,3),INDEX('JP PINT 1.0'!J:J,MATCH(コアインボイス0904!AY139,'JP PINT 1.0'!C:C,0),1),"")</f>
        <v>Document Reference</v>
      </c>
      <c r="BF139" s="167" t="s">
        <v>4133</v>
      </c>
    </row>
    <row r="140" spans="1:58">
      <c r="A140" s="161">
        <v>138</v>
      </c>
      <c r="B140" s="162" t="s">
        <v>4470</v>
      </c>
      <c r="C140" s="161" t="s">
        <v>5553</v>
      </c>
      <c r="D140" s="161" t="s">
        <v>4770</v>
      </c>
      <c r="E140" s="161" t="str">
        <f>G$137</f>
        <v>プロジェクト調達</v>
      </c>
      <c r="F140" s="162" t="str">
        <f>IF("AS"=MID(N140,1,2),INDEX('SME XPath'!X:X,MATCH(コアインボイス0904!K140,'SME XPath'!A:A,0),1),"")</f>
        <v/>
      </c>
      <c r="G140" s="161" t="s">
        <v>599</v>
      </c>
      <c r="H140" s="161" t="s">
        <v>2428</v>
      </c>
      <c r="K140" s="161">
        <v>133</v>
      </c>
      <c r="L140" s="162" t="s">
        <v>29</v>
      </c>
      <c r="M140" s="161" t="s">
        <v>597</v>
      </c>
      <c r="N140" s="161" t="s">
        <v>48</v>
      </c>
      <c r="T140" s="161" t="s">
        <v>598</v>
      </c>
      <c r="Y140" s="161" t="s">
        <v>599</v>
      </c>
      <c r="Z140" s="161" t="s">
        <v>600</v>
      </c>
      <c r="AA140" s="162" t="s">
        <v>43</v>
      </c>
      <c r="AB140" s="161">
        <v>132</v>
      </c>
      <c r="AC140" s="162" t="s">
        <v>29</v>
      </c>
      <c r="AD140" s="161" t="s">
        <v>597</v>
      </c>
      <c r="AE140" s="161" t="s">
        <v>48</v>
      </c>
      <c r="AK140" s="161" t="s">
        <v>598</v>
      </c>
      <c r="AR140" s="161" t="s">
        <v>599</v>
      </c>
      <c r="AS140" s="161" t="s">
        <v>600</v>
      </c>
      <c r="AT140" s="162" t="s">
        <v>43</v>
      </c>
      <c r="AV140" s="167" t="s">
        <v>3809</v>
      </c>
      <c r="AW140" s="161" t="s">
        <v>3809</v>
      </c>
      <c r="AX140" s="161" t="s">
        <v>4079</v>
      </c>
      <c r="AZ140" s="161" t="s">
        <v>4079</v>
      </c>
      <c r="BA140" s="161" t="s">
        <v>4079</v>
      </c>
      <c r="BB140" s="161" t="s">
        <v>4079</v>
      </c>
      <c r="BC140" s="162" t="s">
        <v>4079</v>
      </c>
      <c r="BD140" s="162" t="str">
        <f>IF("IBT"=MID(AY140,1,3),INDEX('JP PINT 1.0'!J:J,MATCH(コアインボイス0904!AY140,'JP PINT 1.0'!C:C,0),1),"")</f>
        <v/>
      </c>
      <c r="BF140" s="167" t="s">
        <v>4079</v>
      </c>
    </row>
    <row r="141" spans="1:58">
      <c r="A141" s="161">
        <v>139</v>
      </c>
      <c r="B141" s="162" t="s">
        <v>4470</v>
      </c>
      <c r="C141" s="161" t="s">
        <v>4771</v>
      </c>
      <c r="D141" s="161" t="s">
        <v>4772</v>
      </c>
      <c r="F141" s="162">
        <f>IF("AS"=MID(N141,1,2),INDEX('SME XPath'!X:X,MATCH(コアインボイス0904!K141,'SME XPath'!A:A,0),1),"")</f>
        <v>1</v>
      </c>
      <c r="H141" s="161" t="str">
        <f t="shared" si="12"/>
        <v/>
      </c>
      <c r="K141" s="161">
        <v>134</v>
      </c>
      <c r="L141" s="162" t="s">
        <v>29</v>
      </c>
      <c r="M141" s="161" t="s">
        <v>603</v>
      </c>
      <c r="N141" s="161" t="s">
        <v>60</v>
      </c>
      <c r="P141" s="161" t="s">
        <v>604</v>
      </c>
      <c r="Y141" s="161" t="s">
        <v>605</v>
      </c>
      <c r="Z141" s="161" t="s">
        <v>606</v>
      </c>
      <c r="AA141" s="162" t="s">
        <v>64</v>
      </c>
      <c r="AB141" s="161">
        <v>133</v>
      </c>
      <c r="AC141" s="162" t="s">
        <v>29</v>
      </c>
      <c r="AD141" s="161" t="s">
        <v>603</v>
      </c>
      <c r="AE141" s="161" t="s">
        <v>60</v>
      </c>
      <c r="AG141" s="161" t="s">
        <v>604</v>
      </c>
      <c r="AR141" s="161" t="s">
        <v>605</v>
      </c>
      <c r="AS141" s="161" t="s">
        <v>606</v>
      </c>
      <c r="AT141" s="162" t="s">
        <v>64</v>
      </c>
      <c r="AV141" s="167" t="s">
        <v>3808</v>
      </c>
      <c r="AW141" s="161" t="s">
        <v>3808</v>
      </c>
      <c r="AX141" s="161" t="s">
        <v>4079</v>
      </c>
      <c r="AZ141" s="161" t="s">
        <v>4079</v>
      </c>
      <c r="BA141" s="161" t="s">
        <v>4079</v>
      </c>
      <c r="BB141" s="161" t="s">
        <v>4079</v>
      </c>
      <c r="BC141" s="162" t="s">
        <v>4079</v>
      </c>
      <c r="BD141" s="162" t="str">
        <f>IF("IBT"=MID(AY141,1,3),INDEX('JP PINT 1.0'!J:J,MATCH(コアインボイス0904!AY141,'JP PINT 1.0'!C:C,0),1),"")</f>
        <v/>
      </c>
      <c r="BF141" s="167" t="s">
        <v>4079</v>
      </c>
    </row>
    <row r="142" spans="1:58">
      <c r="A142" s="161">
        <v>140</v>
      </c>
      <c r="B142" s="162" t="s">
        <v>4470</v>
      </c>
      <c r="F142" s="162" t="str">
        <f>IF("AS"=MID(N142,1,2),INDEX('SME XPath'!X:X,MATCH(コアインボイス0904!K142,'SME XPath'!A:A,0),1),"")</f>
        <v/>
      </c>
      <c r="H142" s="161" t="str">
        <f t="shared" si="12"/>
        <v/>
      </c>
      <c r="K142" s="161">
        <v>135</v>
      </c>
      <c r="L142" s="162" t="s">
        <v>29</v>
      </c>
      <c r="M142" s="161" t="s">
        <v>607</v>
      </c>
      <c r="N142" s="161" t="s">
        <v>69</v>
      </c>
      <c r="Q142" s="161" t="s">
        <v>608</v>
      </c>
      <c r="Y142" s="161" t="s">
        <v>609</v>
      </c>
      <c r="Z142" s="161" t="s">
        <v>610</v>
      </c>
      <c r="AA142" s="162" t="s">
        <v>34</v>
      </c>
      <c r="AB142" s="161">
        <v>134</v>
      </c>
      <c r="AC142" s="162" t="s">
        <v>29</v>
      </c>
      <c r="AD142" s="161" t="s">
        <v>607</v>
      </c>
      <c r="AE142" s="161" t="s">
        <v>69</v>
      </c>
      <c r="AH142" s="161" t="s">
        <v>608</v>
      </c>
      <c r="AR142" s="161" t="s">
        <v>609</v>
      </c>
      <c r="AS142" s="161" t="s">
        <v>610</v>
      </c>
      <c r="AT142" s="162" t="s">
        <v>34</v>
      </c>
      <c r="AX142" s="161" t="s">
        <v>4079</v>
      </c>
      <c r="AZ142" s="161" t="s">
        <v>4079</v>
      </c>
      <c r="BA142" s="161" t="s">
        <v>4079</v>
      </c>
      <c r="BB142" s="161" t="s">
        <v>4079</v>
      </c>
      <c r="BC142" s="162" t="s">
        <v>4079</v>
      </c>
      <c r="BD142" s="162" t="str">
        <f>IF("IBT"=MID(AY142,1,3),INDEX('JP PINT 1.0'!J:J,MATCH(コアインボイス0904!AY142,'JP PINT 1.0'!C:C,0),1),"")</f>
        <v/>
      </c>
      <c r="BF142" s="167" t="s">
        <v>4079</v>
      </c>
    </row>
    <row r="143" spans="1:58">
      <c r="A143" s="161">
        <v>141</v>
      </c>
      <c r="B143" s="162" t="s">
        <v>4470</v>
      </c>
      <c r="C143" s="161" t="s">
        <v>5554</v>
      </c>
      <c r="D143" s="161" t="s">
        <v>4773</v>
      </c>
      <c r="E143" s="161" t="s">
        <v>5286</v>
      </c>
      <c r="F143" s="162" t="str">
        <f>IF("AS"=MID(N143,1,2),INDEX('SME XPath'!X:X,MATCH(コアインボイス0904!K143,'SME XPath'!A:A,0),1),"")</f>
        <v/>
      </c>
      <c r="G143" s="161" t="s">
        <v>613</v>
      </c>
      <c r="H143" s="161" t="str">
        <f t="shared" si="12"/>
        <v>Code</v>
      </c>
      <c r="K143" s="161">
        <v>136</v>
      </c>
      <c r="L143" s="162" t="s">
        <v>29</v>
      </c>
      <c r="M143" s="161" t="s">
        <v>611</v>
      </c>
      <c r="N143" s="161" t="s">
        <v>48</v>
      </c>
      <c r="R143" s="161" t="s">
        <v>612</v>
      </c>
      <c r="Y143" s="161" t="s">
        <v>613</v>
      </c>
      <c r="Z143" s="161" t="s">
        <v>614</v>
      </c>
      <c r="AA143" s="162" t="s">
        <v>43</v>
      </c>
      <c r="AB143" s="161">
        <v>135</v>
      </c>
      <c r="AC143" s="162" t="s">
        <v>29</v>
      </c>
      <c r="AD143" s="161" t="s">
        <v>611</v>
      </c>
      <c r="AE143" s="161" t="s">
        <v>48</v>
      </c>
      <c r="AI143" s="161" t="s">
        <v>612</v>
      </c>
      <c r="AR143" s="161" t="s">
        <v>613</v>
      </c>
      <c r="AS143" s="161" t="s">
        <v>614</v>
      </c>
      <c r="AT143" s="162" t="s">
        <v>43</v>
      </c>
      <c r="AV143" s="167" t="s">
        <v>3806</v>
      </c>
      <c r="AW143" s="161" t="s">
        <v>3806</v>
      </c>
      <c r="AX143" s="161">
        <v>1060</v>
      </c>
      <c r="AY143" s="161" t="s">
        <v>617</v>
      </c>
      <c r="AZ143" s="161">
        <v>1</v>
      </c>
      <c r="BA143" s="161" t="s">
        <v>2957</v>
      </c>
      <c r="BB143" s="161" t="s">
        <v>618</v>
      </c>
      <c r="BC143" s="162" t="s">
        <v>43</v>
      </c>
      <c r="BD143" s="162" t="str">
        <f>IF("IBT"=MID(AY143,1,3),INDEX('JP PINT 1.0'!J:J,MATCH(コアインボイス0904!AY143,'JP PINT 1.0'!C:C,0),1),"")</f>
        <v>Code</v>
      </c>
      <c r="BF143" s="167" t="s">
        <v>4128</v>
      </c>
    </row>
    <row r="144" spans="1:58">
      <c r="A144" s="161">
        <v>142</v>
      </c>
      <c r="B144" s="162" t="s">
        <v>4470</v>
      </c>
      <c r="C144" s="161" t="s">
        <v>5555</v>
      </c>
      <c r="D144" s="161" t="s">
        <v>4774</v>
      </c>
      <c r="E144" s="161" t="s">
        <v>5286</v>
      </c>
      <c r="F144" s="162" t="str">
        <f>IF("AS"=MID(N144,1,2),INDEX('SME XPath'!X:X,MATCH(コアインボイス0904!K144,'SME XPath'!A:A,0),1),"")</f>
        <v/>
      </c>
      <c r="G144" s="161" t="s">
        <v>621</v>
      </c>
      <c r="H144" s="161" t="str">
        <f t="shared" si="12"/>
        <v>Code</v>
      </c>
      <c r="K144" s="161">
        <v>137</v>
      </c>
      <c r="L144" s="162" t="s">
        <v>29</v>
      </c>
      <c r="M144" s="161" t="s">
        <v>619</v>
      </c>
      <c r="N144" s="161" t="s">
        <v>48</v>
      </c>
      <c r="R144" s="161" t="s">
        <v>620</v>
      </c>
      <c r="Y144" s="161" t="s">
        <v>621</v>
      </c>
      <c r="Z144" s="161" t="s">
        <v>622</v>
      </c>
      <c r="AA144" s="162" t="s">
        <v>64</v>
      </c>
      <c r="AB144" s="161">
        <v>136</v>
      </c>
      <c r="AC144" s="162" t="s">
        <v>29</v>
      </c>
      <c r="AD144" s="161" t="s">
        <v>619</v>
      </c>
      <c r="AE144" s="161" t="s">
        <v>48</v>
      </c>
      <c r="AI144" s="161" t="s">
        <v>620</v>
      </c>
      <c r="AR144" s="161" t="s">
        <v>621</v>
      </c>
      <c r="AS144" s="161" t="s">
        <v>622</v>
      </c>
      <c r="AT144" s="162" t="s">
        <v>64</v>
      </c>
      <c r="AV144" s="167" t="s">
        <v>3804</v>
      </c>
      <c r="AW144" s="161" t="s">
        <v>3804</v>
      </c>
      <c r="AX144" s="161">
        <v>1050</v>
      </c>
      <c r="AY144" s="161" t="s">
        <v>623</v>
      </c>
      <c r="AZ144" s="161">
        <v>1</v>
      </c>
      <c r="BA144" s="161" t="s">
        <v>2955</v>
      </c>
      <c r="BB144" s="161" t="s">
        <v>624</v>
      </c>
      <c r="BC144" s="162" t="s">
        <v>64</v>
      </c>
      <c r="BD144" s="162" t="str">
        <f>IF("IBT"=MID(AY144,1,3),INDEX('JP PINT 1.0'!J:J,MATCH(コアインボイス0904!AY144,'JP PINT 1.0'!C:C,0),1),"")</f>
        <v>Code</v>
      </c>
      <c r="BF144" s="167" t="s">
        <v>4127</v>
      </c>
    </row>
    <row r="145" spans="1:58">
      <c r="A145" s="161">
        <v>143</v>
      </c>
      <c r="B145" s="162" t="s">
        <v>4470</v>
      </c>
      <c r="C145" s="161" t="s">
        <v>5556</v>
      </c>
      <c r="D145" s="161" t="s">
        <v>4775</v>
      </c>
      <c r="E145" s="161" t="s">
        <v>5286</v>
      </c>
      <c r="F145" s="162" t="str">
        <f>IF("AS"=MID(N145,1,2),INDEX('SME XPath'!X:X,MATCH(コアインボイス0904!K145,'SME XPath'!A:A,0),1),"")</f>
        <v/>
      </c>
      <c r="G145" s="161" t="s">
        <v>627</v>
      </c>
      <c r="H145" s="161" t="s">
        <v>2355</v>
      </c>
      <c r="K145" s="161">
        <v>138</v>
      </c>
      <c r="L145" s="162" t="s">
        <v>29</v>
      </c>
      <c r="M145" s="161" t="s">
        <v>625</v>
      </c>
      <c r="N145" s="161" t="s">
        <v>48</v>
      </c>
      <c r="R145" s="161" t="s">
        <v>626</v>
      </c>
      <c r="Y145" s="161" t="s">
        <v>627</v>
      </c>
      <c r="Z145" s="161" t="s">
        <v>628</v>
      </c>
      <c r="AA145" s="162" t="s">
        <v>43</v>
      </c>
      <c r="AB145" s="161">
        <v>137</v>
      </c>
      <c r="AC145" s="162" t="s">
        <v>29</v>
      </c>
      <c r="AD145" s="161" t="s">
        <v>625</v>
      </c>
      <c r="AE145" s="161" t="s">
        <v>48</v>
      </c>
      <c r="AI145" s="161" t="s">
        <v>626</v>
      </c>
      <c r="AR145" s="161" t="s">
        <v>627</v>
      </c>
      <c r="AS145" s="161" t="s">
        <v>628</v>
      </c>
      <c r="AT145" s="162" t="s">
        <v>43</v>
      </c>
      <c r="AV145" s="167" t="s">
        <v>3803</v>
      </c>
      <c r="AW145" s="161" t="s">
        <v>3803</v>
      </c>
      <c r="AX145" s="161" t="s">
        <v>4079</v>
      </c>
      <c r="AZ145" s="161" t="s">
        <v>4079</v>
      </c>
      <c r="BA145" s="161" t="s">
        <v>4079</v>
      </c>
      <c r="BB145" s="161" t="s">
        <v>4079</v>
      </c>
      <c r="BC145" s="162" t="s">
        <v>4079</v>
      </c>
      <c r="BD145" s="162" t="str">
        <f>IF("IBT"=MID(AY145,1,3),INDEX('JP PINT 1.0'!J:J,MATCH(コアインボイス0904!AY145,'JP PINT 1.0'!C:C,0),1),"")</f>
        <v/>
      </c>
      <c r="BF145" s="167" t="s">
        <v>4079</v>
      </c>
    </row>
    <row r="146" spans="1:58">
      <c r="A146" s="161">
        <v>144</v>
      </c>
      <c r="B146" s="162" t="s">
        <v>4079</v>
      </c>
      <c r="C146" s="161" t="s">
        <v>4776</v>
      </c>
      <c r="D146" s="161" t="s">
        <v>4777</v>
      </c>
      <c r="E146" s="161" t="s">
        <v>5286</v>
      </c>
      <c r="F146" s="162">
        <f>IF("AS"=MID(N146,1,2),INDEX('SME XPath'!X:X,MATCH(コアインボイス0904!K146,'SME XPath'!A:A,0),1),"")</f>
        <v>1</v>
      </c>
      <c r="G146" s="161" t="s">
        <v>4529</v>
      </c>
      <c r="H146" s="161" t="s">
        <v>2355</v>
      </c>
      <c r="K146" s="161">
        <v>139</v>
      </c>
      <c r="L146" s="162" t="s">
        <v>29</v>
      </c>
      <c r="M146" s="161" t="s">
        <v>629</v>
      </c>
      <c r="N146" s="161" t="s">
        <v>60</v>
      </c>
      <c r="R146" s="161" t="s">
        <v>630</v>
      </c>
      <c r="Y146" s="161" t="s">
        <v>631</v>
      </c>
      <c r="Z146" s="161" t="s">
        <v>632</v>
      </c>
      <c r="AA146" s="162" t="s">
        <v>43</v>
      </c>
      <c r="AV146" s="167" t="s">
        <v>3802</v>
      </c>
      <c r="AX146" s="161" t="s">
        <v>4079</v>
      </c>
      <c r="AZ146" s="161" t="s">
        <v>4079</v>
      </c>
      <c r="BA146" s="161" t="s">
        <v>4079</v>
      </c>
      <c r="BB146" s="161" t="s">
        <v>4079</v>
      </c>
      <c r="BC146" s="162" t="s">
        <v>4079</v>
      </c>
      <c r="BD146" s="162" t="str">
        <f>IF("IBT"=MID(AY146,1,3),INDEX('JP PINT 1.0'!J:J,MATCH(コアインボイス0904!AY146,'JP PINT 1.0'!C:C,0),1),"")</f>
        <v/>
      </c>
      <c r="BF146" s="167" t="s">
        <v>4079</v>
      </c>
    </row>
    <row r="147" spans="1:58">
      <c r="A147" s="161">
        <v>145</v>
      </c>
      <c r="B147" s="162" t="s">
        <v>4079</v>
      </c>
      <c r="F147" s="162" t="str">
        <f>IF("AS"=MID(N147,1,2),INDEX('SME XPath'!X:X,MATCH(コアインボイス0904!K147,'SME XPath'!A:A,0),1),"")</f>
        <v/>
      </c>
      <c r="K147" s="161">
        <v>140</v>
      </c>
      <c r="L147" s="162" t="s">
        <v>29</v>
      </c>
      <c r="M147" s="161" t="s">
        <v>340</v>
      </c>
      <c r="N147" s="161" t="s">
        <v>69</v>
      </c>
      <c r="S147" s="161" t="s">
        <v>341</v>
      </c>
      <c r="Y147" s="161" t="s">
        <v>634</v>
      </c>
      <c r="Z147" s="161" t="s">
        <v>635</v>
      </c>
      <c r="AA147" s="162" t="s">
        <v>34</v>
      </c>
      <c r="AX147" s="161" t="s">
        <v>4079</v>
      </c>
      <c r="AZ147" s="161" t="s">
        <v>4079</v>
      </c>
      <c r="BA147" s="161" t="s">
        <v>4079</v>
      </c>
      <c r="BB147" s="161" t="s">
        <v>4079</v>
      </c>
      <c r="BC147" s="162" t="s">
        <v>4079</v>
      </c>
      <c r="BD147" s="162" t="str">
        <f>IF("IBT"=MID(AY147,1,3),INDEX('JP PINT 1.0'!J:J,MATCH(コアインボイス0904!AY147,'JP PINT 1.0'!C:C,0),1),"")</f>
        <v/>
      </c>
      <c r="BF147" s="167" t="s">
        <v>4079</v>
      </c>
    </row>
    <row r="148" spans="1:58">
      <c r="A148" s="161">
        <v>146</v>
      </c>
      <c r="B148" s="162" t="s">
        <v>4079</v>
      </c>
      <c r="C148" s="161" t="s">
        <v>5557</v>
      </c>
      <c r="D148" s="161" t="s">
        <v>4778</v>
      </c>
      <c r="E148" s="161" t="str">
        <f>G$146</f>
        <v>請求者</v>
      </c>
      <c r="F148" s="162" t="str">
        <f>IF("AS"=MID(N148,1,2),INDEX('SME XPath'!X:X,MATCH(コアインボイス0904!K148,'SME XPath'!A:A,0),1),"")</f>
        <v/>
      </c>
      <c r="G148" s="161" t="s">
        <v>636</v>
      </c>
      <c r="H148" s="161" t="s">
        <v>2355</v>
      </c>
      <c r="K148" s="161">
        <v>141</v>
      </c>
      <c r="L148" s="162" t="s">
        <v>29</v>
      </c>
      <c r="M148" s="161" t="s">
        <v>344</v>
      </c>
      <c r="N148" s="161" t="s">
        <v>48</v>
      </c>
      <c r="T148" s="161" t="s">
        <v>345</v>
      </c>
      <c r="Y148" s="161" t="s">
        <v>636</v>
      </c>
      <c r="Z148" s="161" t="s">
        <v>637</v>
      </c>
      <c r="AA148" s="162" t="s">
        <v>43</v>
      </c>
      <c r="AV148" s="167" t="s">
        <v>3801</v>
      </c>
      <c r="AX148" s="161" t="s">
        <v>4079</v>
      </c>
      <c r="AZ148" s="161" t="s">
        <v>4079</v>
      </c>
      <c r="BA148" s="161" t="s">
        <v>4079</v>
      </c>
      <c r="BB148" s="161" t="s">
        <v>4079</v>
      </c>
      <c r="BC148" s="162" t="s">
        <v>4079</v>
      </c>
      <c r="BD148" s="162" t="str">
        <f>IF("IBT"=MID(AY148,1,3),INDEX('JP PINT 1.0'!J:J,MATCH(コアインボイス0904!AY148,'JP PINT 1.0'!C:C,0),1),"")</f>
        <v/>
      </c>
      <c r="BF148" s="167" t="s">
        <v>4079</v>
      </c>
    </row>
    <row r="149" spans="1:58">
      <c r="A149" s="161">
        <v>147</v>
      </c>
      <c r="B149" s="162" t="s">
        <v>4079</v>
      </c>
      <c r="C149" s="161" t="s">
        <v>5558</v>
      </c>
      <c r="D149" s="161" t="s">
        <v>4779</v>
      </c>
      <c r="E149" s="161" t="str">
        <f t="shared" ref="E149:E175" si="18">G$146</f>
        <v>請求者</v>
      </c>
      <c r="F149" s="162" t="str">
        <f>IF("AS"=MID(N149,1,2),INDEX('SME XPath'!X:X,MATCH(コアインボイス0904!K149,'SME XPath'!A:A,0),1),"")</f>
        <v/>
      </c>
      <c r="G149" s="161" t="s">
        <v>638</v>
      </c>
      <c r="H149" s="161" t="s">
        <v>2355</v>
      </c>
      <c r="K149" s="161">
        <v>142</v>
      </c>
      <c r="L149" s="162" t="s">
        <v>29</v>
      </c>
      <c r="M149" s="161" t="s">
        <v>350</v>
      </c>
      <c r="N149" s="161" t="s">
        <v>48</v>
      </c>
      <c r="T149" s="161" t="s">
        <v>351</v>
      </c>
      <c r="Y149" s="161" t="s">
        <v>638</v>
      </c>
      <c r="Z149" s="161" t="s">
        <v>353</v>
      </c>
      <c r="AA149" s="162" t="s">
        <v>43</v>
      </c>
      <c r="AV149" s="167" t="s">
        <v>3800</v>
      </c>
      <c r="AX149" s="161" t="s">
        <v>4079</v>
      </c>
      <c r="AZ149" s="161" t="s">
        <v>4079</v>
      </c>
      <c r="BA149" s="161" t="s">
        <v>4079</v>
      </c>
      <c r="BB149" s="161" t="s">
        <v>4079</v>
      </c>
      <c r="BC149" s="162" t="s">
        <v>4079</v>
      </c>
      <c r="BD149" s="162" t="str">
        <f>IF("IBT"=MID(AY149,1,3),INDEX('JP PINT 1.0'!J:J,MATCH(コアインボイス0904!AY149,'JP PINT 1.0'!C:C,0),1),"")</f>
        <v/>
      </c>
      <c r="BF149" s="167" t="s">
        <v>4079</v>
      </c>
    </row>
    <row r="150" spans="1:58">
      <c r="A150" s="161">
        <v>148</v>
      </c>
      <c r="B150" s="162" t="s">
        <v>4079</v>
      </c>
      <c r="C150" s="161" t="s">
        <v>5559</v>
      </c>
      <c r="D150" s="161" t="s">
        <v>4780</v>
      </c>
      <c r="E150" s="161" t="str">
        <f t="shared" si="18"/>
        <v>請求者</v>
      </c>
      <c r="F150" s="162" t="str">
        <f>IF("AS"=MID(N150,1,2),INDEX('SME XPath'!X:X,MATCH(コアインボイス0904!K150,'SME XPath'!A:A,0),1),"")</f>
        <v/>
      </c>
      <c r="G150" s="161" t="s">
        <v>639</v>
      </c>
      <c r="H150" s="161" t="s">
        <v>2355</v>
      </c>
      <c r="K150" s="161">
        <v>143</v>
      </c>
      <c r="L150" s="162" t="s">
        <v>29</v>
      </c>
      <c r="M150" s="161" t="s">
        <v>359</v>
      </c>
      <c r="N150" s="161" t="s">
        <v>48</v>
      </c>
      <c r="T150" s="161" t="s">
        <v>360</v>
      </c>
      <c r="Y150" s="161" t="s">
        <v>639</v>
      </c>
      <c r="Z150" s="161" t="s">
        <v>640</v>
      </c>
      <c r="AA150" s="162" t="s">
        <v>43</v>
      </c>
      <c r="AV150" s="167" t="s">
        <v>3799</v>
      </c>
      <c r="AX150" s="161" t="s">
        <v>4079</v>
      </c>
      <c r="AZ150" s="161" t="s">
        <v>4079</v>
      </c>
      <c r="BA150" s="161" t="s">
        <v>4079</v>
      </c>
      <c r="BB150" s="161" t="s">
        <v>4079</v>
      </c>
      <c r="BC150" s="162" t="s">
        <v>4079</v>
      </c>
      <c r="BD150" s="162" t="str">
        <f>IF("IBT"=MID(AY150,1,3),INDEX('JP PINT 1.0'!J:J,MATCH(コアインボイス0904!AY150,'JP PINT 1.0'!C:C,0),1),"")</f>
        <v/>
      </c>
      <c r="BF150" s="167" t="s">
        <v>4079</v>
      </c>
    </row>
    <row r="151" spans="1:58">
      <c r="A151" s="161">
        <v>149</v>
      </c>
      <c r="B151" s="162" t="s">
        <v>4079</v>
      </c>
      <c r="C151" s="161" t="s">
        <v>5560</v>
      </c>
      <c r="D151" s="161" t="s">
        <v>4781</v>
      </c>
      <c r="E151" s="161" t="str">
        <f t="shared" si="18"/>
        <v>請求者</v>
      </c>
      <c r="F151" s="162" t="str">
        <f>IF("AS"=MID(N151,1,2),INDEX('SME XPath'!X:X,MATCH(コアインボイス0904!K151,'SME XPath'!A:A,0),1),"")</f>
        <v/>
      </c>
      <c r="G151" s="161" t="s">
        <v>641</v>
      </c>
      <c r="H151" s="161" t="s">
        <v>2355</v>
      </c>
      <c r="K151" s="161">
        <v>144</v>
      </c>
      <c r="L151" s="162" t="s">
        <v>29</v>
      </c>
      <c r="M151" s="161" t="s">
        <v>367</v>
      </c>
      <c r="N151" s="161" t="s">
        <v>48</v>
      </c>
      <c r="T151" s="161" t="s">
        <v>368</v>
      </c>
      <c r="Y151" s="161" t="s">
        <v>641</v>
      </c>
      <c r="Z151" s="161" t="s">
        <v>642</v>
      </c>
      <c r="AA151" s="162" t="s">
        <v>43</v>
      </c>
      <c r="AV151" s="167" t="s">
        <v>3798</v>
      </c>
      <c r="AX151" s="161" t="s">
        <v>4079</v>
      </c>
      <c r="AZ151" s="161" t="s">
        <v>4079</v>
      </c>
      <c r="BA151" s="161" t="s">
        <v>4079</v>
      </c>
      <c r="BB151" s="161" t="s">
        <v>4079</v>
      </c>
      <c r="BC151" s="162" t="s">
        <v>4079</v>
      </c>
      <c r="BD151" s="162" t="str">
        <f>IF("IBT"=MID(AY151,1,3),INDEX('JP PINT 1.0'!J:J,MATCH(コアインボイス0904!AY151,'JP PINT 1.0'!C:C,0),1),"")</f>
        <v/>
      </c>
      <c r="BF151" s="167" t="s">
        <v>4079</v>
      </c>
    </row>
    <row r="152" spans="1:58">
      <c r="A152" s="161">
        <v>150</v>
      </c>
      <c r="B152" s="162" t="s">
        <v>4079</v>
      </c>
      <c r="C152" s="161" t="s">
        <v>5561</v>
      </c>
      <c r="D152" s="161" t="s">
        <v>4782</v>
      </c>
      <c r="E152" s="161" t="str">
        <f t="shared" si="18"/>
        <v>請求者</v>
      </c>
      <c r="F152" s="162" t="str">
        <f>IF("AS"=MID(N152,1,2),INDEX('SME XPath'!X:X,MATCH(コアインボイス0904!K152,'SME XPath'!A:A,0),1),"")</f>
        <v/>
      </c>
      <c r="G152" s="161" t="s">
        <v>643</v>
      </c>
      <c r="H152" s="161" t="s">
        <v>2355</v>
      </c>
      <c r="K152" s="161">
        <v>145</v>
      </c>
      <c r="L152" s="162" t="s">
        <v>29</v>
      </c>
      <c r="M152" s="161" t="s">
        <v>375</v>
      </c>
      <c r="N152" s="161" t="s">
        <v>48</v>
      </c>
      <c r="T152" s="161" t="s">
        <v>376</v>
      </c>
      <c r="Y152" s="161" t="s">
        <v>643</v>
      </c>
      <c r="Z152" s="161" t="s">
        <v>530</v>
      </c>
      <c r="AA152" s="162" t="s">
        <v>64</v>
      </c>
      <c r="AV152" s="167" t="s">
        <v>3797</v>
      </c>
      <c r="AX152" s="161" t="s">
        <v>4079</v>
      </c>
      <c r="AZ152" s="161" t="s">
        <v>4079</v>
      </c>
      <c r="BA152" s="161" t="s">
        <v>4079</v>
      </c>
      <c r="BB152" s="161" t="s">
        <v>4079</v>
      </c>
      <c r="BC152" s="162" t="s">
        <v>4079</v>
      </c>
      <c r="BD152" s="162" t="str">
        <f>IF("IBT"=MID(AY152,1,3),INDEX('JP PINT 1.0'!J:J,MATCH(コアインボイス0904!AY152,'JP PINT 1.0'!C:C,0),1),"")</f>
        <v/>
      </c>
      <c r="BF152" s="167" t="s">
        <v>4079</v>
      </c>
    </row>
    <row r="153" spans="1:58">
      <c r="A153" s="161">
        <v>151</v>
      </c>
      <c r="B153" s="162" t="s">
        <v>4079</v>
      </c>
      <c r="E153" s="161" t="str">
        <f t="shared" si="18"/>
        <v>請求者</v>
      </c>
      <c r="F153" s="162">
        <v>1</v>
      </c>
      <c r="G153" s="161" t="s">
        <v>4541</v>
      </c>
      <c r="H153" s="161" t="s">
        <v>2355</v>
      </c>
      <c r="K153" s="161">
        <v>146</v>
      </c>
      <c r="L153" s="162" t="s">
        <v>29</v>
      </c>
      <c r="M153" s="161" t="s">
        <v>379</v>
      </c>
      <c r="N153" s="161" t="s">
        <v>60</v>
      </c>
      <c r="T153" s="161" t="s">
        <v>380</v>
      </c>
      <c r="Y153" s="161" t="s">
        <v>644</v>
      </c>
      <c r="Z153" s="161" t="s">
        <v>645</v>
      </c>
      <c r="AA153" s="162" t="s">
        <v>43</v>
      </c>
      <c r="AV153" s="167" t="s">
        <v>3796</v>
      </c>
      <c r="AX153" s="161" t="s">
        <v>4079</v>
      </c>
      <c r="AZ153" s="161" t="s">
        <v>4079</v>
      </c>
      <c r="BA153" s="161" t="s">
        <v>4079</v>
      </c>
      <c r="BB153" s="161" t="s">
        <v>4079</v>
      </c>
      <c r="BC153" s="162" t="s">
        <v>4079</v>
      </c>
      <c r="BD153" s="162" t="str">
        <f>IF("IBT"=MID(AY153,1,3),INDEX('JP PINT 1.0'!J:J,MATCH(コアインボイス0904!AY153,'JP PINT 1.0'!C:C,0),1),"")</f>
        <v/>
      </c>
      <c r="BF153" s="167" t="s">
        <v>4079</v>
      </c>
    </row>
    <row r="154" spans="1:58">
      <c r="A154" s="161">
        <v>152</v>
      </c>
      <c r="B154" s="162" t="s">
        <v>4079</v>
      </c>
      <c r="K154" s="161">
        <v>147</v>
      </c>
      <c r="L154" s="162" t="s">
        <v>29</v>
      </c>
      <c r="M154" s="161" t="s">
        <v>385</v>
      </c>
      <c r="N154" s="161" t="s">
        <v>69</v>
      </c>
      <c r="U154" s="161" t="s">
        <v>386</v>
      </c>
      <c r="Y154" s="161" t="s">
        <v>646</v>
      </c>
      <c r="Z154" s="161" t="s">
        <v>388</v>
      </c>
      <c r="AA154" s="162" t="s">
        <v>34</v>
      </c>
      <c r="AX154" s="161" t="s">
        <v>4079</v>
      </c>
      <c r="AZ154" s="161" t="s">
        <v>4079</v>
      </c>
      <c r="BA154" s="161" t="s">
        <v>4079</v>
      </c>
      <c r="BB154" s="161" t="s">
        <v>4079</v>
      </c>
      <c r="BC154" s="162" t="s">
        <v>4079</v>
      </c>
      <c r="BD154" s="162" t="str">
        <f>IF("IBT"=MID(AY154,1,3),INDEX('JP PINT 1.0'!J:J,MATCH(コアインボイス0904!AY154,'JP PINT 1.0'!C:C,0),1),"")</f>
        <v/>
      </c>
      <c r="BF154" s="167" t="s">
        <v>4079</v>
      </c>
    </row>
    <row r="155" spans="1:58">
      <c r="A155" s="161">
        <v>153</v>
      </c>
      <c r="B155" s="162" t="s">
        <v>4079</v>
      </c>
      <c r="C155" s="161" t="s">
        <v>5562</v>
      </c>
      <c r="D155" s="161" t="s">
        <v>5438</v>
      </c>
      <c r="E155" s="161" t="str">
        <f>G$153</f>
        <v>請求者連絡先</v>
      </c>
      <c r="F155" s="162" t="str">
        <f>IF("AS"=MID(N155,1,2),INDEX('SME XPath'!X:X,MATCH(コアインボイス0904!K155,'SME XPath'!A:A,0),1),"")</f>
        <v/>
      </c>
      <c r="G155" s="161" t="s">
        <v>647</v>
      </c>
      <c r="H155" s="161" t="s">
        <v>2355</v>
      </c>
      <c r="K155" s="161">
        <v>148</v>
      </c>
      <c r="L155" s="162" t="s">
        <v>29</v>
      </c>
      <c r="M155" s="161" t="s">
        <v>389</v>
      </c>
      <c r="N155" s="161" t="s">
        <v>48</v>
      </c>
      <c r="V155" s="161" t="s">
        <v>390</v>
      </c>
      <c r="Y155" s="161" t="s">
        <v>647</v>
      </c>
      <c r="Z155" s="161" t="s">
        <v>648</v>
      </c>
      <c r="AA155" s="162" t="s">
        <v>43</v>
      </c>
      <c r="AV155" s="167" t="s">
        <v>3795</v>
      </c>
      <c r="AX155" s="161" t="s">
        <v>4079</v>
      </c>
      <c r="AZ155" s="161" t="s">
        <v>4079</v>
      </c>
      <c r="BA155" s="161" t="s">
        <v>4079</v>
      </c>
      <c r="BB155" s="161" t="s">
        <v>4079</v>
      </c>
      <c r="BC155" s="162" t="s">
        <v>4079</v>
      </c>
      <c r="BD155" s="162" t="str">
        <f>IF("IBT"=MID(AY155,1,3),INDEX('JP PINT 1.0'!J:J,MATCH(コアインボイス0904!AY155,'JP PINT 1.0'!C:C,0),1),"")</f>
        <v/>
      </c>
      <c r="BF155" s="167" t="s">
        <v>4079</v>
      </c>
    </row>
    <row r="156" spans="1:58">
      <c r="A156" s="161">
        <v>154</v>
      </c>
      <c r="B156" s="162" t="s">
        <v>4079</v>
      </c>
      <c r="C156" s="161" t="s">
        <v>5563</v>
      </c>
      <c r="D156" s="161" t="s">
        <v>5437</v>
      </c>
      <c r="E156" s="161" t="str">
        <f t="shared" ref="E156:E158" si="19">G$153</f>
        <v>請求者連絡先</v>
      </c>
      <c r="F156" s="162" t="str">
        <f>IF("AS"=MID(N156,1,2),INDEX('SME XPath'!X:X,MATCH(コアインボイス0904!K156,'SME XPath'!A:A,0),1),"")</f>
        <v/>
      </c>
      <c r="G156" s="161" t="s">
        <v>649</v>
      </c>
      <c r="H156" s="161" t="s">
        <v>2355</v>
      </c>
      <c r="K156" s="161">
        <v>149</v>
      </c>
      <c r="L156" s="162" t="s">
        <v>29</v>
      </c>
      <c r="M156" s="161" t="s">
        <v>393</v>
      </c>
      <c r="N156" s="161" t="s">
        <v>48</v>
      </c>
      <c r="V156" s="161" t="s">
        <v>394</v>
      </c>
      <c r="Y156" s="161" t="s">
        <v>649</v>
      </c>
      <c r="Z156" s="161" t="s">
        <v>650</v>
      </c>
      <c r="AA156" s="162" t="s">
        <v>43</v>
      </c>
      <c r="AV156" s="167" t="s">
        <v>3794</v>
      </c>
      <c r="AX156" s="161" t="s">
        <v>4079</v>
      </c>
      <c r="AZ156" s="161" t="s">
        <v>4079</v>
      </c>
      <c r="BA156" s="161" t="s">
        <v>4079</v>
      </c>
      <c r="BB156" s="161" t="s">
        <v>4079</v>
      </c>
      <c r="BC156" s="162" t="s">
        <v>4079</v>
      </c>
      <c r="BD156" s="162" t="str">
        <f>IF("IBT"=MID(AY156,1,3),INDEX('JP PINT 1.0'!J:J,MATCH(コアインボイス0904!AY156,'JP PINT 1.0'!C:C,0),1),"")</f>
        <v/>
      </c>
      <c r="BF156" s="167" t="s">
        <v>4079</v>
      </c>
    </row>
    <row r="157" spans="1:58">
      <c r="A157" s="161">
        <v>155</v>
      </c>
      <c r="B157" s="162" t="s">
        <v>4079</v>
      </c>
      <c r="C157" s="161" t="s">
        <v>5564</v>
      </c>
      <c r="D157" s="161" t="s">
        <v>5436</v>
      </c>
      <c r="E157" s="161" t="str">
        <f t="shared" si="19"/>
        <v>請求者連絡先</v>
      </c>
      <c r="F157" s="162" t="str">
        <f>IF("AS"=MID(N157,1,2),INDEX('SME XPath'!X:X,MATCH(コアインボイス0904!K157,'SME XPath'!A:A,0),1),"")</f>
        <v/>
      </c>
      <c r="G157" s="161" t="s">
        <v>651</v>
      </c>
      <c r="H157" s="161" t="s">
        <v>2355</v>
      </c>
      <c r="K157" s="161">
        <v>150</v>
      </c>
      <c r="L157" s="162" t="s">
        <v>29</v>
      </c>
      <c r="M157" s="161" t="s">
        <v>400</v>
      </c>
      <c r="N157" s="161" t="s">
        <v>48</v>
      </c>
      <c r="V157" s="161" t="s">
        <v>401</v>
      </c>
      <c r="Y157" s="161" t="s">
        <v>651</v>
      </c>
      <c r="Z157" s="161" t="s">
        <v>652</v>
      </c>
      <c r="AA157" s="162" t="s">
        <v>43</v>
      </c>
      <c r="AV157" s="167" t="s">
        <v>3793</v>
      </c>
      <c r="AX157" s="161" t="s">
        <v>4079</v>
      </c>
      <c r="AZ157" s="161" t="s">
        <v>4079</v>
      </c>
      <c r="BA157" s="161" t="s">
        <v>4079</v>
      </c>
      <c r="BB157" s="161" t="s">
        <v>4079</v>
      </c>
      <c r="BC157" s="162" t="s">
        <v>4079</v>
      </c>
      <c r="BD157" s="162" t="str">
        <f>IF("IBT"=MID(AY157,1,3),INDEX('JP PINT 1.0'!J:J,MATCH(コアインボイス0904!AY157,'JP PINT 1.0'!C:C,0),1),"")</f>
        <v/>
      </c>
      <c r="BF157" s="167" t="s">
        <v>4079</v>
      </c>
    </row>
    <row r="158" spans="1:58">
      <c r="A158" s="161">
        <v>156</v>
      </c>
      <c r="B158" s="162" t="s">
        <v>4079</v>
      </c>
      <c r="C158" s="161" t="s">
        <v>5565</v>
      </c>
      <c r="D158" s="161" t="s">
        <v>5435</v>
      </c>
      <c r="E158" s="161" t="str">
        <f t="shared" si="19"/>
        <v>請求者連絡先</v>
      </c>
      <c r="F158" s="162" t="str">
        <f>IF("AS"=MID(N158,1,2),INDEX('SME XPath'!X:X,MATCH(コアインボイス0904!K158,'SME XPath'!A:A,0),1),"")</f>
        <v/>
      </c>
      <c r="G158" s="161" t="s">
        <v>653</v>
      </c>
      <c r="H158" s="161" t="s">
        <v>2355</v>
      </c>
      <c r="K158" s="161">
        <v>151</v>
      </c>
      <c r="L158" s="162" t="s">
        <v>29</v>
      </c>
      <c r="M158" s="161" t="s">
        <v>404</v>
      </c>
      <c r="N158" s="161" t="s">
        <v>48</v>
      </c>
      <c r="V158" s="161" t="s">
        <v>405</v>
      </c>
      <c r="Y158" s="161" t="s">
        <v>653</v>
      </c>
      <c r="Z158" s="161" t="s">
        <v>654</v>
      </c>
      <c r="AA158" s="162" t="s">
        <v>43</v>
      </c>
      <c r="AV158" s="167" t="s">
        <v>3792</v>
      </c>
      <c r="AX158" s="161" t="s">
        <v>4079</v>
      </c>
      <c r="AZ158" s="161" t="s">
        <v>4079</v>
      </c>
      <c r="BA158" s="161" t="s">
        <v>4079</v>
      </c>
      <c r="BB158" s="161" t="s">
        <v>4079</v>
      </c>
      <c r="BC158" s="162" t="s">
        <v>4079</v>
      </c>
      <c r="BD158" s="162" t="str">
        <f>IF("IBT"=MID(AY158,1,3),INDEX('JP PINT 1.0'!J:J,MATCH(コアインボイス0904!AY158,'JP PINT 1.0'!C:C,0),1),"")</f>
        <v/>
      </c>
      <c r="BF158" s="167" t="s">
        <v>4079</v>
      </c>
    </row>
    <row r="159" spans="1:58">
      <c r="A159" s="161">
        <v>157</v>
      </c>
      <c r="B159" s="162" t="s">
        <v>4079</v>
      </c>
      <c r="K159" s="161">
        <v>152</v>
      </c>
      <c r="L159" s="162" t="s">
        <v>29</v>
      </c>
      <c r="M159" s="161" t="s">
        <v>408</v>
      </c>
      <c r="N159" s="161" t="s">
        <v>60</v>
      </c>
      <c r="V159" s="161" t="s">
        <v>409</v>
      </c>
      <c r="Y159" s="161" t="s">
        <v>410</v>
      </c>
      <c r="Z159" s="161" t="s">
        <v>411</v>
      </c>
      <c r="AA159" s="162" t="s">
        <v>43</v>
      </c>
      <c r="AV159" s="167" t="s">
        <v>3791</v>
      </c>
      <c r="AX159" s="161" t="s">
        <v>4079</v>
      </c>
      <c r="AZ159" s="161" t="s">
        <v>4079</v>
      </c>
      <c r="BA159" s="161" t="s">
        <v>4079</v>
      </c>
      <c r="BB159" s="161" t="s">
        <v>4079</v>
      </c>
      <c r="BC159" s="162" t="s">
        <v>4079</v>
      </c>
      <c r="BD159" s="162" t="str">
        <f>IF("IBT"=MID(AY159,1,3),INDEX('JP PINT 1.0'!J:J,MATCH(コアインボイス0904!AY159,'JP PINT 1.0'!C:C,0),1),"")</f>
        <v/>
      </c>
      <c r="BF159" s="167" t="s">
        <v>4079</v>
      </c>
    </row>
    <row r="160" spans="1:58">
      <c r="A160" s="161">
        <v>158</v>
      </c>
      <c r="B160" s="162" t="s">
        <v>4079</v>
      </c>
      <c r="F160" s="162" t="str">
        <f>IF("AS"=MID(N160,1,2),INDEX('SME XPath'!X:X,MATCH(コアインボイス0904!K160,'SME XPath'!A:A,0),1),"")</f>
        <v/>
      </c>
      <c r="K160" s="161">
        <v>153</v>
      </c>
      <c r="L160" s="162" t="s">
        <v>29</v>
      </c>
      <c r="M160" s="161" t="s">
        <v>415</v>
      </c>
      <c r="N160" s="161" t="s">
        <v>69</v>
      </c>
      <c r="W160" s="161" t="s">
        <v>416</v>
      </c>
      <c r="Y160" s="161" t="s">
        <v>417</v>
      </c>
      <c r="Z160" s="161" t="s">
        <v>418</v>
      </c>
      <c r="AA160" s="162" t="s">
        <v>34</v>
      </c>
      <c r="AX160" s="161" t="s">
        <v>4079</v>
      </c>
      <c r="AZ160" s="161" t="s">
        <v>4079</v>
      </c>
      <c r="BA160" s="161" t="s">
        <v>4079</v>
      </c>
      <c r="BB160" s="161" t="s">
        <v>4079</v>
      </c>
      <c r="BC160" s="162" t="s">
        <v>4079</v>
      </c>
      <c r="BD160" s="162" t="str">
        <f>IF("IBT"=MID(AY160,1,3),INDEX('JP PINT 1.0'!J:J,MATCH(コアインボイス0904!AY160,'JP PINT 1.0'!C:C,0),1),"")</f>
        <v/>
      </c>
      <c r="BF160" s="167" t="s">
        <v>4079</v>
      </c>
    </row>
    <row r="161" spans="1:58">
      <c r="A161" s="161">
        <v>159</v>
      </c>
      <c r="B161" s="162" t="s">
        <v>4079</v>
      </c>
      <c r="C161" s="161" t="s">
        <v>5566</v>
      </c>
      <c r="D161" s="161" t="s">
        <v>5434</v>
      </c>
      <c r="E161" s="161" t="str">
        <f t="shared" ref="E161" si="20">G$153</f>
        <v>請求者連絡先</v>
      </c>
      <c r="F161" s="162" t="str">
        <f>IF("AS"=MID(N161,1,2),INDEX('SME XPath'!X:X,MATCH(コアインボイス0904!K161,'SME XPath'!A:A,0),1),"")</f>
        <v/>
      </c>
      <c r="G161" s="161" t="s">
        <v>655</v>
      </c>
      <c r="H161" s="161" t="s">
        <v>2355</v>
      </c>
      <c r="K161" s="161">
        <v>154</v>
      </c>
      <c r="L161" s="162" t="s">
        <v>29</v>
      </c>
      <c r="M161" s="161" t="s">
        <v>419</v>
      </c>
      <c r="N161" s="161" t="s">
        <v>48</v>
      </c>
      <c r="X161" s="161" t="s">
        <v>420</v>
      </c>
      <c r="Y161" s="161" t="s">
        <v>655</v>
      </c>
      <c r="Z161" s="161" t="s">
        <v>656</v>
      </c>
      <c r="AA161" s="162" t="s">
        <v>43</v>
      </c>
      <c r="AV161" s="167" t="s">
        <v>3790</v>
      </c>
      <c r="AX161" s="161" t="s">
        <v>4079</v>
      </c>
      <c r="AZ161" s="161" t="s">
        <v>4079</v>
      </c>
      <c r="BA161" s="161" t="s">
        <v>4079</v>
      </c>
      <c r="BB161" s="161" t="s">
        <v>4079</v>
      </c>
      <c r="BC161" s="162" t="s">
        <v>4079</v>
      </c>
      <c r="BD161" s="162" t="str">
        <f>IF("IBT"=MID(AY161,1,3),INDEX('JP PINT 1.0'!J:J,MATCH(コアインボイス0904!AY161,'JP PINT 1.0'!C:C,0),1),"")</f>
        <v/>
      </c>
      <c r="BF161" s="167" t="s">
        <v>4079</v>
      </c>
    </row>
    <row r="162" spans="1:58">
      <c r="A162" s="161">
        <v>160</v>
      </c>
      <c r="B162" s="162" t="s">
        <v>4079</v>
      </c>
      <c r="K162" s="161">
        <v>155</v>
      </c>
      <c r="L162" s="162" t="s">
        <v>29</v>
      </c>
      <c r="M162" s="161" t="s">
        <v>425</v>
      </c>
      <c r="N162" s="161" t="s">
        <v>60</v>
      </c>
      <c r="V162" s="161" t="s">
        <v>426</v>
      </c>
      <c r="Y162" s="161" t="s">
        <v>427</v>
      </c>
      <c r="Z162" s="161" t="s">
        <v>428</v>
      </c>
      <c r="AA162" s="162" t="s">
        <v>43</v>
      </c>
      <c r="AV162" s="167" t="s">
        <v>3789</v>
      </c>
      <c r="AX162" s="161" t="s">
        <v>4079</v>
      </c>
      <c r="AZ162" s="161" t="s">
        <v>4079</v>
      </c>
      <c r="BA162" s="161" t="s">
        <v>4079</v>
      </c>
      <c r="BB162" s="161" t="s">
        <v>4079</v>
      </c>
      <c r="BC162" s="162" t="s">
        <v>4079</v>
      </c>
      <c r="BD162" s="162" t="str">
        <f>IF("IBT"=MID(AY162,1,3),INDEX('JP PINT 1.0'!J:J,MATCH(コアインボイス0904!AY162,'JP PINT 1.0'!C:C,0),1),"")</f>
        <v/>
      </c>
      <c r="BF162" s="167" t="s">
        <v>4079</v>
      </c>
    </row>
    <row r="163" spans="1:58">
      <c r="A163" s="161">
        <v>161</v>
      </c>
      <c r="B163" s="162" t="s">
        <v>4079</v>
      </c>
      <c r="F163" s="162" t="str">
        <f>IF("AS"=MID(N163,1,2),INDEX('SME XPath'!X:X,MATCH(コアインボイス0904!K163,'SME XPath'!A:A,0),1),"")</f>
        <v/>
      </c>
      <c r="K163" s="161">
        <v>156</v>
      </c>
      <c r="L163" s="162" t="s">
        <v>29</v>
      </c>
      <c r="M163" s="161" t="s">
        <v>415</v>
      </c>
      <c r="N163" s="161" t="s">
        <v>69</v>
      </c>
      <c r="W163" s="161" t="s">
        <v>416</v>
      </c>
      <c r="Y163" s="161" t="s">
        <v>429</v>
      </c>
      <c r="Z163" s="161" t="s">
        <v>430</v>
      </c>
      <c r="AA163" s="162" t="s">
        <v>34</v>
      </c>
      <c r="AX163" s="161" t="s">
        <v>4079</v>
      </c>
      <c r="AZ163" s="161" t="s">
        <v>4079</v>
      </c>
      <c r="BA163" s="161" t="s">
        <v>4079</v>
      </c>
      <c r="BB163" s="161" t="s">
        <v>4079</v>
      </c>
      <c r="BC163" s="162" t="s">
        <v>4079</v>
      </c>
      <c r="BD163" s="162" t="str">
        <f>IF("IBT"=MID(AY163,1,3),INDEX('JP PINT 1.0'!J:J,MATCH(コアインボイス0904!AY163,'JP PINT 1.0'!C:C,0),1),"")</f>
        <v/>
      </c>
      <c r="BF163" s="167" t="s">
        <v>4079</v>
      </c>
    </row>
    <row r="164" spans="1:58">
      <c r="A164" s="161">
        <v>162</v>
      </c>
      <c r="B164" s="162" t="s">
        <v>4079</v>
      </c>
      <c r="C164" s="161" t="s">
        <v>5567</v>
      </c>
      <c r="D164" s="161" t="s">
        <v>5433</v>
      </c>
      <c r="E164" s="161" t="str">
        <f t="shared" ref="E164" si="21">G$153</f>
        <v>請求者連絡先</v>
      </c>
      <c r="F164" s="162" t="str">
        <f>IF("AS"=MID(N164,1,2),INDEX('SME XPath'!X:X,MATCH(コアインボイス0904!K164,'SME XPath'!A:A,0),1),"")</f>
        <v/>
      </c>
      <c r="G164" s="161" t="s">
        <v>657</v>
      </c>
      <c r="H164" s="161" t="s">
        <v>2355</v>
      </c>
      <c r="K164" s="161">
        <v>157</v>
      </c>
      <c r="L164" s="162" t="s">
        <v>29</v>
      </c>
      <c r="M164" s="161" t="s">
        <v>419</v>
      </c>
      <c r="N164" s="161" t="s">
        <v>48</v>
      </c>
      <c r="X164" s="161" t="s">
        <v>420</v>
      </c>
      <c r="Y164" s="161" t="s">
        <v>657</v>
      </c>
      <c r="Z164" s="161" t="s">
        <v>658</v>
      </c>
      <c r="AA164" s="162" t="s">
        <v>43</v>
      </c>
      <c r="AV164" s="167" t="s">
        <v>3788</v>
      </c>
      <c r="AX164" s="161" t="s">
        <v>4079</v>
      </c>
      <c r="AZ164" s="161" t="s">
        <v>4079</v>
      </c>
      <c r="BA164" s="161" t="s">
        <v>4079</v>
      </c>
      <c r="BB164" s="161" t="s">
        <v>4079</v>
      </c>
      <c r="BC164" s="162" t="s">
        <v>4079</v>
      </c>
      <c r="BD164" s="162" t="str">
        <f>IF("IBT"=MID(AY164,1,3),INDEX('JP PINT 1.0'!J:J,MATCH(コアインボイス0904!AY164,'JP PINT 1.0'!C:C,0),1),"")</f>
        <v/>
      </c>
      <c r="BF164" s="167" t="s">
        <v>4079</v>
      </c>
    </row>
    <row r="165" spans="1:58">
      <c r="A165" s="161">
        <v>163</v>
      </c>
      <c r="B165" s="162" t="s">
        <v>4079</v>
      </c>
      <c r="K165" s="161">
        <v>158</v>
      </c>
      <c r="L165" s="162" t="s">
        <v>29</v>
      </c>
      <c r="M165" s="161" t="s">
        <v>434</v>
      </c>
      <c r="N165" s="161" t="s">
        <v>60</v>
      </c>
      <c r="V165" s="161" t="s">
        <v>435</v>
      </c>
      <c r="Y165" s="161" t="s">
        <v>436</v>
      </c>
      <c r="Z165" s="161" t="s">
        <v>437</v>
      </c>
      <c r="AA165" s="162" t="s">
        <v>43</v>
      </c>
      <c r="AV165" s="167" t="s">
        <v>3787</v>
      </c>
      <c r="AX165" s="161" t="s">
        <v>4079</v>
      </c>
      <c r="AZ165" s="161" t="s">
        <v>4079</v>
      </c>
      <c r="BA165" s="161" t="s">
        <v>4079</v>
      </c>
      <c r="BB165" s="161" t="s">
        <v>4079</v>
      </c>
      <c r="BC165" s="162" t="s">
        <v>4079</v>
      </c>
      <c r="BD165" s="162" t="str">
        <f>IF("IBT"=MID(AY165,1,3),INDEX('JP PINT 1.0'!J:J,MATCH(コアインボイス0904!AY165,'JP PINT 1.0'!C:C,0),1),"")</f>
        <v/>
      </c>
      <c r="BF165" s="167" t="s">
        <v>4079</v>
      </c>
    </row>
    <row r="166" spans="1:58">
      <c r="A166" s="161">
        <v>164</v>
      </c>
      <c r="B166" s="162" t="s">
        <v>4079</v>
      </c>
      <c r="F166" s="162" t="str">
        <f>IF("AS"=MID(N166,1,2),INDEX('SME XPath'!X:X,MATCH(コアインボイス0904!K166,'SME XPath'!A:A,0),1),"")</f>
        <v/>
      </c>
      <c r="K166" s="161">
        <v>159</v>
      </c>
      <c r="L166" s="162" t="s">
        <v>29</v>
      </c>
      <c r="M166" s="161" t="s">
        <v>415</v>
      </c>
      <c r="N166" s="161" t="s">
        <v>69</v>
      </c>
      <c r="W166" s="161" t="s">
        <v>416</v>
      </c>
      <c r="Y166" s="161" t="s">
        <v>438</v>
      </c>
      <c r="Z166" s="161" t="s">
        <v>550</v>
      </c>
      <c r="AA166" s="162" t="s">
        <v>34</v>
      </c>
      <c r="AX166" s="161" t="s">
        <v>4079</v>
      </c>
      <c r="AZ166" s="161" t="s">
        <v>4079</v>
      </c>
      <c r="BA166" s="161" t="s">
        <v>4079</v>
      </c>
      <c r="BB166" s="161" t="s">
        <v>4079</v>
      </c>
      <c r="BC166" s="162" t="s">
        <v>4079</v>
      </c>
      <c r="BD166" s="162" t="str">
        <f>IF("IBT"=MID(AY166,1,3),INDEX('JP PINT 1.0'!J:J,MATCH(コアインボイス0904!AY166,'JP PINT 1.0'!C:C,0),1),"")</f>
        <v/>
      </c>
      <c r="BF166" s="167" t="s">
        <v>4079</v>
      </c>
    </row>
    <row r="167" spans="1:58">
      <c r="A167" s="161">
        <v>165</v>
      </c>
      <c r="B167" s="162" t="s">
        <v>4079</v>
      </c>
      <c r="C167" s="161" t="s">
        <v>5568</v>
      </c>
      <c r="D167" s="161" t="s">
        <v>5432</v>
      </c>
      <c r="E167" s="161" t="str">
        <f t="shared" ref="E167" si="22">G$153</f>
        <v>請求者連絡先</v>
      </c>
      <c r="F167" s="162" t="str">
        <f>IF("AS"=MID(N167,1,2),INDEX('SME XPath'!X:X,MATCH(コアインボイス0904!K167,'SME XPath'!A:A,0),1),"")</f>
        <v/>
      </c>
      <c r="G167" s="161" t="s">
        <v>659</v>
      </c>
      <c r="H167" s="161" t="s">
        <v>2355</v>
      </c>
      <c r="K167" s="161">
        <v>160</v>
      </c>
      <c r="L167" s="162" t="s">
        <v>29</v>
      </c>
      <c r="M167" s="161" t="s">
        <v>440</v>
      </c>
      <c r="N167" s="161" t="s">
        <v>48</v>
      </c>
      <c r="X167" s="161" t="s">
        <v>441</v>
      </c>
      <c r="Y167" s="161" t="s">
        <v>659</v>
      </c>
      <c r="Z167" s="161" t="s">
        <v>660</v>
      </c>
      <c r="AA167" s="162" t="s">
        <v>43</v>
      </c>
      <c r="AV167" s="167" t="s">
        <v>3786</v>
      </c>
      <c r="AX167" s="161" t="s">
        <v>4079</v>
      </c>
      <c r="AZ167" s="161" t="s">
        <v>4079</v>
      </c>
      <c r="BA167" s="161" t="s">
        <v>4079</v>
      </c>
      <c r="BB167" s="161" t="s">
        <v>4079</v>
      </c>
      <c r="BC167" s="162" t="s">
        <v>4079</v>
      </c>
      <c r="BD167" s="162" t="str">
        <f>IF("IBT"=MID(AY167,1,3),INDEX('JP PINT 1.0'!J:J,MATCH(コアインボイス0904!AY167,'JP PINT 1.0'!C:C,0),1),"")</f>
        <v/>
      </c>
      <c r="BF167" s="167" t="s">
        <v>4079</v>
      </c>
    </row>
    <row r="168" spans="1:58">
      <c r="A168" s="161">
        <v>166</v>
      </c>
      <c r="B168" s="162" t="s">
        <v>4079</v>
      </c>
      <c r="E168" s="161" t="str">
        <f t="shared" si="18"/>
        <v>請求者</v>
      </c>
      <c r="F168" s="162">
        <v>1</v>
      </c>
      <c r="G168" s="161" t="s">
        <v>4540</v>
      </c>
      <c r="H168" s="161" t="s">
        <v>2355</v>
      </c>
      <c r="K168" s="161">
        <v>161</v>
      </c>
      <c r="L168" s="162" t="s">
        <v>29</v>
      </c>
      <c r="M168" s="161" t="s">
        <v>446</v>
      </c>
      <c r="N168" s="161" t="s">
        <v>60</v>
      </c>
      <c r="T168" s="161" t="s">
        <v>447</v>
      </c>
      <c r="Y168" s="161" t="s">
        <v>661</v>
      </c>
      <c r="Z168" s="161" t="s">
        <v>662</v>
      </c>
      <c r="AA168" s="162" t="s">
        <v>43</v>
      </c>
      <c r="AV168" s="167" t="s">
        <v>3785</v>
      </c>
      <c r="AX168" s="161" t="s">
        <v>4079</v>
      </c>
      <c r="AZ168" s="161" t="s">
        <v>4079</v>
      </c>
      <c r="BA168" s="161" t="s">
        <v>4079</v>
      </c>
      <c r="BB168" s="161" t="s">
        <v>4079</v>
      </c>
      <c r="BC168" s="162" t="s">
        <v>4079</v>
      </c>
      <c r="BD168" s="162" t="str">
        <f>IF("IBT"=MID(AY168,1,3),INDEX('JP PINT 1.0'!J:J,MATCH(コアインボイス0904!AY168,'JP PINT 1.0'!C:C,0),1),"")</f>
        <v/>
      </c>
      <c r="BF168" s="167" t="s">
        <v>4079</v>
      </c>
    </row>
    <row r="169" spans="1:58">
      <c r="A169" s="161">
        <v>167</v>
      </c>
      <c r="B169" s="162" t="s">
        <v>4079</v>
      </c>
      <c r="F169" s="162" t="str">
        <f>IF("AS"=MID(N169,1,2),INDEX('SME XPath'!X:X,MATCH(コアインボイス0904!K169,'SME XPath'!A:A,0),1),"")</f>
        <v/>
      </c>
      <c r="K169" s="161">
        <v>162</v>
      </c>
      <c r="L169" s="162" t="s">
        <v>29</v>
      </c>
      <c r="M169" s="161" t="s">
        <v>452</v>
      </c>
      <c r="N169" s="161" t="s">
        <v>69</v>
      </c>
      <c r="U169" s="161" t="s">
        <v>453</v>
      </c>
      <c r="Y169" s="161" t="s">
        <v>663</v>
      </c>
      <c r="Z169" s="161" t="s">
        <v>664</v>
      </c>
      <c r="AA169" s="162" t="s">
        <v>34</v>
      </c>
      <c r="AX169" s="161" t="s">
        <v>4079</v>
      </c>
      <c r="AZ169" s="161" t="s">
        <v>4079</v>
      </c>
      <c r="BA169" s="161" t="s">
        <v>4079</v>
      </c>
      <c r="BB169" s="161" t="s">
        <v>4079</v>
      </c>
      <c r="BC169" s="162" t="s">
        <v>4079</v>
      </c>
      <c r="BD169" s="162" t="str">
        <f>IF("IBT"=MID(AY169,1,3),INDEX('JP PINT 1.0'!J:J,MATCH(コアインボイス0904!AY169,'JP PINT 1.0'!C:C,0),1),"")</f>
        <v/>
      </c>
      <c r="BF169" s="167" t="s">
        <v>4079</v>
      </c>
    </row>
    <row r="170" spans="1:58">
      <c r="A170" s="161">
        <v>168</v>
      </c>
      <c r="B170" s="162" t="s">
        <v>4079</v>
      </c>
      <c r="C170" s="161" t="s">
        <v>5569</v>
      </c>
      <c r="D170" s="161" t="s">
        <v>5431</v>
      </c>
      <c r="E170" s="161" t="str">
        <f>G$168</f>
        <v>請求者住所</v>
      </c>
      <c r="F170" s="162" t="str">
        <f>IF("AS"=MID(N170,1,2),INDEX('SME XPath'!X:X,MATCH(コアインボイス0904!K170,'SME XPath'!A:A,0),1),"")</f>
        <v/>
      </c>
      <c r="G170" s="161" t="s">
        <v>665</v>
      </c>
      <c r="H170" s="161" t="s">
        <v>2355</v>
      </c>
      <c r="K170" s="161">
        <v>163</v>
      </c>
      <c r="L170" s="162" t="s">
        <v>29</v>
      </c>
      <c r="M170" s="161" t="s">
        <v>456</v>
      </c>
      <c r="N170" s="161" t="s">
        <v>48</v>
      </c>
      <c r="V170" s="161" t="s">
        <v>457</v>
      </c>
      <c r="Y170" s="161" t="s">
        <v>665</v>
      </c>
      <c r="Z170" s="161" t="s">
        <v>666</v>
      </c>
      <c r="AA170" s="162" t="s">
        <v>43</v>
      </c>
      <c r="AV170" s="167" t="s">
        <v>3784</v>
      </c>
      <c r="AX170" s="161" t="s">
        <v>4079</v>
      </c>
      <c r="AZ170" s="161" t="s">
        <v>4079</v>
      </c>
      <c r="BA170" s="161" t="s">
        <v>4079</v>
      </c>
      <c r="BB170" s="161" t="s">
        <v>4079</v>
      </c>
      <c r="BC170" s="162" t="s">
        <v>4079</v>
      </c>
      <c r="BD170" s="162" t="str">
        <f>IF("IBT"=MID(AY170,1,3),INDEX('JP PINT 1.0'!J:J,MATCH(コアインボイス0904!AY170,'JP PINT 1.0'!C:C,0),1),"")</f>
        <v/>
      </c>
      <c r="BF170" s="167" t="s">
        <v>4079</v>
      </c>
    </row>
    <row r="171" spans="1:58">
      <c r="A171" s="161">
        <v>169</v>
      </c>
      <c r="B171" s="162" t="s">
        <v>4079</v>
      </c>
      <c r="C171" s="161" t="s">
        <v>5570</v>
      </c>
      <c r="D171" s="161" t="s">
        <v>5430</v>
      </c>
      <c r="E171" s="161" t="str">
        <f t="shared" ref="E171:E174" si="23">G$168</f>
        <v>請求者住所</v>
      </c>
      <c r="F171" s="162" t="str">
        <f>IF("AS"=MID(N171,1,2),INDEX('SME XPath'!X:X,MATCH(コアインボイス0904!K171,'SME XPath'!A:A,0),1),"")</f>
        <v/>
      </c>
      <c r="G171" s="161" t="s">
        <v>667</v>
      </c>
      <c r="H171" s="161" t="s">
        <v>2355</v>
      </c>
      <c r="K171" s="161">
        <v>164</v>
      </c>
      <c r="L171" s="162" t="s">
        <v>29</v>
      </c>
      <c r="M171" s="161" t="s">
        <v>462</v>
      </c>
      <c r="N171" s="161" t="s">
        <v>48</v>
      </c>
      <c r="V171" s="161" t="s">
        <v>463</v>
      </c>
      <c r="Y171" s="161" t="s">
        <v>667</v>
      </c>
      <c r="Z171" s="161" t="s">
        <v>668</v>
      </c>
      <c r="AA171" s="162" t="s">
        <v>43</v>
      </c>
      <c r="AV171" s="167" t="s">
        <v>3783</v>
      </c>
      <c r="AX171" s="161" t="s">
        <v>4079</v>
      </c>
      <c r="AZ171" s="161" t="s">
        <v>4079</v>
      </c>
      <c r="BA171" s="161" t="s">
        <v>4079</v>
      </c>
      <c r="BB171" s="161" t="s">
        <v>4079</v>
      </c>
      <c r="BC171" s="162" t="s">
        <v>4079</v>
      </c>
      <c r="BD171" s="162" t="str">
        <f>IF("IBT"=MID(AY171,1,3),INDEX('JP PINT 1.0'!J:J,MATCH(コアインボイス0904!AY171,'JP PINT 1.0'!C:C,0),1),"")</f>
        <v/>
      </c>
      <c r="BF171" s="167" t="s">
        <v>4079</v>
      </c>
    </row>
    <row r="172" spans="1:58">
      <c r="A172" s="161">
        <v>170</v>
      </c>
      <c r="B172" s="162" t="s">
        <v>4079</v>
      </c>
      <c r="C172" s="161" t="s">
        <v>5571</v>
      </c>
      <c r="D172" s="161" t="s">
        <v>5429</v>
      </c>
      <c r="E172" s="161" t="str">
        <f t="shared" si="23"/>
        <v>請求者住所</v>
      </c>
      <c r="F172" s="162" t="str">
        <f>IF("AS"=MID(N172,1,2),INDEX('SME XPath'!X:X,MATCH(コアインボイス0904!K172,'SME XPath'!A:A,0),1),"")</f>
        <v/>
      </c>
      <c r="G172" s="161" t="s">
        <v>669</v>
      </c>
      <c r="H172" s="161" t="s">
        <v>2355</v>
      </c>
      <c r="K172" s="161">
        <v>165</v>
      </c>
      <c r="L172" s="162" t="s">
        <v>29</v>
      </c>
      <c r="M172" s="161" t="s">
        <v>468</v>
      </c>
      <c r="N172" s="161" t="s">
        <v>48</v>
      </c>
      <c r="V172" s="161" t="s">
        <v>469</v>
      </c>
      <c r="Y172" s="161" t="s">
        <v>669</v>
      </c>
      <c r="Z172" s="161" t="s">
        <v>670</v>
      </c>
      <c r="AA172" s="162" t="s">
        <v>43</v>
      </c>
      <c r="AV172" s="167" t="s">
        <v>3782</v>
      </c>
      <c r="AX172" s="161" t="s">
        <v>4079</v>
      </c>
      <c r="AZ172" s="161" t="s">
        <v>4079</v>
      </c>
      <c r="BA172" s="161" t="s">
        <v>4079</v>
      </c>
      <c r="BB172" s="161" t="s">
        <v>4079</v>
      </c>
      <c r="BC172" s="162" t="s">
        <v>4079</v>
      </c>
      <c r="BD172" s="162" t="str">
        <f>IF("IBT"=MID(AY172,1,3),INDEX('JP PINT 1.0'!J:J,MATCH(コアインボイス0904!AY172,'JP PINT 1.0'!C:C,0),1),"")</f>
        <v/>
      </c>
      <c r="BF172" s="167" t="s">
        <v>4079</v>
      </c>
    </row>
    <row r="173" spans="1:58">
      <c r="A173" s="161">
        <v>171</v>
      </c>
      <c r="B173" s="162" t="s">
        <v>4079</v>
      </c>
      <c r="C173" s="161" t="s">
        <v>5572</v>
      </c>
      <c r="D173" s="161" t="s">
        <v>5428</v>
      </c>
      <c r="E173" s="161" t="str">
        <f t="shared" si="23"/>
        <v>請求者住所</v>
      </c>
      <c r="F173" s="162" t="str">
        <f>IF("AS"=MID(N173,1,2),INDEX('SME XPath'!X:X,MATCH(コアインボイス0904!K173,'SME XPath'!A:A,0),1),"")</f>
        <v/>
      </c>
      <c r="G173" s="161" t="s">
        <v>671</v>
      </c>
      <c r="H173" s="161" t="s">
        <v>2355</v>
      </c>
      <c r="K173" s="161">
        <v>166</v>
      </c>
      <c r="L173" s="162" t="s">
        <v>29</v>
      </c>
      <c r="M173" s="161" t="s">
        <v>474</v>
      </c>
      <c r="N173" s="161" t="s">
        <v>48</v>
      </c>
      <c r="V173" s="161" t="s">
        <v>475</v>
      </c>
      <c r="Y173" s="161" t="s">
        <v>671</v>
      </c>
      <c r="Z173" s="161" t="s">
        <v>672</v>
      </c>
      <c r="AA173" s="162" t="s">
        <v>43</v>
      </c>
      <c r="AV173" s="167" t="s">
        <v>3781</v>
      </c>
      <c r="AX173" s="161" t="s">
        <v>4079</v>
      </c>
      <c r="AZ173" s="161" t="s">
        <v>4079</v>
      </c>
      <c r="BA173" s="161" t="s">
        <v>4079</v>
      </c>
      <c r="BB173" s="161" t="s">
        <v>4079</v>
      </c>
      <c r="BC173" s="162" t="s">
        <v>4079</v>
      </c>
      <c r="BD173" s="162" t="str">
        <f>IF("IBT"=MID(AY173,1,3),INDEX('JP PINT 1.0'!J:J,MATCH(コアインボイス0904!AY173,'JP PINT 1.0'!C:C,0),1),"")</f>
        <v/>
      </c>
      <c r="BF173" s="167" t="s">
        <v>4079</v>
      </c>
    </row>
    <row r="174" spans="1:58">
      <c r="A174" s="161">
        <v>172</v>
      </c>
      <c r="B174" s="162" t="s">
        <v>4079</v>
      </c>
      <c r="C174" s="161" t="s">
        <v>5573</v>
      </c>
      <c r="D174" s="161" t="s">
        <v>5427</v>
      </c>
      <c r="E174" s="161" t="str">
        <f t="shared" si="23"/>
        <v>請求者住所</v>
      </c>
      <c r="F174" s="162" t="str">
        <f>IF("AS"=MID(N174,1,2),INDEX('SME XPath'!X:X,MATCH(コアインボイス0904!K174,'SME XPath'!A:A,0),1),"")</f>
        <v/>
      </c>
      <c r="G174" s="161" t="s">
        <v>673</v>
      </c>
      <c r="H174" s="161" t="s">
        <v>2355</v>
      </c>
      <c r="K174" s="161">
        <v>167</v>
      </c>
      <c r="L174" s="162" t="s">
        <v>29</v>
      </c>
      <c r="M174" s="161" t="s">
        <v>480</v>
      </c>
      <c r="N174" s="161" t="s">
        <v>48</v>
      </c>
      <c r="V174" s="161" t="s">
        <v>481</v>
      </c>
      <c r="Y174" s="161" t="s">
        <v>673</v>
      </c>
      <c r="Z174" s="161" t="s">
        <v>674</v>
      </c>
      <c r="AA174" s="162" t="s">
        <v>64</v>
      </c>
      <c r="AV174" s="167" t="s">
        <v>3780</v>
      </c>
      <c r="AX174" s="161" t="s">
        <v>4079</v>
      </c>
      <c r="AZ174" s="161" t="s">
        <v>4079</v>
      </c>
      <c r="BA174" s="161" t="s">
        <v>4079</v>
      </c>
      <c r="BB174" s="161" t="s">
        <v>4079</v>
      </c>
      <c r="BC174" s="162" t="s">
        <v>4079</v>
      </c>
      <c r="BD174" s="162" t="str">
        <f>IF("IBT"=MID(AY174,1,3),INDEX('JP PINT 1.0'!J:J,MATCH(コアインボイス0904!AY174,'JP PINT 1.0'!C:C,0),1),"")</f>
        <v/>
      </c>
      <c r="BF174" s="167" t="s">
        <v>4079</v>
      </c>
    </row>
    <row r="175" spans="1:58">
      <c r="A175" s="161">
        <v>173</v>
      </c>
      <c r="B175" s="162" t="s">
        <v>4079</v>
      </c>
      <c r="E175" s="161" t="str">
        <f t="shared" si="18"/>
        <v>請求者</v>
      </c>
      <c r="F175" s="162">
        <v>1</v>
      </c>
      <c r="G175" s="161" t="s">
        <v>675</v>
      </c>
      <c r="H175" s="161" t="s">
        <v>2355</v>
      </c>
      <c r="K175" s="161">
        <v>168</v>
      </c>
      <c r="L175" s="162" t="s">
        <v>29</v>
      </c>
      <c r="M175" s="161" t="s">
        <v>489</v>
      </c>
      <c r="N175" s="161" t="s">
        <v>60</v>
      </c>
      <c r="T175" s="161" t="s">
        <v>490</v>
      </c>
      <c r="Y175" s="161" t="s">
        <v>491</v>
      </c>
      <c r="Z175" s="161" t="s">
        <v>492</v>
      </c>
      <c r="AA175" s="162" t="s">
        <v>64</v>
      </c>
      <c r="AV175" s="167" t="s">
        <v>3779</v>
      </c>
      <c r="AX175" s="161" t="s">
        <v>4079</v>
      </c>
      <c r="AZ175" s="161" t="s">
        <v>4079</v>
      </c>
      <c r="BA175" s="161" t="s">
        <v>4079</v>
      </c>
      <c r="BB175" s="161" t="s">
        <v>4079</v>
      </c>
      <c r="BC175" s="162" t="s">
        <v>4079</v>
      </c>
      <c r="BD175" s="162" t="str">
        <f>IF("IBT"=MID(AY175,1,3),INDEX('JP PINT 1.0'!J:J,MATCH(コアインボイス0904!AY175,'JP PINT 1.0'!C:C,0),1),"")</f>
        <v/>
      </c>
      <c r="BF175" s="167" t="s">
        <v>4079</v>
      </c>
    </row>
    <row r="176" spans="1:58">
      <c r="A176" s="161">
        <v>174</v>
      </c>
      <c r="B176" s="162" t="s">
        <v>4079</v>
      </c>
      <c r="F176" s="162" t="str">
        <f>IF("AS"=MID(N176,1,2),INDEX('SME XPath'!X:X,MATCH(コアインボイス0904!K176,'SME XPath'!A:A,0),1),"")</f>
        <v/>
      </c>
      <c r="K176" s="161">
        <v>169</v>
      </c>
      <c r="L176" s="162" t="s">
        <v>29</v>
      </c>
      <c r="M176" s="161" t="s">
        <v>415</v>
      </c>
      <c r="N176" s="161" t="s">
        <v>69</v>
      </c>
      <c r="U176" s="161" t="s">
        <v>416</v>
      </c>
      <c r="Y176" s="161" t="s">
        <v>493</v>
      </c>
      <c r="Z176" s="161" t="s">
        <v>494</v>
      </c>
      <c r="AA176" s="162" t="s">
        <v>34</v>
      </c>
      <c r="AX176" s="161" t="s">
        <v>4079</v>
      </c>
      <c r="AZ176" s="161" t="s">
        <v>4079</v>
      </c>
      <c r="BA176" s="161" t="s">
        <v>4079</v>
      </c>
      <c r="BB176" s="161" t="s">
        <v>4079</v>
      </c>
      <c r="BC176" s="162" t="s">
        <v>4079</v>
      </c>
      <c r="BD176" s="162" t="str">
        <f>IF("IBT"=MID(AY176,1,3),INDEX('JP PINT 1.0'!J:J,MATCH(コアインボイス0904!AY176,'JP PINT 1.0'!C:C,0),1),"")</f>
        <v/>
      </c>
      <c r="BF176" s="167" t="s">
        <v>4079</v>
      </c>
    </row>
    <row r="177" spans="1:58">
      <c r="A177" s="161">
        <v>175</v>
      </c>
      <c r="B177" s="162" t="s">
        <v>4079</v>
      </c>
      <c r="C177" s="161" t="s">
        <v>5574</v>
      </c>
      <c r="D177" s="161" t="s">
        <v>5426</v>
      </c>
      <c r="E177" s="161" t="str">
        <f>G$175</f>
        <v>請求者国際アドレス</v>
      </c>
      <c r="F177" s="162" t="str">
        <f>IF("AS"=MID(N177,1,2),INDEX('SME XPath'!X:X,MATCH(コアインボイス0904!K177,'SME XPath'!A:A,0),1),"")</f>
        <v/>
      </c>
      <c r="G177" s="161" t="s">
        <v>497</v>
      </c>
      <c r="H177" s="161" t="s">
        <v>2355</v>
      </c>
      <c r="K177" s="161">
        <v>170</v>
      </c>
      <c r="L177" s="162" t="s">
        <v>29</v>
      </c>
      <c r="M177" s="161" t="s">
        <v>495</v>
      </c>
      <c r="N177" s="161" t="s">
        <v>48</v>
      </c>
      <c r="V177" s="161" t="s">
        <v>496</v>
      </c>
      <c r="Y177" s="161" t="s">
        <v>497</v>
      </c>
      <c r="Z177" s="161" t="s">
        <v>498</v>
      </c>
      <c r="AA177" s="162" t="s">
        <v>64</v>
      </c>
      <c r="AV177" s="167" t="s">
        <v>3778</v>
      </c>
      <c r="AX177" s="161" t="s">
        <v>4079</v>
      </c>
      <c r="AZ177" s="161" t="s">
        <v>4079</v>
      </c>
      <c r="BA177" s="161" t="s">
        <v>4079</v>
      </c>
      <c r="BB177" s="161" t="s">
        <v>4079</v>
      </c>
      <c r="BC177" s="162" t="s">
        <v>4079</v>
      </c>
      <c r="BD177" s="162" t="str">
        <f>IF("IBT"=MID(AY177,1,3),INDEX('JP PINT 1.0'!J:J,MATCH(コアインボイス0904!AY177,'JP PINT 1.0'!C:C,0),1),"")</f>
        <v/>
      </c>
      <c r="BF177" s="167" t="s">
        <v>4079</v>
      </c>
    </row>
    <row r="178" spans="1:58">
      <c r="A178" s="161">
        <v>176</v>
      </c>
      <c r="B178" s="162" t="s">
        <v>4079</v>
      </c>
      <c r="C178" s="161" t="s">
        <v>5575</v>
      </c>
      <c r="D178" s="161" t="s">
        <v>5425</v>
      </c>
      <c r="E178" s="161" t="str">
        <f>G$175</f>
        <v>請求者国際アドレス</v>
      </c>
      <c r="F178" s="162" t="str">
        <f>IF("AS"=MID(N178,1,2),INDEX('SME XPath'!X:X,MATCH(コアインボイス0904!K178,'SME XPath'!A:A,0),1),"")</f>
        <v/>
      </c>
      <c r="G178" s="161" t="s">
        <v>675</v>
      </c>
      <c r="H178" s="161" t="s">
        <v>2355</v>
      </c>
      <c r="K178" s="161">
        <v>171</v>
      </c>
      <c r="L178" s="162" t="s">
        <v>29</v>
      </c>
      <c r="M178" s="161" t="s">
        <v>419</v>
      </c>
      <c r="N178" s="161" t="s">
        <v>48</v>
      </c>
      <c r="V178" s="161" t="s">
        <v>420</v>
      </c>
      <c r="Y178" s="161" t="s">
        <v>675</v>
      </c>
      <c r="Z178" s="161" t="s">
        <v>503</v>
      </c>
      <c r="AA178" s="162" t="s">
        <v>64</v>
      </c>
      <c r="AV178" s="167" t="s">
        <v>3777</v>
      </c>
      <c r="AX178" s="161" t="s">
        <v>4079</v>
      </c>
      <c r="AZ178" s="161" t="s">
        <v>4079</v>
      </c>
      <c r="BA178" s="161" t="s">
        <v>4079</v>
      </c>
      <c r="BB178" s="161" t="s">
        <v>4079</v>
      </c>
      <c r="BC178" s="162" t="s">
        <v>4079</v>
      </c>
      <c r="BD178" s="162" t="str">
        <f>IF("IBT"=MID(AY178,1,3),INDEX('JP PINT 1.0'!J:J,MATCH(コアインボイス0904!AY178,'JP PINT 1.0'!C:C,0),1),"")</f>
        <v/>
      </c>
      <c r="BF178" s="167" t="s">
        <v>4079</v>
      </c>
    </row>
    <row r="179" spans="1:58">
      <c r="A179" s="161">
        <v>177</v>
      </c>
      <c r="B179" s="162" t="s">
        <v>4079</v>
      </c>
      <c r="C179" s="161" t="s">
        <v>4800</v>
      </c>
      <c r="D179" s="161" t="s">
        <v>4801</v>
      </c>
      <c r="E179" s="161" t="s">
        <v>5286</v>
      </c>
      <c r="F179" s="162">
        <f>IF("AS"=MID(N179,1,2),INDEX('SME XPath'!X:X,MATCH(コアインボイス0904!K179,'SME XPath'!A:A,0),1),"")</f>
        <v>1</v>
      </c>
      <c r="G179" s="161" t="s">
        <v>4542</v>
      </c>
      <c r="H179" s="161" t="s">
        <v>2355</v>
      </c>
      <c r="K179" s="161">
        <v>172</v>
      </c>
      <c r="L179" s="162" t="s">
        <v>29</v>
      </c>
      <c r="M179" s="161" t="s">
        <v>676</v>
      </c>
      <c r="N179" s="161" t="s">
        <v>60</v>
      </c>
      <c r="R179" s="161" t="s">
        <v>677</v>
      </c>
      <c r="Y179" s="161" t="s">
        <v>678</v>
      </c>
      <c r="Z179" s="161" t="s">
        <v>679</v>
      </c>
      <c r="AA179" s="162" t="s">
        <v>43</v>
      </c>
      <c r="AV179" s="167" t="s">
        <v>3776</v>
      </c>
      <c r="AX179" s="161" t="s">
        <v>4079</v>
      </c>
      <c r="AZ179" s="161" t="s">
        <v>4079</v>
      </c>
      <c r="BA179" s="161" t="s">
        <v>4079</v>
      </c>
      <c r="BB179" s="161" t="s">
        <v>4079</v>
      </c>
      <c r="BC179" s="162" t="s">
        <v>4079</v>
      </c>
      <c r="BD179" s="162" t="str">
        <f>IF("IBT"=MID(AY179,1,3),INDEX('JP PINT 1.0'!J:J,MATCH(コアインボイス0904!AY179,'JP PINT 1.0'!C:C,0),1),"")</f>
        <v/>
      </c>
      <c r="BF179" s="167" t="s">
        <v>4079</v>
      </c>
    </row>
    <row r="180" spans="1:58">
      <c r="A180" s="161">
        <v>178</v>
      </c>
      <c r="B180" s="162" t="s">
        <v>4079</v>
      </c>
      <c r="F180" s="162" t="str">
        <f>IF("AS"=MID(N180,1,2),INDEX('SME XPath'!X:X,MATCH(コアインボイス0904!K180,'SME XPath'!A:A,0),1),"")</f>
        <v/>
      </c>
      <c r="K180" s="161">
        <v>173</v>
      </c>
      <c r="L180" s="162" t="s">
        <v>29</v>
      </c>
      <c r="M180" s="161" t="s">
        <v>340</v>
      </c>
      <c r="N180" s="161" t="s">
        <v>69</v>
      </c>
      <c r="S180" s="161" t="s">
        <v>341</v>
      </c>
      <c r="Y180" s="161" t="s">
        <v>680</v>
      </c>
      <c r="Z180" s="161" t="s">
        <v>681</v>
      </c>
      <c r="AA180" s="162" t="s">
        <v>34</v>
      </c>
      <c r="AX180" s="161" t="s">
        <v>4079</v>
      </c>
      <c r="AZ180" s="161" t="s">
        <v>4079</v>
      </c>
      <c r="BA180" s="161" t="s">
        <v>4079</v>
      </c>
      <c r="BB180" s="161" t="s">
        <v>4079</v>
      </c>
      <c r="BC180" s="162" t="s">
        <v>4079</v>
      </c>
      <c r="BD180" s="162" t="str">
        <f>IF("IBT"=MID(AY180,1,3),INDEX('JP PINT 1.0'!J:J,MATCH(コアインボイス0904!AY180,'JP PINT 1.0'!C:C,0),1),"")</f>
        <v/>
      </c>
      <c r="BF180" s="167" t="s">
        <v>4079</v>
      </c>
    </row>
    <row r="181" spans="1:58">
      <c r="A181" s="161">
        <v>179</v>
      </c>
      <c r="B181" s="162" t="s">
        <v>4079</v>
      </c>
      <c r="C181" s="161" t="s">
        <v>5576</v>
      </c>
      <c r="D181" s="161" t="s">
        <v>4802</v>
      </c>
      <c r="E181" s="161" t="str">
        <f>G$179</f>
        <v>請求先</v>
      </c>
      <c r="F181" s="162" t="str">
        <f>IF("AS"=MID(N181,1,2),INDEX('SME XPath'!X:X,MATCH(コアインボイス0904!K181,'SME XPath'!A:A,0),1),"")</f>
        <v/>
      </c>
      <c r="G181" s="161" t="s">
        <v>683</v>
      </c>
      <c r="H181" s="161" t="s">
        <v>2355</v>
      </c>
      <c r="K181" s="161">
        <v>174</v>
      </c>
      <c r="L181" s="162" t="s">
        <v>29</v>
      </c>
      <c r="M181" s="161" t="s">
        <v>344</v>
      </c>
      <c r="N181" s="161" t="s">
        <v>48</v>
      </c>
      <c r="T181" s="161" t="s">
        <v>345</v>
      </c>
      <c r="Y181" s="161" t="s">
        <v>683</v>
      </c>
      <c r="Z181" s="161" t="s">
        <v>684</v>
      </c>
      <c r="AA181" s="162" t="s">
        <v>43</v>
      </c>
      <c r="AV181" s="167" t="s">
        <v>3775</v>
      </c>
      <c r="AX181" s="161" t="s">
        <v>4079</v>
      </c>
      <c r="AZ181" s="161" t="s">
        <v>4079</v>
      </c>
      <c r="BA181" s="161" t="s">
        <v>4079</v>
      </c>
      <c r="BB181" s="161" t="s">
        <v>4079</v>
      </c>
      <c r="BC181" s="162" t="s">
        <v>4079</v>
      </c>
      <c r="BD181" s="162" t="str">
        <f>IF("IBT"=MID(AY181,1,3),INDEX('JP PINT 1.0'!J:J,MATCH(コアインボイス0904!AY181,'JP PINT 1.0'!C:C,0),1),"")</f>
        <v/>
      </c>
      <c r="BF181" s="167" t="s">
        <v>4079</v>
      </c>
    </row>
    <row r="182" spans="1:58">
      <c r="A182" s="161">
        <v>180</v>
      </c>
      <c r="B182" s="162" t="s">
        <v>4079</v>
      </c>
      <c r="C182" s="161" t="s">
        <v>5577</v>
      </c>
      <c r="D182" s="161" t="s">
        <v>4803</v>
      </c>
      <c r="E182" s="161" t="str">
        <f t="shared" ref="E182:E183" si="24">G$179</f>
        <v>請求先</v>
      </c>
      <c r="F182" s="162" t="str">
        <f>IF("AS"=MID(N182,1,2),INDEX('SME XPath'!X:X,MATCH(コアインボイス0904!K182,'SME XPath'!A:A,0),1),"")</f>
        <v/>
      </c>
      <c r="G182" s="161" t="s">
        <v>685</v>
      </c>
      <c r="H182" s="161" t="s">
        <v>2355</v>
      </c>
      <c r="K182" s="161">
        <v>175</v>
      </c>
      <c r="L182" s="162" t="s">
        <v>29</v>
      </c>
      <c r="M182" s="161" t="s">
        <v>350</v>
      </c>
      <c r="N182" s="161" t="s">
        <v>48</v>
      </c>
      <c r="T182" s="161" t="s">
        <v>351</v>
      </c>
      <c r="Y182" s="161" t="s">
        <v>685</v>
      </c>
      <c r="Z182" s="161" t="s">
        <v>353</v>
      </c>
      <c r="AA182" s="162" t="s">
        <v>43</v>
      </c>
      <c r="AV182" s="167" t="s">
        <v>3774</v>
      </c>
      <c r="AX182" s="161" t="s">
        <v>4079</v>
      </c>
      <c r="AZ182" s="161" t="s">
        <v>4079</v>
      </c>
      <c r="BA182" s="161" t="s">
        <v>4079</v>
      </c>
      <c r="BB182" s="161" t="s">
        <v>4079</v>
      </c>
      <c r="BC182" s="162" t="s">
        <v>4079</v>
      </c>
      <c r="BD182" s="162" t="str">
        <f>IF("IBT"=MID(AY182,1,3),INDEX('JP PINT 1.0'!J:J,MATCH(コアインボイス0904!AY182,'JP PINT 1.0'!C:C,0),1),"")</f>
        <v/>
      </c>
      <c r="BF182" s="167" t="s">
        <v>4079</v>
      </c>
    </row>
    <row r="183" spans="1:58">
      <c r="A183" s="161">
        <v>181</v>
      </c>
      <c r="B183" s="162" t="s">
        <v>4079</v>
      </c>
      <c r="C183" s="161" t="s">
        <v>5578</v>
      </c>
      <c r="D183" s="161" t="s">
        <v>4804</v>
      </c>
      <c r="E183" s="161" t="str">
        <f t="shared" si="24"/>
        <v>請求先</v>
      </c>
      <c r="F183" s="162" t="str">
        <f>IF("AS"=MID(N183,1,2),INDEX('SME XPath'!X:X,MATCH(コアインボイス0904!K183,'SME XPath'!A:A,0),1),"")</f>
        <v/>
      </c>
      <c r="G183" s="161" t="s">
        <v>686</v>
      </c>
      <c r="H183" s="161" t="s">
        <v>2355</v>
      </c>
      <c r="K183" s="161">
        <v>176</v>
      </c>
      <c r="L183" s="162" t="s">
        <v>29</v>
      </c>
      <c r="M183" s="161" t="s">
        <v>359</v>
      </c>
      <c r="N183" s="161" t="s">
        <v>48</v>
      </c>
      <c r="T183" s="161" t="s">
        <v>360</v>
      </c>
      <c r="Y183" s="161" t="s">
        <v>686</v>
      </c>
      <c r="Z183" s="161" t="s">
        <v>687</v>
      </c>
      <c r="AA183" s="162" t="s">
        <v>43</v>
      </c>
      <c r="AV183" s="167" t="s">
        <v>3773</v>
      </c>
      <c r="AX183" s="161" t="s">
        <v>4079</v>
      </c>
      <c r="AZ183" s="161" t="s">
        <v>4079</v>
      </c>
      <c r="BA183" s="161" t="s">
        <v>4079</v>
      </c>
      <c r="BB183" s="161" t="s">
        <v>4079</v>
      </c>
      <c r="BC183" s="162" t="s">
        <v>4079</v>
      </c>
      <c r="BD183" s="162" t="str">
        <f>IF("IBT"=MID(AY183,1,3),INDEX('JP PINT 1.0'!J:J,MATCH(コアインボイス0904!AY183,'JP PINT 1.0'!C:C,0),1),"")</f>
        <v/>
      </c>
      <c r="BF183" s="167" t="s">
        <v>4079</v>
      </c>
    </row>
    <row r="184" spans="1:58">
      <c r="A184" s="161">
        <v>182</v>
      </c>
      <c r="B184" s="162" t="s">
        <v>4079</v>
      </c>
      <c r="E184" s="161" t="str">
        <f>G$179</f>
        <v>請求先</v>
      </c>
      <c r="F184" s="162">
        <v>1</v>
      </c>
      <c r="G184" s="161" t="s">
        <v>4543</v>
      </c>
      <c r="H184" s="161" t="s">
        <v>2355</v>
      </c>
      <c r="K184" s="161">
        <v>177</v>
      </c>
      <c r="L184" s="162" t="s">
        <v>29</v>
      </c>
      <c r="M184" s="161" t="s">
        <v>379</v>
      </c>
      <c r="N184" s="161" t="s">
        <v>60</v>
      </c>
      <c r="T184" s="161" t="s">
        <v>380</v>
      </c>
      <c r="Y184" s="161" t="s">
        <v>688</v>
      </c>
      <c r="Z184" s="161" t="s">
        <v>689</v>
      </c>
      <c r="AA184" s="162" t="s">
        <v>43</v>
      </c>
      <c r="AV184" s="167" t="s">
        <v>3772</v>
      </c>
      <c r="AX184" s="161" t="s">
        <v>4079</v>
      </c>
      <c r="AZ184" s="161" t="s">
        <v>4079</v>
      </c>
      <c r="BA184" s="161" t="s">
        <v>4079</v>
      </c>
      <c r="BB184" s="161" t="s">
        <v>4079</v>
      </c>
      <c r="BC184" s="162" t="s">
        <v>4079</v>
      </c>
      <c r="BD184" s="162" t="str">
        <f>IF("IBT"=MID(AY184,1,3),INDEX('JP PINT 1.0'!J:J,MATCH(コアインボイス0904!AY184,'JP PINT 1.0'!C:C,0),1),"")</f>
        <v/>
      </c>
      <c r="BF184" s="167" t="s">
        <v>4079</v>
      </c>
    </row>
    <row r="185" spans="1:58">
      <c r="A185" s="161">
        <v>183</v>
      </c>
      <c r="B185" s="162" t="s">
        <v>4079</v>
      </c>
      <c r="F185" s="162" t="str">
        <f>IF("AS"=MID(N185,1,2),INDEX('SME XPath'!X:X,MATCH(コアインボイス0904!K185,'SME XPath'!A:A,0),1),"")</f>
        <v/>
      </c>
      <c r="K185" s="161">
        <v>178</v>
      </c>
      <c r="L185" s="162" t="s">
        <v>29</v>
      </c>
      <c r="M185" s="161" t="s">
        <v>385</v>
      </c>
      <c r="N185" s="161" t="s">
        <v>69</v>
      </c>
      <c r="U185" s="161" t="s">
        <v>386</v>
      </c>
      <c r="Y185" s="161" t="s">
        <v>690</v>
      </c>
      <c r="Z185" s="161" t="s">
        <v>388</v>
      </c>
      <c r="AA185" s="162" t="s">
        <v>34</v>
      </c>
      <c r="AX185" s="161" t="s">
        <v>4079</v>
      </c>
      <c r="AZ185" s="161" t="s">
        <v>4079</v>
      </c>
      <c r="BA185" s="161" t="s">
        <v>4079</v>
      </c>
      <c r="BB185" s="161" t="s">
        <v>4079</v>
      </c>
      <c r="BC185" s="162" t="s">
        <v>4079</v>
      </c>
      <c r="BD185" s="162" t="str">
        <f>IF("IBT"=MID(AY185,1,3),INDEX('JP PINT 1.0'!J:J,MATCH(コアインボイス0904!AY185,'JP PINT 1.0'!C:C,0),1),"")</f>
        <v/>
      </c>
      <c r="BF185" s="167" t="s">
        <v>4079</v>
      </c>
    </row>
    <row r="186" spans="1:58">
      <c r="A186" s="161">
        <v>184</v>
      </c>
      <c r="B186" s="162" t="s">
        <v>4079</v>
      </c>
      <c r="C186" s="161" t="s">
        <v>5579</v>
      </c>
      <c r="D186" s="161" t="s">
        <v>5423</v>
      </c>
      <c r="E186" s="161" t="str">
        <f>G$184</f>
        <v>請求先連絡先</v>
      </c>
      <c r="F186" s="162" t="str">
        <f>IF("AS"=MID(N186,1,2),INDEX('SME XPath'!X:X,MATCH(コアインボイス0904!K186,'SME XPath'!A:A,0),1),"")</f>
        <v/>
      </c>
      <c r="G186" s="161" t="s">
        <v>691</v>
      </c>
      <c r="H186" s="161" t="s">
        <v>2355</v>
      </c>
      <c r="K186" s="161">
        <v>179</v>
      </c>
      <c r="L186" s="162" t="s">
        <v>29</v>
      </c>
      <c r="M186" s="161" t="s">
        <v>389</v>
      </c>
      <c r="N186" s="161" t="s">
        <v>48</v>
      </c>
      <c r="V186" s="161" t="s">
        <v>390</v>
      </c>
      <c r="Y186" s="161" t="s">
        <v>691</v>
      </c>
      <c r="Z186" s="161" t="s">
        <v>692</v>
      </c>
      <c r="AA186" s="162" t="s">
        <v>43</v>
      </c>
      <c r="AV186" s="167" t="s">
        <v>3771</v>
      </c>
      <c r="AX186" s="161" t="s">
        <v>4079</v>
      </c>
      <c r="AZ186" s="161" t="s">
        <v>4079</v>
      </c>
      <c r="BA186" s="161" t="s">
        <v>4079</v>
      </c>
      <c r="BB186" s="161" t="s">
        <v>4079</v>
      </c>
      <c r="BC186" s="162" t="s">
        <v>4079</v>
      </c>
      <c r="BD186" s="162" t="str">
        <f>IF("IBT"=MID(AY186,1,3),INDEX('JP PINT 1.0'!J:J,MATCH(コアインボイス0904!AY186,'JP PINT 1.0'!C:C,0),1),"")</f>
        <v/>
      </c>
      <c r="BF186" s="167" t="s">
        <v>4079</v>
      </c>
    </row>
    <row r="187" spans="1:58">
      <c r="A187" s="161">
        <v>185</v>
      </c>
      <c r="B187" s="162" t="s">
        <v>4079</v>
      </c>
      <c r="C187" s="161" t="s">
        <v>5580</v>
      </c>
      <c r="D187" s="161" t="s">
        <v>5422</v>
      </c>
      <c r="E187" s="161" t="str">
        <f t="shared" ref="E187:E198" si="25">G$184</f>
        <v>請求先連絡先</v>
      </c>
      <c r="F187" s="162" t="str">
        <f>IF("AS"=MID(N187,1,2),INDEX('SME XPath'!X:X,MATCH(コアインボイス0904!K187,'SME XPath'!A:A,0),1),"")</f>
        <v/>
      </c>
      <c r="G187" s="161" t="s">
        <v>693</v>
      </c>
      <c r="H187" s="161" t="s">
        <v>2355</v>
      </c>
      <c r="K187" s="161">
        <v>180</v>
      </c>
      <c r="L187" s="162" t="s">
        <v>29</v>
      </c>
      <c r="M187" s="161" t="s">
        <v>393</v>
      </c>
      <c r="N187" s="161" t="s">
        <v>48</v>
      </c>
      <c r="V187" s="161" t="s">
        <v>394</v>
      </c>
      <c r="Y187" s="161" t="s">
        <v>693</v>
      </c>
      <c r="Z187" s="161" t="s">
        <v>694</v>
      </c>
      <c r="AA187" s="162" t="s">
        <v>43</v>
      </c>
      <c r="AV187" s="167" t="s">
        <v>3770</v>
      </c>
      <c r="AX187" s="161" t="s">
        <v>4079</v>
      </c>
      <c r="AZ187" s="161" t="s">
        <v>4079</v>
      </c>
      <c r="BA187" s="161" t="s">
        <v>4079</v>
      </c>
      <c r="BB187" s="161" t="s">
        <v>4079</v>
      </c>
      <c r="BC187" s="162" t="s">
        <v>4079</v>
      </c>
      <c r="BD187" s="162" t="str">
        <f>IF("IBT"=MID(AY187,1,3),INDEX('JP PINT 1.0'!J:J,MATCH(コアインボイス0904!AY187,'JP PINT 1.0'!C:C,0),1),"")</f>
        <v/>
      </c>
      <c r="BF187" s="167" t="s">
        <v>4079</v>
      </c>
    </row>
    <row r="188" spans="1:58">
      <c r="A188" s="161">
        <v>186</v>
      </c>
      <c r="B188" s="162" t="s">
        <v>4079</v>
      </c>
      <c r="C188" s="161" t="s">
        <v>5581</v>
      </c>
      <c r="D188" s="161" t="s">
        <v>5421</v>
      </c>
      <c r="E188" s="161" t="str">
        <f t="shared" si="25"/>
        <v>請求先連絡先</v>
      </c>
      <c r="F188" s="162" t="str">
        <f>IF("AS"=MID(N188,1,2),INDEX('SME XPath'!X:X,MATCH(コアインボイス0904!K188,'SME XPath'!A:A,0),1),"")</f>
        <v/>
      </c>
      <c r="G188" s="161" t="s">
        <v>695</v>
      </c>
      <c r="H188" s="161" t="s">
        <v>2355</v>
      </c>
      <c r="K188" s="161">
        <v>181</v>
      </c>
      <c r="L188" s="162" t="s">
        <v>29</v>
      </c>
      <c r="M188" s="161" t="s">
        <v>400</v>
      </c>
      <c r="N188" s="161" t="s">
        <v>48</v>
      </c>
      <c r="V188" s="161" t="s">
        <v>401</v>
      </c>
      <c r="Y188" s="161" t="s">
        <v>695</v>
      </c>
      <c r="Z188" s="161" t="s">
        <v>696</v>
      </c>
      <c r="AA188" s="162" t="s">
        <v>43</v>
      </c>
      <c r="AV188" s="167" t="s">
        <v>3769</v>
      </c>
      <c r="AX188" s="161" t="s">
        <v>4079</v>
      </c>
      <c r="AZ188" s="161" t="s">
        <v>4079</v>
      </c>
      <c r="BA188" s="161" t="s">
        <v>4079</v>
      </c>
      <c r="BB188" s="161" t="s">
        <v>4079</v>
      </c>
      <c r="BC188" s="162" t="s">
        <v>4079</v>
      </c>
      <c r="BD188" s="162" t="str">
        <f>IF("IBT"=MID(AY188,1,3),INDEX('JP PINT 1.0'!J:J,MATCH(コアインボイス0904!AY188,'JP PINT 1.0'!C:C,0),1),"")</f>
        <v/>
      </c>
      <c r="BF188" s="167" t="s">
        <v>4079</v>
      </c>
    </row>
    <row r="189" spans="1:58">
      <c r="A189" s="161">
        <v>187</v>
      </c>
      <c r="B189" s="162" t="s">
        <v>4079</v>
      </c>
      <c r="C189" s="161" t="s">
        <v>5582</v>
      </c>
      <c r="D189" s="161" t="s">
        <v>5420</v>
      </c>
      <c r="E189" s="161" t="str">
        <f t="shared" si="25"/>
        <v>請求先連絡先</v>
      </c>
      <c r="F189" s="162" t="str">
        <f>IF("AS"=MID(N189,1,2),INDEX('SME XPath'!X:X,MATCH(コアインボイス0904!K189,'SME XPath'!A:A,0),1),"")</f>
        <v/>
      </c>
      <c r="G189" s="161" t="s">
        <v>697</v>
      </c>
      <c r="H189" s="161" t="s">
        <v>2355</v>
      </c>
      <c r="K189" s="161">
        <v>182</v>
      </c>
      <c r="L189" s="162" t="s">
        <v>29</v>
      </c>
      <c r="M189" s="161" t="s">
        <v>404</v>
      </c>
      <c r="N189" s="161" t="s">
        <v>48</v>
      </c>
      <c r="V189" s="161" t="s">
        <v>405</v>
      </c>
      <c r="Y189" s="161" t="s">
        <v>697</v>
      </c>
      <c r="Z189" s="161" t="s">
        <v>698</v>
      </c>
      <c r="AA189" s="162" t="s">
        <v>43</v>
      </c>
      <c r="AV189" s="167" t="s">
        <v>3768</v>
      </c>
      <c r="AX189" s="161" t="s">
        <v>4079</v>
      </c>
      <c r="AZ189" s="161" t="s">
        <v>4079</v>
      </c>
      <c r="BA189" s="161" t="s">
        <v>4079</v>
      </c>
      <c r="BB189" s="161" t="s">
        <v>4079</v>
      </c>
      <c r="BC189" s="162" t="s">
        <v>4079</v>
      </c>
      <c r="BD189" s="162" t="str">
        <f>IF("IBT"=MID(AY189,1,3),INDEX('JP PINT 1.0'!J:J,MATCH(コアインボイス0904!AY189,'JP PINT 1.0'!C:C,0),1),"")</f>
        <v/>
      </c>
      <c r="BF189" s="167" t="s">
        <v>4079</v>
      </c>
    </row>
    <row r="190" spans="1:58">
      <c r="A190" s="161">
        <v>188</v>
      </c>
      <c r="B190" s="162" t="s">
        <v>4079</v>
      </c>
      <c r="K190" s="161">
        <v>183</v>
      </c>
      <c r="L190" s="162" t="s">
        <v>29</v>
      </c>
      <c r="M190" s="161" t="s">
        <v>408</v>
      </c>
      <c r="N190" s="161" t="s">
        <v>60</v>
      </c>
      <c r="V190" s="161" t="s">
        <v>409</v>
      </c>
      <c r="Y190" s="161" t="s">
        <v>410</v>
      </c>
      <c r="Z190" s="161" t="s">
        <v>411</v>
      </c>
      <c r="AA190" s="162" t="s">
        <v>43</v>
      </c>
      <c r="AV190" s="167" t="s">
        <v>3767</v>
      </c>
      <c r="AX190" s="161" t="s">
        <v>4079</v>
      </c>
      <c r="AZ190" s="161" t="s">
        <v>4079</v>
      </c>
      <c r="BA190" s="161" t="s">
        <v>4079</v>
      </c>
      <c r="BB190" s="161" t="s">
        <v>4079</v>
      </c>
      <c r="BC190" s="162" t="s">
        <v>4079</v>
      </c>
      <c r="BD190" s="162" t="str">
        <f>IF("IBT"=MID(AY190,1,3),INDEX('JP PINT 1.0'!J:J,MATCH(コアインボイス0904!AY190,'JP PINT 1.0'!C:C,0),1),"")</f>
        <v/>
      </c>
      <c r="BF190" s="167" t="s">
        <v>4079</v>
      </c>
    </row>
    <row r="191" spans="1:58">
      <c r="A191" s="161">
        <v>189</v>
      </c>
      <c r="B191" s="162" t="s">
        <v>4079</v>
      </c>
      <c r="K191" s="161">
        <v>184</v>
      </c>
      <c r="L191" s="162" t="s">
        <v>29</v>
      </c>
      <c r="M191" s="161" t="s">
        <v>415</v>
      </c>
      <c r="N191" s="161" t="s">
        <v>69</v>
      </c>
      <c r="W191" s="161" t="s">
        <v>416</v>
      </c>
      <c r="Y191" s="161" t="s">
        <v>417</v>
      </c>
      <c r="Z191" s="161" t="s">
        <v>418</v>
      </c>
      <c r="AA191" s="162" t="s">
        <v>34</v>
      </c>
      <c r="AX191" s="161" t="s">
        <v>4079</v>
      </c>
      <c r="AZ191" s="161" t="s">
        <v>4079</v>
      </c>
      <c r="BA191" s="161" t="s">
        <v>4079</v>
      </c>
      <c r="BB191" s="161" t="s">
        <v>4079</v>
      </c>
      <c r="BC191" s="162" t="s">
        <v>4079</v>
      </c>
      <c r="BD191" s="162" t="str">
        <f>IF("IBT"=MID(AY191,1,3),INDEX('JP PINT 1.0'!J:J,MATCH(コアインボイス0904!AY191,'JP PINT 1.0'!C:C,0),1),"")</f>
        <v/>
      </c>
      <c r="BF191" s="167" t="s">
        <v>4079</v>
      </c>
    </row>
    <row r="192" spans="1:58">
      <c r="A192" s="161">
        <v>190</v>
      </c>
      <c r="B192" s="162" t="s">
        <v>4079</v>
      </c>
      <c r="C192" s="161" t="s">
        <v>5583</v>
      </c>
      <c r="D192" s="161" t="s">
        <v>5419</v>
      </c>
      <c r="E192" s="161" t="str">
        <f t="shared" si="25"/>
        <v>請求先連絡先</v>
      </c>
      <c r="G192" s="161" t="s">
        <v>699</v>
      </c>
      <c r="H192" s="161" t="s">
        <v>2355</v>
      </c>
      <c r="K192" s="161">
        <v>185</v>
      </c>
      <c r="L192" s="162" t="s">
        <v>29</v>
      </c>
      <c r="M192" s="161" t="s">
        <v>419</v>
      </c>
      <c r="N192" s="161" t="s">
        <v>48</v>
      </c>
      <c r="X192" s="161" t="s">
        <v>420</v>
      </c>
      <c r="Y192" s="161" t="s">
        <v>699</v>
      </c>
      <c r="Z192" s="161" t="s">
        <v>700</v>
      </c>
      <c r="AA192" s="162" t="s">
        <v>43</v>
      </c>
      <c r="AV192" s="167" t="s">
        <v>3766</v>
      </c>
      <c r="AX192" s="161" t="s">
        <v>4079</v>
      </c>
      <c r="AZ192" s="161" t="s">
        <v>4079</v>
      </c>
      <c r="BA192" s="161" t="s">
        <v>4079</v>
      </c>
      <c r="BB192" s="161" t="s">
        <v>4079</v>
      </c>
      <c r="BC192" s="162" t="s">
        <v>4079</v>
      </c>
      <c r="BD192" s="162" t="str">
        <f>IF("IBT"=MID(AY192,1,3),INDEX('JP PINT 1.0'!J:J,MATCH(コアインボイス0904!AY192,'JP PINT 1.0'!C:C,0),1),"")</f>
        <v/>
      </c>
      <c r="BF192" s="167" t="s">
        <v>4079</v>
      </c>
    </row>
    <row r="193" spans="1:58">
      <c r="A193" s="161">
        <v>191</v>
      </c>
      <c r="B193" s="162" t="s">
        <v>4079</v>
      </c>
      <c r="K193" s="161">
        <v>186</v>
      </c>
      <c r="L193" s="162" t="s">
        <v>29</v>
      </c>
      <c r="M193" s="161" t="s">
        <v>425</v>
      </c>
      <c r="N193" s="161" t="s">
        <v>60</v>
      </c>
      <c r="V193" s="161" t="s">
        <v>426</v>
      </c>
      <c r="Y193" s="161" t="s">
        <v>427</v>
      </c>
      <c r="Z193" s="161" t="s">
        <v>428</v>
      </c>
      <c r="AA193" s="162" t="s">
        <v>43</v>
      </c>
      <c r="AV193" s="167" t="s">
        <v>3765</v>
      </c>
      <c r="AX193" s="161" t="s">
        <v>4079</v>
      </c>
      <c r="AZ193" s="161" t="s">
        <v>4079</v>
      </c>
      <c r="BA193" s="161" t="s">
        <v>4079</v>
      </c>
      <c r="BB193" s="161" t="s">
        <v>4079</v>
      </c>
      <c r="BC193" s="162" t="s">
        <v>4079</v>
      </c>
      <c r="BD193" s="162" t="str">
        <f>IF("IBT"=MID(AY193,1,3),INDEX('JP PINT 1.0'!J:J,MATCH(コアインボイス0904!AY193,'JP PINT 1.0'!C:C,0),1),"")</f>
        <v/>
      </c>
      <c r="BF193" s="167" t="s">
        <v>4079</v>
      </c>
    </row>
    <row r="194" spans="1:58">
      <c r="A194" s="161">
        <v>192</v>
      </c>
      <c r="B194" s="162" t="s">
        <v>4079</v>
      </c>
      <c r="K194" s="161">
        <v>187</v>
      </c>
      <c r="L194" s="162" t="s">
        <v>29</v>
      </c>
      <c r="M194" s="161" t="s">
        <v>415</v>
      </c>
      <c r="N194" s="161" t="s">
        <v>69</v>
      </c>
      <c r="W194" s="161" t="s">
        <v>416</v>
      </c>
      <c r="Y194" s="161" t="s">
        <v>429</v>
      </c>
      <c r="Z194" s="161" t="s">
        <v>430</v>
      </c>
      <c r="AA194" s="162" t="s">
        <v>34</v>
      </c>
      <c r="AX194" s="161" t="s">
        <v>4079</v>
      </c>
      <c r="AZ194" s="161" t="s">
        <v>4079</v>
      </c>
      <c r="BA194" s="161" t="s">
        <v>4079</v>
      </c>
      <c r="BB194" s="161" t="s">
        <v>4079</v>
      </c>
      <c r="BC194" s="162" t="s">
        <v>4079</v>
      </c>
      <c r="BD194" s="162" t="str">
        <f>IF("IBT"=MID(AY194,1,3),INDEX('JP PINT 1.0'!J:J,MATCH(コアインボイス0904!AY194,'JP PINT 1.0'!C:C,0),1),"")</f>
        <v/>
      </c>
      <c r="BF194" s="167" t="s">
        <v>4079</v>
      </c>
    </row>
    <row r="195" spans="1:58">
      <c r="A195" s="161">
        <v>193</v>
      </c>
      <c r="B195" s="162" t="s">
        <v>4079</v>
      </c>
      <c r="C195" s="161" t="s">
        <v>5584</v>
      </c>
      <c r="D195" s="161" t="s">
        <v>5418</v>
      </c>
      <c r="E195" s="161" t="str">
        <f t="shared" si="25"/>
        <v>請求先連絡先</v>
      </c>
      <c r="G195" s="161" t="s">
        <v>701</v>
      </c>
      <c r="H195" s="161" t="s">
        <v>2355</v>
      </c>
      <c r="K195" s="161">
        <v>188</v>
      </c>
      <c r="L195" s="162" t="s">
        <v>29</v>
      </c>
      <c r="M195" s="161" t="s">
        <v>419</v>
      </c>
      <c r="N195" s="161" t="s">
        <v>48</v>
      </c>
      <c r="X195" s="161" t="s">
        <v>420</v>
      </c>
      <c r="Y195" s="161" t="s">
        <v>701</v>
      </c>
      <c r="Z195" s="161" t="s">
        <v>702</v>
      </c>
      <c r="AA195" s="162" t="s">
        <v>43</v>
      </c>
      <c r="AV195" s="167" t="s">
        <v>3764</v>
      </c>
      <c r="AX195" s="161" t="s">
        <v>4079</v>
      </c>
      <c r="AZ195" s="161" t="s">
        <v>4079</v>
      </c>
      <c r="BA195" s="161" t="s">
        <v>4079</v>
      </c>
      <c r="BB195" s="161" t="s">
        <v>4079</v>
      </c>
      <c r="BC195" s="162" t="s">
        <v>4079</v>
      </c>
      <c r="BD195" s="162" t="str">
        <f>IF("IBT"=MID(AY195,1,3),INDEX('JP PINT 1.0'!J:J,MATCH(コアインボイス0904!AY195,'JP PINT 1.0'!C:C,0),1),"")</f>
        <v/>
      </c>
      <c r="BF195" s="167" t="s">
        <v>4079</v>
      </c>
    </row>
    <row r="196" spans="1:58">
      <c r="A196" s="161">
        <v>194</v>
      </c>
      <c r="B196" s="162" t="s">
        <v>4079</v>
      </c>
      <c r="K196" s="161">
        <v>189</v>
      </c>
      <c r="L196" s="162" t="s">
        <v>29</v>
      </c>
      <c r="M196" s="161" t="s">
        <v>434</v>
      </c>
      <c r="N196" s="161" t="s">
        <v>60</v>
      </c>
      <c r="V196" s="161" t="s">
        <v>435</v>
      </c>
      <c r="Y196" s="161" t="s">
        <v>436</v>
      </c>
      <c r="Z196" s="161" t="s">
        <v>437</v>
      </c>
      <c r="AA196" s="162" t="s">
        <v>43</v>
      </c>
      <c r="AV196" s="167" t="s">
        <v>3763</v>
      </c>
      <c r="AX196" s="161" t="s">
        <v>4079</v>
      </c>
      <c r="AZ196" s="161" t="s">
        <v>4079</v>
      </c>
      <c r="BA196" s="161" t="s">
        <v>4079</v>
      </c>
      <c r="BB196" s="161" t="s">
        <v>4079</v>
      </c>
      <c r="BC196" s="162" t="s">
        <v>4079</v>
      </c>
      <c r="BD196" s="162" t="str">
        <f>IF("IBT"=MID(AY196,1,3),INDEX('JP PINT 1.0'!J:J,MATCH(コアインボイス0904!AY196,'JP PINT 1.0'!C:C,0),1),"")</f>
        <v/>
      </c>
      <c r="BF196" s="167" t="s">
        <v>4079</v>
      </c>
    </row>
    <row r="197" spans="1:58">
      <c r="A197" s="161">
        <v>195</v>
      </c>
      <c r="B197" s="162" t="s">
        <v>4079</v>
      </c>
      <c r="F197" s="162" t="str">
        <f>IF("AS"=MID(N197,1,2),INDEX('SME XPath'!X:X,MATCH(コアインボイス0904!K197,'SME XPath'!A:A,0),1),"")</f>
        <v/>
      </c>
      <c r="K197" s="161">
        <v>190</v>
      </c>
      <c r="L197" s="162" t="s">
        <v>29</v>
      </c>
      <c r="M197" s="161" t="s">
        <v>415</v>
      </c>
      <c r="N197" s="161" t="s">
        <v>69</v>
      </c>
      <c r="W197" s="161" t="s">
        <v>416</v>
      </c>
      <c r="Y197" s="161" t="s">
        <v>438</v>
      </c>
      <c r="Z197" s="161" t="s">
        <v>550</v>
      </c>
      <c r="AA197" s="162" t="s">
        <v>34</v>
      </c>
      <c r="AX197" s="161" t="s">
        <v>4079</v>
      </c>
      <c r="AZ197" s="161" t="s">
        <v>4079</v>
      </c>
      <c r="BA197" s="161" t="s">
        <v>4079</v>
      </c>
      <c r="BB197" s="161" t="s">
        <v>4079</v>
      </c>
      <c r="BC197" s="162" t="s">
        <v>4079</v>
      </c>
      <c r="BD197" s="162" t="str">
        <f>IF("IBT"=MID(AY197,1,3),INDEX('JP PINT 1.0'!J:J,MATCH(コアインボイス0904!AY197,'JP PINT 1.0'!C:C,0),1),"")</f>
        <v/>
      </c>
      <c r="BF197" s="167" t="s">
        <v>4079</v>
      </c>
    </row>
    <row r="198" spans="1:58">
      <c r="A198" s="161">
        <v>196</v>
      </c>
      <c r="B198" s="162" t="s">
        <v>4079</v>
      </c>
      <c r="C198" s="161" t="s">
        <v>5585</v>
      </c>
      <c r="D198" s="161" t="s">
        <v>5417</v>
      </c>
      <c r="E198" s="161" t="str">
        <f t="shared" si="25"/>
        <v>請求先連絡先</v>
      </c>
      <c r="F198" s="162" t="str">
        <f>IF("AS"=MID(N198,1,2),INDEX('SME XPath'!X:X,MATCH(コアインボイス0904!K198,'SME XPath'!A:A,0),1),"")</f>
        <v/>
      </c>
      <c r="G198" s="161" t="s">
        <v>703</v>
      </c>
      <c r="H198" s="161" t="s">
        <v>2355</v>
      </c>
      <c r="K198" s="161">
        <v>191</v>
      </c>
      <c r="L198" s="162" t="s">
        <v>29</v>
      </c>
      <c r="M198" s="161" t="s">
        <v>440</v>
      </c>
      <c r="N198" s="161" t="s">
        <v>48</v>
      </c>
      <c r="X198" s="161" t="s">
        <v>441</v>
      </c>
      <c r="Y198" s="161" t="s">
        <v>703</v>
      </c>
      <c r="Z198" s="161" t="s">
        <v>704</v>
      </c>
      <c r="AA198" s="162" t="s">
        <v>43</v>
      </c>
      <c r="AV198" s="167" t="s">
        <v>3762</v>
      </c>
      <c r="AX198" s="161" t="s">
        <v>4079</v>
      </c>
      <c r="AZ198" s="161" t="s">
        <v>4079</v>
      </c>
      <c r="BA198" s="161" t="s">
        <v>4079</v>
      </c>
      <c r="BB198" s="161" t="s">
        <v>4079</v>
      </c>
      <c r="BC198" s="162" t="s">
        <v>4079</v>
      </c>
      <c r="BD198" s="162" t="str">
        <f>IF("IBT"=MID(AY198,1,3),INDEX('JP PINT 1.0'!J:J,MATCH(コアインボイス0904!AY198,'JP PINT 1.0'!C:C,0),1),"")</f>
        <v/>
      </c>
      <c r="BF198" s="167" t="s">
        <v>4079</v>
      </c>
    </row>
    <row r="199" spans="1:58">
      <c r="A199" s="161">
        <v>197</v>
      </c>
      <c r="B199" s="162" t="s">
        <v>4079</v>
      </c>
      <c r="E199" s="161" t="str">
        <f>G$179</f>
        <v>請求先</v>
      </c>
      <c r="F199" s="162">
        <v>1</v>
      </c>
      <c r="G199" s="161" t="s">
        <v>4544</v>
      </c>
      <c r="H199" s="161" t="s">
        <v>2355</v>
      </c>
      <c r="K199" s="161">
        <v>192</v>
      </c>
      <c r="L199" s="162" t="s">
        <v>29</v>
      </c>
      <c r="M199" s="161" t="s">
        <v>446</v>
      </c>
      <c r="N199" s="161" t="s">
        <v>60</v>
      </c>
      <c r="T199" s="161" t="s">
        <v>447</v>
      </c>
      <c r="Y199" s="161" t="s">
        <v>705</v>
      </c>
      <c r="Z199" s="161" t="s">
        <v>706</v>
      </c>
      <c r="AA199" s="162" t="s">
        <v>43</v>
      </c>
      <c r="AV199" s="167" t="s">
        <v>3761</v>
      </c>
      <c r="AX199" s="161" t="s">
        <v>4079</v>
      </c>
      <c r="AZ199" s="161" t="s">
        <v>4079</v>
      </c>
      <c r="BA199" s="161" t="s">
        <v>4079</v>
      </c>
      <c r="BB199" s="161" t="s">
        <v>4079</v>
      </c>
      <c r="BC199" s="162" t="s">
        <v>4079</v>
      </c>
      <c r="BD199" s="162" t="str">
        <f>IF("IBT"=MID(AY199,1,3),INDEX('JP PINT 1.0'!J:J,MATCH(コアインボイス0904!AY199,'JP PINT 1.0'!C:C,0),1),"")</f>
        <v/>
      </c>
      <c r="BF199" s="167" t="s">
        <v>4079</v>
      </c>
    </row>
    <row r="200" spans="1:58">
      <c r="A200" s="161">
        <v>198</v>
      </c>
      <c r="B200" s="162" t="s">
        <v>4079</v>
      </c>
      <c r="F200" s="162" t="str">
        <f>IF("AS"=MID(N200,1,2),INDEX('SME XPath'!X:X,MATCH(コアインボイス0904!K200,'SME XPath'!A:A,0),1),"")</f>
        <v/>
      </c>
      <c r="K200" s="161">
        <v>193</v>
      </c>
      <c r="L200" s="162" t="s">
        <v>29</v>
      </c>
      <c r="M200" s="161" t="s">
        <v>452</v>
      </c>
      <c r="N200" s="161" t="s">
        <v>69</v>
      </c>
      <c r="U200" s="161" t="s">
        <v>453</v>
      </c>
      <c r="Y200" s="161" t="s">
        <v>707</v>
      </c>
      <c r="Z200" s="161" t="s">
        <v>708</v>
      </c>
      <c r="AA200" s="162" t="s">
        <v>34</v>
      </c>
      <c r="AX200" s="161" t="s">
        <v>4079</v>
      </c>
      <c r="AZ200" s="161" t="s">
        <v>4079</v>
      </c>
      <c r="BA200" s="161" t="s">
        <v>4079</v>
      </c>
      <c r="BB200" s="161" t="s">
        <v>4079</v>
      </c>
      <c r="BC200" s="162" t="s">
        <v>4079</v>
      </c>
      <c r="BD200" s="162" t="str">
        <f>IF("IBT"=MID(AY200,1,3),INDEX('JP PINT 1.0'!J:J,MATCH(コアインボイス0904!AY200,'JP PINT 1.0'!C:C,0),1),"")</f>
        <v/>
      </c>
      <c r="BF200" s="167" t="s">
        <v>4079</v>
      </c>
    </row>
    <row r="201" spans="1:58">
      <c r="A201" s="161">
        <v>199</v>
      </c>
      <c r="B201" s="162" t="s">
        <v>4079</v>
      </c>
      <c r="C201" s="161" t="s">
        <v>5586</v>
      </c>
      <c r="D201" s="161" t="s">
        <v>5416</v>
      </c>
      <c r="E201" s="161" t="str">
        <f>G$199</f>
        <v>請求先住所</v>
      </c>
      <c r="F201" s="162" t="str">
        <f>IF("AS"=MID(N201,1,2),INDEX('SME XPath'!X:X,MATCH(コアインボイス0904!K201,'SME XPath'!A:A,0),1),"")</f>
        <v/>
      </c>
      <c r="G201" s="161" t="s">
        <v>709</v>
      </c>
      <c r="H201" s="161" t="s">
        <v>2355</v>
      </c>
      <c r="K201" s="161">
        <v>194</v>
      </c>
      <c r="L201" s="162" t="s">
        <v>29</v>
      </c>
      <c r="M201" s="161" t="s">
        <v>456</v>
      </c>
      <c r="N201" s="161" t="s">
        <v>48</v>
      </c>
      <c r="V201" s="161" t="s">
        <v>457</v>
      </c>
      <c r="Y201" s="161" t="s">
        <v>709</v>
      </c>
      <c r="Z201" s="161" t="s">
        <v>710</v>
      </c>
      <c r="AA201" s="162" t="s">
        <v>43</v>
      </c>
      <c r="AV201" s="167" t="s">
        <v>3760</v>
      </c>
      <c r="AX201" s="161" t="s">
        <v>4079</v>
      </c>
      <c r="AZ201" s="161" t="s">
        <v>4079</v>
      </c>
      <c r="BA201" s="161" t="s">
        <v>4079</v>
      </c>
      <c r="BB201" s="161" t="s">
        <v>4079</v>
      </c>
      <c r="BC201" s="162" t="s">
        <v>4079</v>
      </c>
      <c r="BD201" s="162" t="str">
        <f>IF("IBT"=MID(AY201,1,3),INDEX('JP PINT 1.0'!J:J,MATCH(コアインボイス0904!AY201,'JP PINT 1.0'!C:C,0),1),"")</f>
        <v/>
      </c>
      <c r="BF201" s="167" t="s">
        <v>4079</v>
      </c>
    </row>
    <row r="202" spans="1:58">
      <c r="A202" s="161">
        <v>200</v>
      </c>
      <c r="B202" s="162" t="s">
        <v>4079</v>
      </c>
      <c r="C202" s="161" t="s">
        <v>5587</v>
      </c>
      <c r="D202" s="161" t="s">
        <v>5415</v>
      </c>
      <c r="E202" s="161" t="str">
        <f t="shared" ref="E202:E205" si="26">G$199</f>
        <v>請求先住所</v>
      </c>
      <c r="F202" s="162" t="str">
        <f>IF("AS"=MID(N202,1,2),INDEX('SME XPath'!X:X,MATCH(コアインボイス0904!K202,'SME XPath'!A:A,0),1),"")</f>
        <v/>
      </c>
      <c r="G202" s="161" t="s">
        <v>711</v>
      </c>
      <c r="H202" s="161" t="s">
        <v>2355</v>
      </c>
      <c r="K202" s="161">
        <v>195</v>
      </c>
      <c r="L202" s="162" t="s">
        <v>29</v>
      </c>
      <c r="M202" s="161" t="s">
        <v>462</v>
      </c>
      <c r="N202" s="161" t="s">
        <v>48</v>
      </c>
      <c r="V202" s="161" t="s">
        <v>463</v>
      </c>
      <c r="Y202" s="161" t="s">
        <v>711</v>
      </c>
      <c r="Z202" s="161" t="s">
        <v>712</v>
      </c>
      <c r="AA202" s="162" t="s">
        <v>43</v>
      </c>
      <c r="AV202" s="167" t="s">
        <v>3759</v>
      </c>
      <c r="AX202" s="161" t="s">
        <v>4079</v>
      </c>
      <c r="AZ202" s="161" t="s">
        <v>4079</v>
      </c>
      <c r="BA202" s="161" t="s">
        <v>4079</v>
      </c>
      <c r="BB202" s="161" t="s">
        <v>4079</v>
      </c>
      <c r="BC202" s="162" t="s">
        <v>4079</v>
      </c>
      <c r="BD202" s="162" t="str">
        <f>IF("IBT"=MID(AY202,1,3),INDEX('JP PINT 1.0'!J:J,MATCH(コアインボイス0904!AY202,'JP PINT 1.0'!C:C,0),1),"")</f>
        <v/>
      </c>
      <c r="BF202" s="167" t="s">
        <v>4079</v>
      </c>
    </row>
    <row r="203" spans="1:58">
      <c r="A203" s="161">
        <v>201</v>
      </c>
      <c r="B203" s="162" t="s">
        <v>4079</v>
      </c>
      <c r="C203" s="161" t="s">
        <v>5588</v>
      </c>
      <c r="D203" s="161" t="s">
        <v>5414</v>
      </c>
      <c r="E203" s="161" t="str">
        <f t="shared" si="26"/>
        <v>請求先住所</v>
      </c>
      <c r="F203" s="162" t="str">
        <f>IF("AS"=MID(N203,1,2),INDEX('SME XPath'!X:X,MATCH(コアインボイス0904!K203,'SME XPath'!A:A,0),1),"")</f>
        <v/>
      </c>
      <c r="G203" s="161" t="s">
        <v>713</v>
      </c>
      <c r="H203" s="161" t="s">
        <v>2355</v>
      </c>
      <c r="K203" s="161">
        <v>196</v>
      </c>
      <c r="L203" s="162" t="s">
        <v>29</v>
      </c>
      <c r="M203" s="161" t="s">
        <v>468</v>
      </c>
      <c r="N203" s="161" t="s">
        <v>48</v>
      </c>
      <c r="V203" s="161" t="s">
        <v>469</v>
      </c>
      <c r="Y203" s="161" t="s">
        <v>713</v>
      </c>
      <c r="Z203" s="161" t="s">
        <v>714</v>
      </c>
      <c r="AA203" s="162" t="s">
        <v>43</v>
      </c>
      <c r="AV203" s="167" t="s">
        <v>3758</v>
      </c>
      <c r="AX203" s="161" t="s">
        <v>4079</v>
      </c>
      <c r="AZ203" s="161" t="s">
        <v>4079</v>
      </c>
      <c r="BA203" s="161" t="s">
        <v>4079</v>
      </c>
      <c r="BB203" s="161" t="s">
        <v>4079</v>
      </c>
      <c r="BC203" s="162" t="s">
        <v>4079</v>
      </c>
      <c r="BD203" s="162" t="str">
        <f>IF("IBT"=MID(AY203,1,3),INDEX('JP PINT 1.0'!J:J,MATCH(コアインボイス0904!AY203,'JP PINT 1.0'!C:C,0),1),"")</f>
        <v/>
      </c>
      <c r="BF203" s="167" t="s">
        <v>4079</v>
      </c>
    </row>
    <row r="204" spans="1:58">
      <c r="A204" s="161">
        <v>202</v>
      </c>
      <c r="B204" s="162" t="s">
        <v>4079</v>
      </c>
      <c r="C204" s="161" t="s">
        <v>5589</v>
      </c>
      <c r="D204" s="161" t="s">
        <v>5413</v>
      </c>
      <c r="E204" s="161" t="str">
        <f t="shared" si="26"/>
        <v>請求先住所</v>
      </c>
      <c r="F204" s="162" t="str">
        <f>IF("AS"=MID(N204,1,2),INDEX('SME XPath'!X:X,MATCH(コアインボイス0904!K204,'SME XPath'!A:A,0),1),"")</f>
        <v/>
      </c>
      <c r="G204" s="161" t="s">
        <v>715</v>
      </c>
      <c r="H204" s="161" t="s">
        <v>2355</v>
      </c>
      <c r="K204" s="161">
        <v>197</v>
      </c>
      <c r="L204" s="162" t="s">
        <v>29</v>
      </c>
      <c r="M204" s="161" t="s">
        <v>474</v>
      </c>
      <c r="N204" s="161" t="s">
        <v>48</v>
      </c>
      <c r="V204" s="161" t="s">
        <v>475</v>
      </c>
      <c r="Y204" s="161" t="s">
        <v>715</v>
      </c>
      <c r="Z204" s="161" t="s">
        <v>716</v>
      </c>
      <c r="AA204" s="162" t="s">
        <v>43</v>
      </c>
      <c r="AV204" s="167" t="s">
        <v>3757</v>
      </c>
      <c r="AX204" s="161" t="s">
        <v>4079</v>
      </c>
      <c r="AZ204" s="161" t="s">
        <v>4079</v>
      </c>
      <c r="BA204" s="161" t="s">
        <v>4079</v>
      </c>
      <c r="BB204" s="161" t="s">
        <v>4079</v>
      </c>
      <c r="BC204" s="162" t="s">
        <v>4079</v>
      </c>
      <c r="BD204" s="162" t="str">
        <f>IF("IBT"=MID(AY204,1,3),INDEX('JP PINT 1.0'!J:J,MATCH(コアインボイス0904!AY204,'JP PINT 1.0'!C:C,0),1),"")</f>
        <v/>
      </c>
      <c r="BF204" s="167" t="s">
        <v>4079</v>
      </c>
    </row>
    <row r="205" spans="1:58">
      <c r="A205" s="161">
        <v>203</v>
      </c>
      <c r="B205" s="162" t="s">
        <v>4079</v>
      </c>
      <c r="C205" s="161" t="s">
        <v>5590</v>
      </c>
      <c r="D205" s="161" t="s">
        <v>5412</v>
      </c>
      <c r="E205" s="161" t="str">
        <f t="shared" si="26"/>
        <v>請求先住所</v>
      </c>
      <c r="F205" s="162" t="str">
        <f>IF("AS"=MID(N205,1,2),INDEX('SME XPath'!X:X,MATCH(コアインボイス0904!K205,'SME XPath'!A:A,0),1),"")</f>
        <v/>
      </c>
      <c r="G205" s="161" t="s">
        <v>717</v>
      </c>
      <c r="H205" s="161" t="s">
        <v>2355</v>
      </c>
      <c r="K205" s="161">
        <v>198</v>
      </c>
      <c r="L205" s="162" t="s">
        <v>29</v>
      </c>
      <c r="M205" s="161" t="s">
        <v>480</v>
      </c>
      <c r="N205" s="161" t="s">
        <v>48</v>
      </c>
      <c r="V205" s="161" t="s">
        <v>481</v>
      </c>
      <c r="Y205" s="161" t="s">
        <v>717</v>
      </c>
      <c r="Z205" s="161" t="s">
        <v>718</v>
      </c>
      <c r="AA205" s="162" t="s">
        <v>64</v>
      </c>
      <c r="AV205" s="167" t="s">
        <v>3756</v>
      </c>
      <c r="AX205" s="161" t="s">
        <v>4079</v>
      </c>
      <c r="AZ205" s="161" t="s">
        <v>4079</v>
      </c>
      <c r="BA205" s="161" t="s">
        <v>4079</v>
      </c>
      <c r="BB205" s="161" t="s">
        <v>4079</v>
      </c>
      <c r="BC205" s="162" t="s">
        <v>4079</v>
      </c>
      <c r="BD205" s="162" t="str">
        <f>IF("IBT"=MID(AY205,1,3),INDEX('JP PINT 1.0'!J:J,MATCH(コアインボイス0904!AY205,'JP PINT 1.0'!C:C,0),1),"")</f>
        <v/>
      </c>
      <c r="BF205" s="167" t="s">
        <v>4079</v>
      </c>
    </row>
    <row r="206" spans="1:58">
      <c r="A206" s="161">
        <v>204</v>
      </c>
      <c r="B206" s="162" t="s">
        <v>4079</v>
      </c>
      <c r="E206" s="161" t="str">
        <f>G$179</f>
        <v>請求先</v>
      </c>
      <c r="F206" s="162">
        <v>1</v>
      </c>
      <c r="G206" s="161" t="s">
        <v>4552</v>
      </c>
      <c r="H206" s="161" t="s">
        <v>2355</v>
      </c>
      <c r="K206" s="161">
        <v>199</v>
      </c>
      <c r="L206" s="162" t="s">
        <v>29</v>
      </c>
      <c r="M206" s="161" t="s">
        <v>489</v>
      </c>
      <c r="N206" s="161" t="s">
        <v>60</v>
      </c>
      <c r="T206" s="161" t="s">
        <v>490</v>
      </c>
      <c r="Y206" s="161" t="s">
        <v>491</v>
      </c>
      <c r="Z206" s="161" t="s">
        <v>492</v>
      </c>
      <c r="AA206" s="162" t="s">
        <v>43</v>
      </c>
      <c r="AV206" s="167" t="s">
        <v>3755</v>
      </c>
      <c r="AX206" s="161" t="s">
        <v>4079</v>
      </c>
      <c r="AZ206" s="161" t="s">
        <v>4079</v>
      </c>
      <c r="BA206" s="161" t="s">
        <v>4079</v>
      </c>
      <c r="BB206" s="161" t="s">
        <v>4079</v>
      </c>
      <c r="BC206" s="162" t="s">
        <v>4079</v>
      </c>
      <c r="BD206" s="162" t="str">
        <f>IF("IBT"=MID(AY206,1,3),INDEX('JP PINT 1.0'!J:J,MATCH(コアインボイス0904!AY206,'JP PINT 1.0'!C:C,0),1),"")</f>
        <v/>
      </c>
      <c r="BF206" s="167" t="s">
        <v>4079</v>
      </c>
    </row>
    <row r="207" spans="1:58">
      <c r="A207" s="161">
        <v>205</v>
      </c>
      <c r="B207" s="162" t="s">
        <v>4079</v>
      </c>
      <c r="F207" s="162" t="str">
        <f>IF("AS"=MID(N207,1,2),INDEX('SME XPath'!X:X,MATCH(コアインボイス0904!K207,'SME XPath'!A:A,0),1),"")</f>
        <v/>
      </c>
      <c r="K207" s="161">
        <v>200</v>
      </c>
      <c r="L207" s="162" t="s">
        <v>29</v>
      </c>
      <c r="M207" s="161" t="s">
        <v>415</v>
      </c>
      <c r="N207" s="161" t="s">
        <v>69</v>
      </c>
      <c r="U207" s="161" t="s">
        <v>416</v>
      </c>
      <c r="Y207" s="161" t="s">
        <v>493</v>
      </c>
      <c r="Z207" s="161" t="s">
        <v>494</v>
      </c>
      <c r="AA207" s="162" t="s">
        <v>34</v>
      </c>
      <c r="AX207" s="161" t="s">
        <v>4079</v>
      </c>
      <c r="AZ207" s="161" t="s">
        <v>4079</v>
      </c>
      <c r="BA207" s="161" t="s">
        <v>4079</v>
      </c>
      <c r="BB207" s="161" t="s">
        <v>4079</v>
      </c>
      <c r="BC207" s="162" t="s">
        <v>4079</v>
      </c>
      <c r="BD207" s="162" t="str">
        <f>IF("IBT"=MID(AY207,1,3),INDEX('JP PINT 1.0'!J:J,MATCH(コアインボイス0904!AY207,'JP PINT 1.0'!C:C,0),1),"")</f>
        <v/>
      </c>
      <c r="BF207" s="167" t="s">
        <v>4079</v>
      </c>
    </row>
    <row r="208" spans="1:58">
      <c r="A208" s="161">
        <v>206</v>
      </c>
      <c r="B208" s="162" t="s">
        <v>4079</v>
      </c>
      <c r="C208" s="161" t="s">
        <v>5591</v>
      </c>
      <c r="D208" s="161" t="s">
        <v>5411</v>
      </c>
      <c r="E208" s="161" t="str">
        <f>G$206</f>
        <v>送信者国際アドレス</v>
      </c>
      <c r="F208" s="162" t="str">
        <f>IF("AS"=MID(N208,1,2),INDEX('SME XPath'!X:X,MATCH(コアインボイス0904!K208,'SME XPath'!A:A,0),1),"")</f>
        <v/>
      </c>
      <c r="G208" s="161" t="s">
        <v>497</v>
      </c>
      <c r="H208" s="161" t="s">
        <v>2355</v>
      </c>
      <c r="K208" s="161">
        <v>201</v>
      </c>
      <c r="L208" s="162" t="s">
        <v>29</v>
      </c>
      <c r="M208" s="161" t="s">
        <v>495</v>
      </c>
      <c r="N208" s="161" t="s">
        <v>48</v>
      </c>
      <c r="V208" s="161" t="s">
        <v>496</v>
      </c>
      <c r="Y208" s="161" t="s">
        <v>497</v>
      </c>
      <c r="Z208" s="161" t="s">
        <v>498</v>
      </c>
      <c r="AA208" s="162" t="s">
        <v>43</v>
      </c>
      <c r="AV208" s="167" t="s">
        <v>3752</v>
      </c>
      <c r="AX208" s="161" t="s">
        <v>4079</v>
      </c>
      <c r="AZ208" s="161" t="s">
        <v>4079</v>
      </c>
      <c r="BA208" s="161" t="s">
        <v>4079</v>
      </c>
      <c r="BB208" s="161" t="s">
        <v>4079</v>
      </c>
      <c r="BC208" s="162" t="s">
        <v>4079</v>
      </c>
      <c r="BD208" s="162" t="str">
        <f>IF("IBT"=MID(AY208,1,3),INDEX('JP PINT 1.0'!J:J,MATCH(コアインボイス0904!AY208,'JP PINT 1.0'!C:C,0),1),"")</f>
        <v/>
      </c>
      <c r="BF208" s="167" t="s">
        <v>4079</v>
      </c>
    </row>
    <row r="209" spans="1:58">
      <c r="A209" s="161">
        <v>207</v>
      </c>
      <c r="B209" s="162" t="s">
        <v>4079</v>
      </c>
      <c r="C209" s="161" t="s">
        <v>5592</v>
      </c>
      <c r="D209" s="161" t="s">
        <v>5410</v>
      </c>
      <c r="E209" s="161" t="str">
        <f>G$206</f>
        <v>送信者国際アドレス</v>
      </c>
      <c r="F209" s="162" t="str">
        <f>IF("AS"=MID(N209,1,2),INDEX('SME XPath'!X:X,MATCH(コアインボイス0904!K209,'SME XPath'!A:A,0),1),"")</f>
        <v/>
      </c>
      <c r="G209" s="161" t="s">
        <v>719</v>
      </c>
      <c r="H209" s="161" t="s">
        <v>2355</v>
      </c>
      <c r="K209" s="161">
        <v>202</v>
      </c>
      <c r="L209" s="162" t="s">
        <v>29</v>
      </c>
      <c r="M209" s="161" t="s">
        <v>419</v>
      </c>
      <c r="N209" s="161" t="s">
        <v>48</v>
      </c>
      <c r="V209" s="161" t="s">
        <v>420</v>
      </c>
      <c r="Y209" s="161" t="s">
        <v>719</v>
      </c>
      <c r="Z209" s="161" t="s">
        <v>503</v>
      </c>
      <c r="AA209" s="162" t="s">
        <v>43</v>
      </c>
      <c r="AV209" s="167" t="s">
        <v>3750</v>
      </c>
      <c r="AX209" s="161" t="s">
        <v>4079</v>
      </c>
      <c r="AZ209" s="161" t="s">
        <v>4079</v>
      </c>
      <c r="BA209" s="161" t="s">
        <v>4079</v>
      </c>
      <c r="BB209" s="161" t="s">
        <v>4079</v>
      </c>
      <c r="BC209" s="162" t="s">
        <v>4079</v>
      </c>
      <c r="BD209" s="162" t="str">
        <f>IF("IBT"=MID(AY209,1,3),INDEX('JP PINT 1.0'!J:J,MATCH(コアインボイス0904!AY209,'JP PINT 1.0'!C:C,0),1),"")</f>
        <v/>
      </c>
      <c r="BF209" s="167" t="s">
        <v>4079</v>
      </c>
    </row>
    <row r="210" spans="1:58">
      <c r="A210" s="161">
        <v>208</v>
      </c>
      <c r="B210" s="162" t="s">
        <v>4470</v>
      </c>
      <c r="C210" s="161" t="s">
        <v>4822</v>
      </c>
      <c r="D210" s="161" t="s">
        <v>4823</v>
      </c>
      <c r="E210" s="161" t="s">
        <v>5286</v>
      </c>
      <c r="F210" s="162">
        <f>IF("AS"=MID(N210,1,2),INDEX('SME XPath'!X:X,MATCH(コアインボイス0904!K210,'SME XPath'!A:A,0),1),"")</f>
        <v>1</v>
      </c>
      <c r="G210" s="161" t="s">
        <v>3063</v>
      </c>
      <c r="H210" s="161" t="s">
        <v>2355</v>
      </c>
      <c r="K210" s="161">
        <v>203</v>
      </c>
      <c r="L210" s="162" t="s">
        <v>29</v>
      </c>
      <c r="M210" s="161" t="s">
        <v>720</v>
      </c>
      <c r="N210" s="161" t="s">
        <v>60</v>
      </c>
      <c r="R210" s="161" t="s">
        <v>721</v>
      </c>
      <c r="Y210" s="161" t="s">
        <v>722</v>
      </c>
      <c r="Z210" s="161" t="s">
        <v>723</v>
      </c>
      <c r="AA210" s="162" t="s">
        <v>43</v>
      </c>
      <c r="AB210" s="161">
        <v>138</v>
      </c>
      <c r="AC210" s="162" t="s">
        <v>29</v>
      </c>
      <c r="AD210" s="161" t="s">
        <v>720</v>
      </c>
      <c r="AE210" s="161" t="s">
        <v>60</v>
      </c>
      <c r="AI210" s="161" t="s">
        <v>721</v>
      </c>
      <c r="AR210" s="161" t="s">
        <v>722</v>
      </c>
      <c r="AS210" s="161" t="s">
        <v>723</v>
      </c>
      <c r="AT210" s="162" t="s">
        <v>43</v>
      </c>
      <c r="AV210" s="167" t="s">
        <v>3749</v>
      </c>
      <c r="AW210" s="161" t="s">
        <v>3749</v>
      </c>
      <c r="AX210" s="161">
        <v>1800</v>
      </c>
      <c r="AY210" s="161" t="s">
        <v>724</v>
      </c>
      <c r="AZ210" s="161">
        <v>1</v>
      </c>
      <c r="BA210" s="161" t="s">
        <v>3063</v>
      </c>
      <c r="BB210" s="161" t="s">
        <v>725</v>
      </c>
      <c r="BC210" s="162" t="s">
        <v>43</v>
      </c>
      <c r="BD210" s="162" t="str">
        <f>IF("IBT"=MID(AY210,1,3),INDEX('JP PINT 1.0'!J:J,MATCH(コアインボイス0904!AY210,'JP PINT 1.0'!C:C,0),1),"")</f>
        <v/>
      </c>
      <c r="BF210" s="167" t="s">
        <v>4194</v>
      </c>
    </row>
    <row r="211" spans="1:58">
      <c r="A211" s="161">
        <v>209</v>
      </c>
      <c r="B211" s="162" t="s">
        <v>4470</v>
      </c>
      <c r="F211" s="162" t="str">
        <f>IF("AS"=MID(N211,1,2),INDEX('SME XPath'!X:X,MATCH(コアインボイス0904!K211,'SME XPath'!A:A,0),1),"")</f>
        <v/>
      </c>
      <c r="K211" s="161">
        <v>204</v>
      </c>
      <c r="L211" s="162" t="s">
        <v>29</v>
      </c>
      <c r="M211" s="161" t="s">
        <v>340</v>
      </c>
      <c r="N211" s="161" t="s">
        <v>69</v>
      </c>
      <c r="S211" s="161" t="s">
        <v>341</v>
      </c>
      <c r="Y211" s="161" t="s">
        <v>726</v>
      </c>
      <c r="Z211" s="161" t="s">
        <v>727</v>
      </c>
      <c r="AA211" s="162" t="s">
        <v>34</v>
      </c>
      <c r="AB211" s="161">
        <v>139</v>
      </c>
      <c r="AC211" s="162" t="s">
        <v>29</v>
      </c>
      <c r="AD211" s="161" t="s">
        <v>340</v>
      </c>
      <c r="AE211" s="161" t="s">
        <v>69</v>
      </c>
      <c r="AJ211" s="161" t="s">
        <v>341</v>
      </c>
      <c r="AR211" s="161" t="s">
        <v>726</v>
      </c>
      <c r="AS211" s="161" t="s">
        <v>727</v>
      </c>
      <c r="AT211" s="162" t="s">
        <v>34</v>
      </c>
      <c r="AX211" s="161" t="s">
        <v>4079</v>
      </c>
      <c r="AZ211" s="161" t="s">
        <v>4079</v>
      </c>
      <c r="BA211" s="161" t="s">
        <v>4079</v>
      </c>
      <c r="BB211" s="161" t="s">
        <v>4079</v>
      </c>
      <c r="BC211" s="162" t="s">
        <v>4079</v>
      </c>
      <c r="BD211" s="162" t="str">
        <f>IF("IBT"=MID(AY211,1,3),INDEX('JP PINT 1.0'!J:J,MATCH(コアインボイス0904!AY211,'JP PINT 1.0'!C:C,0),1),"")</f>
        <v/>
      </c>
      <c r="BF211" s="167" t="s">
        <v>4079</v>
      </c>
    </row>
    <row r="212" spans="1:58">
      <c r="A212" s="161">
        <v>210</v>
      </c>
      <c r="B212" s="162" t="s">
        <v>4470</v>
      </c>
      <c r="C212" s="161" t="s">
        <v>5593</v>
      </c>
      <c r="D212" s="161" t="s">
        <v>4824</v>
      </c>
      <c r="E212" s="161" t="str">
        <f>G$210</f>
        <v>支払先</v>
      </c>
      <c r="F212" s="162" t="str">
        <f>IF("AS"=MID(N212,1,2),INDEX('SME XPath'!X:X,MATCH(コアインボイス0904!K212,'SME XPath'!A:A,0),1),"")</f>
        <v/>
      </c>
      <c r="G212" s="161" t="s">
        <v>728</v>
      </c>
      <c r="H212" s="161" t="s">
        <v>2355</v>
      </c>
      <c r="K212" s="161">
        <v>205</v>
      </c>
      <c r="L212" s="162" t="s">
        <v>29</v>
      </c>
      <c r="M212" s="161" t="s">
        <v>344</v>
      </c>
      <c r="N212" s="161" t="s">
        <v>48</v>
      </c>
      <c r="T212" s="161" t="s">
        <v>345</v>
      </c>
      <c r="Y212" s="161" t="s">
        <v>728</v>
      </c>
      <c r="Z212" s="161" t="s">
        <v>729</v>
      </c>
      <c r="AA212" s="162" t="s">
        <v>43</v>
      </c>
      <c r="AB212" s="161">
        <v>140</v>
      </c>
      <c r="AC212" s="162" t="s">
        <v>29</v>
      </c>
      <c r="AD212" s="161" t="s">
        <v>344</v>
      </c>
      <c r="AE212" s="161" t="s">
        <v>48</v>
      </c>
      <c r="AK212" s="161" t="s">
        <v>345</v>
      </c>
      <c r="AR212" s="161" t="s">
        <v>728</v>
      </c>
      <c r="AS212" s="161" t="s">
        <v>729</v>
      </c>
      <c r="AT212" s="162" t="s">
        <v>43</v>
      </c>
      <c r="AV212" s="167" t="s">
        <v>4026</v>
      </c>
      <c r="AW212" s="161" t="s">
        <v>4026</v>
      </c>
      <c r="AX212" s="161">
        <v>1820</v>
      </c>
      <c r="AY212" s="161" t="s">
        <v>730</v>
      </c>
      <c r="AZ212" s="161">
        <v>2</v>
      </c>
      <c r="BA212" s="161" t="s">
        <v>728</v>
      </c>
      <c r="BB212" s="161" t="s">
        <v>2576</v>
      </c>
      <c r="BC212" s="162" t="s">
        <v>43</v>
      </c>
      <c r="BD212" s="162" t="str">
        <f>IF("IBT"=MID(AY212,1,3),INDEX('JP PINT 1.0'!J:J,MATCH(コアインボイス0904!AY212,'JP PINT 1.0'!C:C,0),1),"")</f>
        <v>Identifier</v>
      </c>
      <c r="BF212" s="167" t="s">
        <v>4196</v>
      </c>
    </row>
    <row r="213" spans="1:58">
      <c r="A213" s="161">
        <v>211</v>
      </c>
      <c r="B213" s="162" t="s">
        <v>4470</v>
      </c>
      <c r="C213" s="161" t="s">
        <v>5885</v>
      </c>
      <c r="D213" s="161" t="s">
        <v>5899</v>
      </c>
      <c r="E213" s="161" t="str">
        <f t="shared" ref="E213:E217" si="27">G$210</f>
        <v>支払先</v>
      </c>
      <c r="F213" s="162" t="str">
        <f>IF("AS"=MID(N213,1,2),INDEX('SME XPath'!X:X,MATCH(コアインボイス0904!K213,'SME XPath'!A:A,0),1),"")</f>
        <v/>
      </c>
      <c r="G213" s="161" t="s">
        <v>2444</v>
      </c>
      <c r="H213" s="161" t="s">
        <v>2355</v>
      </c>
      <c r="AV213" s="167" t="s">
        <v>4089</v>
      </c>
      <c r="AX213" s="161">
        <v>1830</v>
      </c>
      <c r="AY213" s="161" t="s">
        <v>2577</v>
      </c>
      <c r="AZ213" s="161">
        <v>2</v>
      </c>
      <c r="BA213" s="161" t="s">
        <v>2444</v>
      </c>
      <c r="BB213" s="161" t="s">
        <v>2578</v>
      </c>
      <c r="BC213" s="162" t="s">
        <v>43</v>
      </c>
      <c r="BD213" s="162" t="str">
        <f>IF("IBT"=MID(AY213,1,3),INDEX('JP PINT 1.0'!J:J,MATCH(コアインボイス0904!AY213,'JP PINT 1.0'!C:C,0),1),"")</f>
        <v>Code</v>
      </c>
      <c r="BF213" s="167" t="s">
        <v>4410</v>
      </c>
    </row>
    <row r="214" spans="1:58">
      <c r="A214" s="161">
        <v>212</v>
      </c>
      <c r="B214" s="162" t="s">
        <v>4470</v>
      </c>
      <c r="C214" s="161" t="s">
        <v>5594</v>
      </c>
      <c r="D214" s="161" t="s">
        <v>4825</v>
      </c>
      <c r="E214" s="161" t="str">
        <f t="shared" si="27"/>
        <v>支払先</v>
      </c>
      <c r="F214" s="162" t="str">
        <f>IF("AS"=MID(N214,1,2),INDEX('SME XPath'!X:X,MATCH(コアインボイス0904!K214,'SME XPath'!A:A,0),1),"")</f>
        <v/>
      </c>
      <c r="G214" s="161" t="s">
        <v>732</v>
      </c>
      <c r="H214" s="161" t="s">
        <v>2355</v>
      </c>
      <c r="K214" s="161">
        <v>206</v>
      </c>
      <c r="L214" s="162" t="s">
        <v>29</v>
      </c>
      <c r="M214" s="161" t="s">
        <v>350</v>
      </c>
      <c r="N214" s="161" t="s">
        <v>48</v>
      </c>
      <c r="T214" s="161" t="s">
        <v>351</v>
      </c>
      <c r="Y214" s="161" t="s">
        <v>732</v>
      </c>
      <c r="Z214" s="161" t="s">
        <v>733</v>
      </c>
      <c r="AA214" s="162" t="s">
        <v>43</v>
      </c>
      <c r="AB214" s="161">
        <v>141</v>
      </c>
      <c r="AC214" s="162" t="s">
        <v>29</v>
      </c>
      <c r="AD214" s="161" t="s">
        <v>350</v>
      </c>
      <c r="AE214" s="161" t="s">
        <v>48</v>
      </c>
      <c r="AK214" s="161" t="s">
        <v>351</v>
      </c>
      <c r="AR214" s="161" t="s">
        <v>732</v>
      </c>
      <c r="AS214" s="161" t="s">
        <v>733</v>
      </c>
      <c r="AT214" s="162" t="s">
        <v>43</v>
      </c>
      <c r="AV214" s="167" t="s">
        <v>3748</v>
      </c>
      <c r="AW214" s="161" t="s">
        <v>3748</v>
      </c>
      <c r="AX214" s="161">
        <v>1840</v>
      </c>
      <c r="AY214" s="161" t="s">
        <v>734</v>
      </c>
      <c r="AZ214" s="161">
        <v>2</v>
      </c>
      <c r="BA214" s="161" t="s">
        <v>3067</v>
      </c>
      <c r="BB214" s="161" t="s">
        <v>2580</v>
      </c>
      <c r="BC214" s="162" t="s">
        <v>43</v>
      </c>
      <c r="BD214" s="162" t="str">
        <f>IF("IBT"=MID(AY214,1,3),INDEX('JP PINT 1.0'!J:J,MATCH(コアインボイス0904!AY214,'JP PINT 1.0'!C:C,0),1),"")</f>
        <v>Identifier</v>
      </c>
      <c r="BF214" s="167" t="s">
        <v>4197</v>
      </c>
    </row>
    <row r="215" spans="1:58">
      <c r="A215" s="161">
        <v>213</v>
      </c>
      <c r="B215" s="162" t="s">
        <v>4470</v>
      </c>
      <c r="C215" s="161" t="s">
        <v>5886</v>
      </c>
      <c r="D215" s="161" t="s">
        <v>5900</v>
      </c>
      <c r="E215" s="161" t="str">
        <f t="shared" si="27"/>
        <v>支払先</v>
      </c>
      <c r="F215" s="162" t="str">
        <f>IF("AS"=MID(N215,1,2),INDEX('SME XPath'!X:X,MATCH(コアインボイス0904!K215,'SME XPath'!A:A,0),1),"")</f>
        <v/>
      </c>
      <c r="G215" s="161" t="s">
        <v>2444</v>
      </c>
      <c r="H215" s="161" t="s">
        <v>2355</v>
      </c>
      <c r="AV215" s="167" t="s">
        <v>4090</v>
      </c>
      <c r="AX215" s="161">
        <v>1850</v>
      </c>
      <c r="AY215" s="161" t="s">
        <v>2582</v>
      </c>
      <c r="AZ215" s="161">
        <v>3</v>
      </c>
      <c r="BA215" s="161" t="s">
        <v>2444</v>
      </c>
      <c r="BB215" s="161" t="s">
        <v>2583</v>
      </c>
      <c r="BC215" s="162" t="s">
        <v>43</v>
      </c>
      <c r="BD215" s="162" t="str">
        <f>IF("IBT"=MID(AY215,1,3),INDEX('JP PINT 1.0'!J:J,MATCH(コアインボイス0904!AY215,'JP PINT 1.0'!C:C,0),1),"")</f>
        <v>Code</v>
      </c>
      <c r="BF215" s="167" t="s">
        <v>4411</v>
      </c>
    </row>
    <row r="216" spans="1:58">
      <c r="A216" s="161">
        <v>214</v>
      </c>
      <c r="B216" s="162" t="s">
        <v>4470</v>
      </c>
      <c r="C216" s="161" t="s">
        <v>5595</v>
      </c>
      <c r="D216" s="161" t="s">
        <v>4826</v>
      </c>
      <c r="E216" s="161" t="str">
        <f t="shared" si="27"/>
        <v>支払先</v>
      </c>
      <c r="F216" s="162" t="str">
        <f>IF("AS"=MID(N216,1,2),INDEX('SME XPath'!X:X,MATCH(コアインボイス0904!K216,'SME XPath'!A:A,0),1),"")</f>
        <v/>
      </c>
      <c r="G216" s="161" t="s">
        <v>736</v>
      </c>
      <c r="H216" s="161" t="s">
        <v>2355</v>
      </c>
      <c r="K216" s="161">
        <v>207</v>
      </c>
      <c r="L216" s="162" t="s">
        <v>29</v>
      </c>
      <c r="M216" s="161" t="s">
        <v>359</v>
      </c>
      <c r="N216" s="161" t="s">
        <v>48</v>
      </c>
      <c r="T216" s="161" t="s">
        <v>360</v>
      </c>
      <c r="Y216" s="161" t="s">
        <v>736</v>
      </c>
      <c r="Z216" s="161" t="s">
        <v>737</v>
      </c>
      <c r="AA216" s="162" t="s">
        <v>43</v>
      </c>
      <c r="AB216" s="161">
        <v>142</v>
      </c>
      <c r="AC216" s="162" t="s">
        <v>29</v>
      </c>
      <c r="AD216" s="161" t="s">
        <v>359</v>
      </c>
      <c r="AE216" s="161" t="s">
        <v>48</v>
      </c>
      <c r="AK216" s="161" t="s">
        <v>360</v>
      </c>
      <c r="AR216" s="161" t="s">
        <v>736</v>
      </c>
      <c r="AS216" s="161" t="s">
        <v>737</v>
      </c>
      <c r="AT216" s="162" t="s">
        <v>43</v>
      </c>
      <c r="AV216" s="167" t="s">
        <v>3747</v>
      </c>
      <c r="AW216" s="161" t="s">
        <v>3747</v>
      </c>
      <c r="AX216" s="161">
        <v>1810</v>
      </c>
      <c r="AY216" s="161" t="s">
        <v>738</v>
      </c>
      <c r="AZ216" s="161">
        <v>2</v>
      </c>
      <c r="BA216" s="161" t="s">
        <v>736</v>
      </c>
      <c r="BB216" s="161" t="s">
        <v>2585</v>
      </c>
      <c r="BC216" s="162" t="s">
        <v>64</v>
      </c>
      <c r="BD216" s="162" t="str">
        <f>IF("IBT"=MID(AY216,1,3),INDEX('JP PINT 1.0'!J:J,MATCH(コアインボイス0904!AY216,'JP PINT 1.0'!C:C,0),1),"")</f>
        <v>Text</v>
      </c>
      <c r="BF216" s="167" t="s">
        <v>4195</v>
      </c>
    </row>
    <row r="217" spans="1:58">
      <c r="A217" s="161">
        <v>215</v>
      </c>
      <c r="B217" s="162" t="s">
        <v>4079</v>
      </c>
      <c r="E217" s="161" t="str">
        <f t="shared" si="27"/>
        <v>支払先</v>
      </c>
      <c r="F217" s="162">
        <v>1</v>
      </c>
      <c r="G217" s="161" t="s">
        <v>4545</v>
      </c>
      <c r="H217" s="161" t="s">
        <v>2355</v>
      </c>
      <c r="K217" s="161">
        <v>208</v>
      </c>
      <c r="L217" s="162" t="s">
        <v>29</v>
      </c>
      <c r="M217" s="161" t="s">
        <v>379</v>
      </c>
      <c r="N217" s="161" t="s">
        <v>60</v>
      </c>
      <c r="T217" s="161" t="s">
        <v>380</v>
      </c>
      <c r="Y217" s="161" t="s">
        <v>740</v>
      </c>
      <c r="Z217" s="161" t="s">
        <v>741</v>
      </c>
      <c r="AA217" s="162" t="s">
        <v>43</v>
      </c>
      <c r="AV217" s="167" t="s">
        <v>3746</v>
      </c>
      <c r="AX217" s="161" t="s">
        <v>4079</v>
      </c>
      <c r="AZ217" s="161" t="s">
        <v>4079</v>
      </c>
      <c r="BA217" s="161" t="s">
        <v>4079</v>
      </c>
      <c r="BB217" s="161" t="s">
        <v>4079</v>
      </c>
      <c r="BC217" s="162" t="s">
        <v>4079</v>
      </c>
      <c r="BD217" s="162" t="str">
        <f>IF("IBT"=MID(AY217,1,3),INDEX('JP PINT 1.0'!J:J,MATCH(コアインボイス0904!AY217,'JP PINT 1.0'!C:C,0),1),"")</f>
        <v/>
      </c>
      <c r="BF217" s="167" t="s">
        <v>4079</v>
      </c>
    </row>
    <row r="218" spans="1:58">
      <c r="A218" s="161">
        <v>216</v>
      </c>
      <c r="B218" s="162" t="s">
        <v>4079</v>
      </c>
      <c r="F218" s="162" t="str">
        <f>IF("AS"=MID(N218,1,2),INDEX('SME XPath'!X:X,MATCH(コアインボイス0904!K218,'SME XPath'!A:A,0),1),"")</f>
        <v/>
      </c>
      <c r="K218" s="161">
        <v>209</v>
      </c>
      <c r="L218" s="162" t="s">
        <v>29</v>
      </c>
      <c r="M218" s="161" t="s">
        <v>385</v>
      </c>
      <c r="N218" s="161" t="s">
        <v>69</v>
      </c>
      <c r="U218" s="161" t="s">
        <v>386</v>
      </c>
      <c r="Y218" s="161" t="s">
        <v>742</v>
      </c>
      <c r="Z218" s="161" t="s">
        <v>388</v>
      </c>
      <c r="AA218" s="162" t="s">
        <v>34</v>
      </c>
      <c r="AX218" s="161" t="s">
        <v>4079</v>
      </c>
      <c r="AZ218" s="161" t="s">
        <v>4079</v>
      </c>
      <c r="BA218" s="161" t="s">
        <v>4079</v>
      </c>
      <c r="BB218" s="161" t="s">
        <v>4079</v>
      </c>
      <c r="BC218" s="162" t="s">
        <v>4079</v>
      </c>
      <c r="BD218" s="162" t="str">
        <f>IF("IBT"=MID(AY218,1,3),INDEX('JP PINT 1.0'!J:J,MATCH(コアインボイス0904!AY218,'JP PINT 1.0'!C:C,0),1),"")</f>
        <v/>
      </c>
      <c r="BF218" s="167" t="s">
        <v>4079</v>
      </c>
    </row>
    <row r="219" spans="1:58">
      <c r="A219" s="161">
        <v>217</v>
      </c>
      <c r="B219" s="162" t="s">
        <v>4079</v>
      </c>
      <c r="C219" s="161" t="s">
        <v>5596</v>
      </c>
      <c r="D219" s="161" t="s">
        <v>5408</v>
      </c>
      <c r="E219" s="161" t="str">
        <f>G$217</f>
        <v>支払先連絡先</v>
      </c>
      <c r="F219" s="162" t="str">
        <f>IF("AS"=MID(N219,1,2),INDEX('SME XPath'!X:X,MATCH(コアインボイス0904!K219,'SME XPath'!A:A,0),1),"")</f>
        <v/>
      </c>
      <c r="G219" s="161" t="s">
        <v>743</v>
      </c>
      <c r="H219" s="161" t="s">
        <v>2355</v>
      </c>
      <c r="K219" s="161">
        <v>210</v>
      </c>
      <c r="L219" s="162" t="s">
        <v>29</v>
      </c>
      <c r="M219" s="161" t="s">
        <v>389</v>
      </c>
      <c r="N219" s="161" t="s">
        <v>48</v>
      </c>
      <c r="V219" s="161" t="s">
        <v>390</v>
      </c>
      <c r="Y219" s="161" t="s">
        <v>743</v>
      </c>
      <c r="Z219" s="161" t="s">
        <v>744</v>
      </c>
      <c r="AA219" s="162" t="s">
        <v>43</v>
      </c>
      <c r="AV219" s="167" t="s">
        <v>3745</v>
      </c>
      <c r="AX219" s="161" t="s">
        <v>4079</v>
      </c>
      <c r="AZ219" s="161" t="s">
        <v>4079</v>
      </c>
      <c r="BA219" s="161" t="s">
        <v>4079</v>
      </c>
      <c r="BB219" s="161" t="s">
        <v>4079</v>
      </c>
      <c r="BC219" s="162" t="s">
        <v>4079</v>
      </c>
      <c r="BD219" s="162" t="str">
        <f>IF("IBT"=MID(AY219,1,3),INDEX('JP PINT 1.0'!J:J,MATCH(コアインボイス0904!AY219,'JP PINT 1.0'!C:C,0),1),"")</f>
        <v/>
      </c>
      <c r="BF219" s="167" t="s">
        <v>4079</v>
      </c>
    </row>
    <row r="220" spans="1:58">
      <c r="A220" s="161">
        <v>218</v>
      </c>
      <c r="B220" s="162" t="s">
        <v>4079</v>
      </c>
      <c r="C220" s="161" t="s">
        <v>5597</v>
      </c>
      <c r="D220" s="161" t="s">
        <v>5407</v>
      </c>
      <c r="E220" s="161" t="str">
        <f t="shared" ref="E220:E231" si="28">G$217</f>
        <v>支払先連絡先</v>
      </c>
      <c r="F220" s="162" t="str">
        <f>IF("AS"=MID(N220,1,2),INDEX('SME XPath'!X:X,MATCH(コアインボイス0904!K220,'SME XPath'!A:A,0),1),"")</f>
        <v/>
      </c>
      <c r="G220" s="161" t="s">
        <v>745</v>
      </c>
      <c r="H220" s="161" t="s">
        <v>2355</v>
      </c>
      <c r="K220" s="161">
        <v>211</v>
      </c>
      <c r="L220" s="162" t="s">
        <v>29</v>
      </c>
      <c r="M220" s="161" t="s">
        <v>393</v>
      </c>
      <c r="N220" s="161" t="s">
        <v>48</v>
      </c>
      <c r="V220" s="161" t="s">
        <v>394</v>
      </c>
      <c r="Y220" s="161" t="s">
        <v>745</v>
      </c>
      <c r="Z220" s="161" t="s">
        <v>746</v>
      </c>
      <c r="AA220" s="162" t="s">
        <v>43</v>
      </c>
      <c r="AV220" s="167" t="s">
        <v>3744</v>
      </c>
      <c r="AX220" s="161" t="s">
        <v>4079</v>
      </c>
      <c r="AZ220" s="161" t="s">
        <v>4079</v>
      </c>
      <c r="BA220" s="161" t="s">
        <v>4079</v>
      </c>
      <c r="BB220" s="161" t="s">
        <v>4079</v>
      </c>
      <c r="BC220" s="162" t="s">
        <v>4079</v>
      </c>
      <c r="BD220" s="162" t="str">
        <f>IF("IBT"=MID(AY220,1,3),INDEX('JP PINT 1.0'!J:J,MATCH(コアインボイス0904!AY220,'JP PINT 1.0'!C:C,0),1),"")</f>
        <v/>
      </c>
      <c r="BF220" s="167" t="s">
        <v>4079</v>
      </c>
    </row>
    <row r="221" spans="1:58">
      <c r="A221" s="161">
        <v>219</v>
      </c>
      <c r="B221" s="162" t="s">
        <v>4079</v>
      </c>
      <c r="C221" s="161" t="s">
        <v>5598</v>
      </c>
      <c r="D221" s="161" t="s">
        <v>5274</v>
      </c>
      <c r="E221" s="161" t="str">
        <f t="shared" si="28"/>
        <v>支払先連絡先</v>
      </c>
      <c r="F221" s="162" t="str">
        <f>IF("AS"=MID(N221,1,2),INDEX('SME XPath'!X:X,MATCH(コアインボイス0904!K221,'SME XPath'!A:A,0),1),"")</f>
        <v/>
      </c>
      <c r="G221" s="161" t="s">
        <v>747</v>
      </c>
      <c r="H221" s="161" t="s">
        <v>2355</v>
      </c>
      <c r="K221" s="161">
        <v>212</v>
      </c>
      <c r="L221" s="162" t="s">
        <v>29</v>
      </c>
      <c r="M221" s="161" t="s">
        <v>400</v>
      </c>
      <c r="N221" s="161" t="s">
        <v>48</v>
      </c>
      <c r="V221" s="161" t="s">
        <v>401</v>
      </c>
      <c r="Y221" s="161" t="s">
        <v>747</v>
      </c>
      <c r="Z221" s="161" t="s">
        <v>748</v>
      </c>
      <c r="AA221" s="162" t="s">
        <v>43</v>
      </c>
      <c r="AV221" s="167" t="s">
        <v>3743</v>
      </c>
      <c r="AX221" s="161" t="s">
        <v>4079</v>
      </c>
      <c r="AZ221" s="161" t="s">
        <v>4079</v>
      </c>
      <c r="BA221" s="161" t="s">
        <v>4079</v>
      </c>
      <c r="BB221" s="161" t="s">
        <v>4079</v>
      </c>
      <c r="BC221" s="162" t="s">
        <v>4079</v>
      </c>
      <c r="BD221" s="162" t="str">
        <f>IF("IBT"=MID(AY221,1,3),INDEX('JP PINT 1.0'!J:J,MATCH(コアインボイス0904!AY221,'JP PINT 1.0'!C:C,0),1),"")</f>
        <v/>
      </c>
      <c r="BF221" s="167" t="s">
        <v>4079</v>
      </c>
    </row>
    <row r="222" spans="1:58">
      <c r="A222" s="161">
        <v>220</v>
      </c>
      <c r="B222" s="162" t="s">
        <v>4079</v>
      </c>
      <c r="C222" s="161" t="s">
        <v>5599</v>
      </c>
      <c r="D222" s="161" t="s">
        <v>5275</v>
      </c>
      <c r="E222" s="161" t="str">
        <f t="shared" si="28"/>
        <v>支払先連絡先</v>
      </c>
      <c r="F222" s="162" t="str">
        <f>IF("AS"=MID(N222,1,2),INDEX('SME XPath'!X:X,MATCH(コアインボイス0904!K222,'SME XPath'!A:A,0),1),"")</f>
        <v/>
      </c>
      <c r="G222" s="161" t="s">
        <v>749</v>
      </c>
      <c r="H222" s="161" t="s">
        <v>2355</v>
      </c>
      <c r="K222" s="161">
        <v>213</v>
      </c>
      <c r="L222" s="162" t="s">
        <v>29</v>
      </c>
      <c r="M222" s="161" t="s">
        <v>404</v>
      </c>
      <c r="N222" s="161" t="s">
        <v>48</v>
      </c>
      <c r="V222" s="161" t="s">
        <v>405</v>
      </c>
      <c r="Y222" s="161" t="s">
        <v>749</v>
      </c>
      <c r="Z222" s="161" t="s">
        <v>750</v>
      </c>
      <c r="AA222" s="162" t="s">
        <v>43</v>
      </c>
      <c r="AV222" s="167" t="s">
        <v>3742</v>
      </c>
      <c r="AX222" s="161" t="s">
        <v>4079</v>
      </c>
      <c r="AZ222" s="161" t="s">
        <v>4079</v>
      </c>
      <c r="BA222" s="161" t="s">
        <v>4079</v>
      </c>
      <c r="BB222" s="161" t="s">
        <v>4079</v>
      </c>
      <c r="BC222" s="162" t="s">
        <v>4079</v>
      </c>
      <c r="BD222" s="162" t="str">
        <f>IF("IBT"=MID(AY222,1,3),INDEX('JP PINT 1.0'!J:J,MATCH(コアインボイス0904!AY222,'JP PINT 1.0'!C:C,0),1),"")</f>
        <v/>
      </c>
      <c r="BF222" s="167" t="s">
        <v>4079</v>
      </c>
    </row>
    <row r="223" spans="1:58">
      <c r="A223" s="161">
        <v>221</v>
      </c>
      <c r="B223" s="162" t="s">
        <v>4079</v>
      </c>
      <c r="K223" s="161">
        <v>214</v>
      </c>
      <c r="L223" s="162" t="s">
        <v>29</v>
      </c>
      <c r="M223" s="161" t="s">
        <v>408</v>
      </c>
      <c r="N223" s="161" t="s">
        <v>60</v>
      </c>
      <c r="V223" s="161" t="s">
        <v>409</v>
      </c>
      <c r="Y223" s="161" t="s">
        <v>410</v>
      </c>
      <c r="Z223" s="161" t="s">
        <v>411</v>
      </c>
      <c r="AA223" s="162" t="s">
        <v>43</v>
      </c>
      <c r="AV223" s="167" t="s">
        <v>3741</v>
      </c>
      <c r="AX223" s="161" t="s">
        <v>4079</v>
      </c>
      <c r="AZ223" s="161" t="s">
        <v>4079</v>
      </c>
      <c r="BA223" s="161" t="s">
        <v>4079</v>
      </c>
      <c r="BB223" s="161" t="s">
        <v>4079</v>
      </c>
      <c r="BC223" s="162" t="s">
        <v>4079</v>
      </c>
      <c r="BD223" s="162" t="str">
        <f>IF("IBT"=MID(AY223,1,3),INDEX('JP PINT 1.0'!J:J,MATCH(コアインボイス0904!AY223,'JP PINT 1.0'!C:C,0),1),"")</f>
        <v/>
      </c>
      <c r="BF223" s="167" t="s">
        <v>4079</v>
      </c>
    </row>
    <row r="224" spans="1:58">
      <c r="A224" s="161">
        <v>222</v>
      </c>
      <c r="B224" s="162" t="s">
        <v>4079</v>
      </c>
      <c r="K224" s="161">
        <v>215</v>
      </c>
      <c r="L224" s="162" t="s">
        <v>29</v>
      </c>
      <c r="M224" s="161" t="s">
        <v>415</v>
      </c>
      <c r="N224" s="161" t="s">
        <v>69</v>
      </c>
      <c r="W224" s="161" t="s">
        <v>416</v>
      </c>
      <c r="Y224" s="161" t="s">
        <v>417</v>
      </c>
      <c r="Z224" s="161" t="s">
        <v>418</v>
      </c>
      <c r="AA224" s="162" t="s">
        <v>34</v>
      </c>
      <c r="AX224" s="161" t="s">
        <v>4079</v>
      </c>
      <c r="AZ224" s="161" t="s">
        <v>4079</v>
      </c>
      <c r="BA224" s="161" t="s">
        <v>4079</v>
      </c>
      <c r="BB224" s="161" t="s">
        <v>4079</v>
      </c>
      <c r="BC224" s="162" t="s">
        <v>4079</v>
      </c>
      <c r="BD224" s="162" t="str">
        <f>IF("IBT"=MID(AY224,1,3),INDEX('JP PINT 1.0'!J:J,MATCH(コアインボイス0904!AY224,'JP PINT 1.0'!C:C,0),1),"")</f>
        <v/>
      </c>
      <c r="BF224" s="167" t="s">
        <v>4079</v>
      </c>
    </row>
    <row r="225" spans="1:58">
      <c r="A225" s="161">
        <v>223</v>
      </c>
      <c r="B225" s="162" t="s">
        <v>4079</v>
      </c>
      <c r="C225" s="161" t="s">
        <v>5600</v>
      </c>
      <c r="D225" s="161" t="s">
        <v>5406</v>
      </c>
      <c r="E225" s="161" t="str">
        <f t="shared" si="28"/>
        <v>支払先連絡先</v>
      </c>
      <c r="G225" s="161" t="s">
        <v>751</v>
      </c>
      <c r="H225" s="161" t="s">
        <v>2355</v>
      </c>
      <c r="K225" s="161">
        <v>216</v>
      </c>
      <c r="L225" s="162" t="s">
        <v>29</v>
      </c>
      <c r="M225" s="161" t="s">
        <v>419</v>
      </c>
      <c r="N225" s="161" t="s">
        <v>48</v>
      </c>
      <c r="X225" s="161" t="s">
        <v>420</v>
      </c>
      <c r="Y225" s="161" t="s">
        <v>751</v>
      </c>
      <c r="Z225" s="161" t="s">
        <v>752</v>
      </c>
      <c r="AA225" s="162" t="s">
        <v>43</v>
      </c>
      <c r="AV225" s="167" t="s">
        <v>3740</v>
      </c>
      <c r="AX225" s="161" t="s">
        <v>4079</v>
      </c>
      <c r="AZ225" s="161" t="s">
        <v>4079</v>
      </c>
      <c r="BA225" s="161" t="s">
        <v>4079</v>
      </c>
      <c r="BB225" s="161" t="s">
        <v>4079</v>
      </c>
      <c r="BC225" s="162" t="s">
        <v>4079</v>
      </c>
      <c r="BD225" s="162" t="str">
        <f>IF("IBT"=MID(AY225,1,3),INDEX('JP PINT 1.0'!J:J,MATCH(コアインボイス0904!AY225,'JP PINT 1.0'!C:C,0),1),"")</f>
        <v/>
      </c>
      <c r="BF225" s="167" t="s">
        <v>4079</v>
      </c>
    </row>
    <row r="226" spans="1:58">
      <c r="A226" s="161">
        <v>224</v>
      </c>
      <c r="B226" s="162" t="s">
        <v>4079</v>
      </c>
      <c r="K226" s="161">
        <v>217</v>
      </c>
      <c r="L226" s="162" t="s">
        <v>29</v>
      </c>
      <c r="M226" s="161" t="s">
        <v>425</v>
      </c>
      <c r="N226" s="161" t="s">
        <v>60</v>
      </c>
      <c r="V226" s="161" t="s">
        <v>426</v>
      </c>
      <c r="Y226" s="161" t="s">
        <v>427</v>
      </c>
      <c r="Z226" s="161" t="s">
        <v>428</v>
      </c>
      <c r="AA226" s="162" t="s">
        <v>43</v>
      </c>
      <c r="AV226" s="167" t="s">
        <v>3739</v>
      </c>
      <c r="AX226" s="161" t="s">
        <v>4079</v>
      </c>
      <c r="AZ226" s="161" t="s">
        <v>4079</v>
      </c>
      <c r="BA226" s="161" t="s">
        <v>4079</v>
      </c>
      <c r="BB226" s="161" t="s">
        <v>4079</v>
      </c>
      <c r="BC226" s="162" t="s">
        <v>4079</v>
      </c>
      <c r="BD226" s="162" t="str">
        <f>IF("IBT"=MID(AY226,1,3),INDEX('JP PINT 1.0'!J:J,MATCH(コアインボイス0904!AY226,'JP PINT 1.0'!C:C,0),1),"")</f>
        <v/>
      </c>
      <c r="BF226" s="167" t="s">
        <v>4079</v>
      </c>
    </row>
    <row r="227" spans="1:58">
      <c r="A227" s="161">
        <v>225</v>
      </c>
      <c r="B227" s="162" t="s">
        <v>4079</v>
      </c>
      <c r="K227" s="161">
        <v>218</v>
      </c>
      <c r="L227" s="162" t="s">
        <v>29</v>
      </c>
      <c r="M227" s="161" t="s">
        <v>415</v>
      </c>
      <c r="N227" s="161" t="s">
        <v>69</v>
      </c>
      <c r="W227" s="161" t="s">
        <v>416</v>
      </c>
      <c r="Y227" s="161" t="s">
        <v>429</v>
      </c>
      <c r="Z227" s="161" t="s">
        <v>430</v>
      </c>
      <c r="AA227" s="162" t="s">
        <v>34</v>
      </c>
      <c r="AX227" s="161" t="s">
        <v>4079</v>
      </c>
      <c r="AZ227" s="161" t="s">
        <v>4079</v>
      </c>
      <c r="BA227" s="161" t="s">
        <v>4079</v>
      </c>
      <c r="BB227" s="161" t="s">
        <v>4079</v>
      </c>
      <c r="BC227" s="162" t="s">
        <v>4079</v>
      </c>
      <c r="BD227" s="162" t="str">
        <f>IF("IBT"=MID(AY227,1,3),INDEX('JP PINT 1.0'!J:J,MATCH(コアインボイス0904!AY227,'JP PINT 1.0'!C:C,0),1),"")</f>
        <v/>
      </c>
      <c r="BF227" s="167" t="s">
        <v>4079</v>
      </c>
    </row>
    <row r="228" spans="1:58">
      <c r="A228" s="161">
        <v>226</v>
      </c>
      <c r="B228" s="162" t="s">
        <v>4079</v>
      </c>
      <c r="C228" s="161" t="s">
        <v>5601</v>
      </c>
      <c r="D228" s="161" t="s">
        <v>5405</v>
      </c>
      <c r="E228" s="161" t="str">
        <f t="shared" si="28"/>
        <v>支払先連絡先</v>
      </c>
      <c r="G228" s="161" t="s">
        <v>753</v>
      </c>
      <c r="H228" s="161" t="s">
        <v>2355</v>
      </c>
      <c r="K228" s="161">
        <v>219</v>
      </c>
      <c r="L228" s="162" t="s">
        <v>29</v>
      </c>
      <c r="M228" s="161" t="s">
        <v>419</v>
      </c>
      <c r="N228" s="161" t="s">
        <v>48</v>
      </c>
      <c r="X228" s="161" t="s">
        <v>420</v>
      </c>
      <c r="Y228" s="161" t="s">
        <v>753</v>
      </c>
      <c r="Z228" s="161" t="s">
        <v>754</v>
      </c>
      <c r="AA228" s="162" t="s">
        <v>43</v>
      </c>
      <c r="AV228" s="167" t="s">
        <v>3738</v>
      </c>
      <c r="AX228" s="161" t="s">
        <v>4079</v>
      </c>
      <c r="AZ228" s="161" t="s">
        <v>4079</v>
      </c>
      <c r="BA228" s="161" t="s">
        <v>4079</v>
      </c>
      <c r="BB228" s="161" t="s">
        <v>4079</v>
      </c>
      <c r="BC228" s="162" t="s">
        <v>4079</v>
      </c>
      <c r="BD228" s="162" t="str">
        <f>IF("IBT"=MID(AY228,1,3),INDEX('JP PINT 1.0'!J:J,MATCH(コアインボイス0904!AY228,'JP PINT 1.0'!C:C,0),1),"")</f>
        <v/>
      </c>
      <c r="BF228" s="167" t="s">
        <v>4079</v>
      </c>
    </row>
    <row r="229" spans="1:58">
      <c r="A229" s="161">
        <v>227</v>
      </c>
      <c r="B229" s="162" t="s">
        <v>4079</v>
      </c>
      <c r="K229" s="161">
        <v>220</v>
      </c>
      <c r="L229" s="162" t="s">
        <v>29</v>
      </c>
      <c r="M229" s="161" t="s">
        <v>434</v>
      </c>
      <c r="N229" s="161" t="s">
        <v>60</v>
      </c>
      <c r="V229" s="161" t="s">
        <v>435</v>
      </c>
      <c r="Y229" s="161" t="s">
        <v>436</v>
      </c>
      <c r="Z229" s="161" t="s">
        <v>437</v>
      </c>
      <c r="AA229" s="162" t="s">
        <v>43</v>
      </c>
      <c r="AV229" s="167" t="s">
        <v>3737</v>
      </c>
      <c r="AX229" s="161" t="s">
        <v>4079</v>
      </c>
      <c r="AZ229" s="161" t="s">
        <v>4079</v>
      </c>
      <c r="BA229" s="161" t="s">
        <v>4079</v>
      </c>
      <c r="BB229" s="161" t="s">
        <v>4079</v>
      </c>
      <c r="BC229" s="162" t="s">
        <v>4079</v>
      </c>
      <c r="BD229" s="162" t="str">
        <f>IF("IBT"=MID(AY229,1,3),INDEX('JP PINT 1.0'!J:J,MATCH(コアインボイス0904!AY229,'JP PINT 1.0'!C:C,0),1),"")</f>
        <v/>
      </c>
      <c r="BF229" s="167" t="s">
        <v>4079</v>
      </c>
    </row>
    <row r="230" spans="1:58">
      <c r="A230" s="161">
        <v>228</v>
      </c>
      <c r="B230" s="162" t="s">
        <v>4079</v>
      </c>
      <c r="F230" s="162" t="str">
        <f>IF("AS"=MID(N230,1,2),INDEX('SME XPath'!X:X,MATCH(コアインボイス0904!K230,'SME XPath'!A:A,0),1),"")</f>
        <v/>
      </c>
      <c r="K230" s="161">
        <v>221</v>
      </c>
      <c r="L230" s="162" t="s">
        <v>29</v>
      </c>
      <c r="M230" s="161" t="s">
        <v>415</v>
      </c>
      <c r="N230" s="161" t="s">
        <v>69</v>
      </c>
      <c r="W230" s="161" t="s">
        <v>416</v>
      </c>
      <c r="Y230" s="161" t="s">
        <v>438</v>
      </c>
      <c r="Z230" s="161" t="s">
        <v>550</v>
      </c>
      <c r="AA230" s="162" t="s">
        <v>34</v>
      </c>
      <c r="AX230" s="161" t="s">
        <v>4079</v>
      </c>
      <c r="AZ230" s="161" t="s">
        <v>4079</v>
      </c>
      <c r="BA230" s="161" t="s">
        <v>4079</v>
      </c>
      <c r="BB230" s="161" t="s">
        <v>4079</v>
      </c>
      <c r="BC230" s="162" t="s">
        <v>4079</v>
      </c>
      <c r="BD230" s="162" t="str">
        <f>IF("IBT"=MID(AY230,1,3),INDEX('JP PINT 1.0'!J:J,MATCH(コアインボイス0904!AY230,'JP PINT 1.0'!C:C,0),1),"")</f>
        <v/>
      </c>
      <c r="BF230" s="167" t="s">
        <v>4079</v>
      </c>
    </row>
    <row r="231" spans="1:58">
      <c r="A231" s="161">
        <v>229</v>
      </c>
      <c r="B231" s="162" t="s">
        <v>4079</v>
      </c>
      <c r="C231" s="161" t="s">
        <v>5602</v>
      </c>
      <c r="D231" s="161" t="s">
        <v>5404</v>
      </c>
      <c r="E231" s="161" t="str">
        <f t="shared" si="28"/>
        <v>支払先連絡先</v>
      </c>
      <c r="F231" s="162" t="str">
        <f>IF("AS"=MID(N231,1,2),INDEX('SME XPath'!X:X,MATCH(コアインボイス0904!K231,'SME XPath'!A:A,0),1),"")</f>
        <v/>
      </c>
      <c r="G231" s="161" t="s">
        <v>755</v>
      </c>
      <c r="H231" s="161" t="s">
        <v>2355</v>
      </c>
      <c r="K231" s="161">
        <v>222</v>
      </c>
      <c r="L231" s="162" t="s">
        <v>29</v>
      </c>
      <c r="M231" s="161" t="s">
        <v>440</v>
      </c>
      <c r="N231" s="161" t="s">
        <v>48</v>
      </c>
      <c r="X231" s="161" t="s">
        <v>441</v>
      </c>
      <c r="Y231" s="161" t="s">
        <v>755</v>
      </c>
      <c r="Z231" s="161" t="s">
        <v>756</v>
      </c>
      <c r="AA231" s="162" t="s">
        <v>43</v>
      </c>
      <c r="AV231" s="167" t="s">
        <v>3736</v>
      </c>
      <c r="AX231" s="161" t="s">
        <v>4079</v>
      </c>
      <c r="AZ231" s="161" t="s">
        <v>4079</v>
      </c>
      <c r="BA231" s="161" t="s">
        <v>4079</v>
      </c>
      <c r="BB231" s="161" t="s">
        <v>4079</v>
      </c>
      <c r="BC231" s="162" t="s">
        <v>4079</v>
      </c>
      <c r="BD231" s="162" t="str">
        <f>IF("IBT"=MID(AY231,1,3),INDEX('JP PINT 1.0'!J:J,MATCH(コアインボイス0904!AY231,'JP PINT 1.0'!C:C,0),1),"")</f>
        <v/>
      </c>
      <c r="BF231" s="167" t="s">
        <v>4079</v>
      </c>
    </row>
    <row r="232" spans="1:58">
      <c r="A232" s="161">
        <v>230</v>
      </c>
      <c r="B232" s="162" t="s">
        <v>4079</v>
      </c>
      <c r="E232" s="161" t="str">
        <f>G$210</f>
        <v>支払先</v>
      </c>
      <c r="F232" s="162">
        <v>1</v>
      </c>
      <c r="G232" s="161" t="s">
        <v>4546</v>
      </c>
      <c r="H232" s="161" t="s">
        <v>2355</v>
      </c>
      <c r="K232" s="161">
        <v>223</v>
      </c>
      <c r="L232" s="162" t="s">
        <v>29</v>
      </c>
      <c r="M232" s="161" t="s">
        <v>446</v>
      </c>
      <c r="N232" s="161" t="s">
        <v>60</v>
      </c>
      <c r="T232" s="161" t="s">
        <v>447</v>
      </c>
      <c r="Y232" s="161" t="s">
        <v>757</v>
      </c>
      <c r="Z232" s="161" t="s">
        <v>758</v>
      </c>
      <c r="AA232" s="162" t="s">
        <v>43</v>
      </c>
      <c r="AV232" s="167" t="s">
        <v>3735</v>
      </c>
      <c r="AX232" s="161" t="s">
        <v>4079</v>
      </c>
      <c r="AZ232" s="161" t="s">
        <v>4079</v>
      </c>
      <c r="BA232" s="161" t="s">
        <v>4079</v>
      </c>
      <c r="BB232" s="161" t="s">
        <v>4079</v>
      </c>
      <c r="BC232" s="162" t="s">
        <v>4079</v>
      </c>
      <c r="BD232" s="162" t="str">
        <f>IF("IBT"=MID(AY232,1,3),INDEX('JP PINT 1.0'!J:J,MATCH(コアインボイス0904!AY232,'JP PINT 1.0'!C:C,0),1),"")</f>
        <v/>
      </c>
      <c r="BF232" s="167" t="s">
        <v>4079</v>
      </c>
    </row>
    <row r="233" spans="1:58">
      <c r="A233" s="161">
        <v>231</v>
      </c>
      <c r="B233" s="162" t="s">
        <v>4079</v>
      </c>
      <c r="F233" s="162" t="str">
        <f>IF("AS"=MID(N233,1,2),INDEX('SME XPath'!X:X,MATCH(コアインボイス0904!K233,'SME XPath'!A:A,0),1),"")</f>
        <v/>
      </c>
      <c r="K233" s="161">
        <v>224</v>
      </c>
      <c r="L233" s="162" t="s">
        <v>29</v>
      </c>
      <c r="M233" s="161" t="s">
        <v>452</v>
      </c>
      <c r="N233" s="161" t="s">
        <v>69</v>
      </c>
      <c r="U233" s="161" t="s">
        <v>453</v>
      </c>
      <c r="Y233" s="161" t="s">
        <v>759</v>
      </c>
      <c r="Z233" s="161" t="s">
        <v>760</v>
      </c>
      <c r="AA233" s="162" t="s">
        <v>34</v>
      </c>
      <c r="AX233" s="161" t="s">
        <v>4079</v>
      </c>
      <c r="AZ233" s="161" t="s">
        <v>4079</v>
      </c>
      <c r="BA233" s="161" t="s">
        <v>4079</v>
      </c>
      <c r="BB233" s="161" t="s">
        <v>4079</v>
      </c>
      <c r="BC233" s="162" t="s">
        <v>4079</v>
      </c>
      <c r="BD233" s="162" t="str">
        <f>IF("IBT"=MID(AY233,1,3),INDEX('JP PINT 1.0'!J:J,MATCH(コアインボイス0904!AY233,'JP PINT 1.0'!C:C,0),1),"")</f>
        <v/>
      </c>
      <c r="BF233" s="167" t="s">
        <v>4079</v>
      </c>
    </row>
    <row r="234" spans="1:58">
      <c r="A234" s="161">
        <v>232</v>
      </c>
      <c r="B234" s="162" t="s">
        <v>4079</v>
      </c>
      <c r="C234" s="161" t="s">
        <v>5603</v>
      </c>
      <c r="D234" s="161" t="s">
        <v>5403</v>
      </c>
      <c r="E234" s="161" t="str">
        <f>G$232</f>
        <v>支払先住所</v>
      </c>
      <c r="F234" s="162" t="str">
        <f>IF("AS"=MID(N234,1,2),INDEX('SME XPath'!X:X,MATCH(コアインボイス0904!K234,'SME XPath'!A:A,0),1),"")</f>
        <v/>
      </c>
      <c r="G234" s="161" t="s">
        <v>761</v>
      </c>
      <c r="H234" s="161" t="s">
        <v>2355</v>
      </c>
      <c r="K234" s="161">
        <v>225</v>
      </c>
      <c r="L234" s="162" t="s">
        <v>29</v>
      </c>
      <c r="M234" s="161" t="s">
        <v>456</v>
      </c>
      <c r="N234" s="161" t="s">
        <v>48</v>
      </c>
      <c r="V234" s="161" t="s">
        <v>457</v>
      </c>
      <c r="Y234" s="161" t="s">
        <v>761</v>
      </c>
      <c r="Z234" s="161" t="s">
        <v>762</v>
      </c>
      <c r="AA234" s="162" t="s">
        <v>43</v>
      </c>
      <c r="AV234" s="167" t="s">
        <v>3734</v>
      </c>
      <c r="AX234" s="161" t="s">
        <v>4079</v>
      </c>
      <c r="AZ234" s="161" t="s">
        <v>4079</v>
      </c>
      <c r="BA234" s="161" t="s">
        <v>4079</v>
      </c>
      <c r="BB234" s="161" t="s">
        <v>4079</v>
      </c>
      <c r="BC234" s="162" t="s">
        <v>4079</v>
      </c>
      <c r="BD234" s="162" t="str">
        <f>IF("IBT"=MID(AY234,1,3),INDEX('JP PINT 1.0'!J:J,MATCH(コアインボイス0904!AY234,'JP PINT 1.0'!C:C,0),1),"")</f>
        <v/>
      </c>
      <c r="BF234" s="167" t="s">
        <v>4079</v>
      </c>
    </row>
    <row r="235" spans="1:58">
      <c r="A235" s="161">
        <v>233</v>
      </c>
      <c r="B235" s="162" t="s">
        <v>4079</v>
      </c>
      <c r="C235" s="161" t="s">
        <v>5604</v>
      </c>
      <c r="D235" s="161" t="s">
        <v>5402</v>
      </c>
      <c r="E235" s="161" t="str">
        <f t="shared" ref="E235:E238" si="29">G$232</f>
        <v>支払先住所</v>
      </c>
      <c r="F235" s="162" t="str">
        <f>IF("AS"=MID(N235,1,2),INDEX('SME XPath'!X:X,MATCH(コアインボイス0904!K235,'SME XPath'!A:A,0),1),"")</f>
        <v/>
      </c>
      <c r="G235" s="161" t="s">
        <v>763</v>
      </c>
      <c r="H235" s="161" t="s">
        <v>2355</v>
      </c>
      <c r="K235" s="161">
        <v>226</v>
      </c>
      <c r="L235" s="162" t="s">
        <v>29</v>
      </c>
      <c r="M235" s="161" t="s">
        <v>462</v>
      </c>
      <c r="N235" s="161" t="s">
        <v>48</v>
      </c>
      <c r="V235" s="161" t="s">
        <v>463</v>
      </c>
      <c r="Y235" s="161" t="s">
        <v>763</v>
      </c>
      <c r="Z235" s="161" t="s">
        <v>764</v>
      </c>
      <c r="AA235" s="162" t="s">
        <v>43</v>
      </c>
      <c r="AV235" s="167" t="s">
        <v>3733</v>
      </c>
      <c r="AX235" s="161" t="s">
        <v>4079</v>
      </c>
      <c r="AZ235" s="161" t="s">
        <v>4079</v>
      </c>
      <c r="BA235" s="161" t="s">
        <v>4079</v>
      </c>
      <c r="BB235" s="161" t="s">
        <v>4079</v>
      </c>
      <c r="BC235" s="162" t="s">
        <v>4079</v>
      </c>
      <c r="BD235" s="162" t="str">
        <f>IF("IBT"=MID(AY235,1,3),INDEX('JP PINT 1.0'!J:J,MATCH(コアインボイス0904!AY235,'JP PINT 1.0'!C:C,0),1),"")</f>
        <v/>
      </c>
      <c r="BF235" s="167" t="s">
        <v>4079</v>
      </c>
    </row>
    <row r="236" spans="1:58">
      <c r="A236" s="161">
        <v>234</v>
      </c>
      <c r="B236" s="162" t="s">
        <v>4079</v>
      </c>
      <c r="C236" s="161" t="s">
        <v>5605</v>
      </c>
      <c r="D236" s="161" t="s">
        <v>5401</v>
      </c>
      <c r="E236" s="161" t="str">
        <f t="shared" si="29"/>
        <v>支払先住所</v>
      </c>
      <c r="F236" s="162" t="str">
        <f>IF("AS"=MID(N236,1,2),INDEX('SME XPath'!X:X,MATCH(コアインボイス0904!K236,'SME XPath'!A:A,0),1),"")</f>
        <v/>
      </c>
      <c r="G236" s="161" t="s">
        <v>765</v>
      </c>
      <c r="H236" s="161" t="s">
        <v>2355</v>
      </c>
      <c r="K236" s="161">
        <v>227</v>
      </c>
      <c r="L236" s="162" t="s">
        <v>29</v>
      </c>
      <c r="M236" s="161" t="s">
        <v>468</v>
      </c>
      <c r="N236" s="161" t="s">
        <v>48</v>
      </c>
      <c r="V236" s="161" t="s">
        <v>469</v>
      </c>
      <c r="Y236" s="161" t="s">
        <v>765</v>
      </c>
      <c r="Z236" s="161" t="s">
        <v>766</v>
      </c>
      <c r="AA236" s="162" t="s">
        <v>43</v>
      </c>
      <c r="AV236" s="167" t="s">
        <v>3732</v>
      </c>
      <c r="AX236" s="161" t="s">
        <v>4079</v>
      </c>
      <c r="AZ236" s="161" t="s">
        <v>4079</v>
      </c>
      <c r="BA236" s="161" t="s">
        <v>4079</v>
      </c>
      <c r="BB236" s="161" t="s">
        <v>4079</v>
      </c>
      <c r="BC236" s="162" t="s">
        <v>4079</v>
      </c>
      <c r="BD236" s="162" t="str">
        <f>IF("IBT"=MID(AY236,1,3),INDEX('JP PINT 1.0'!J:J,MATCH(コアインボイス0904!AY236,'JP PINT 1.0'!C:C,0),1),"")</f>
        <v/>
      </c>
      <c r="BF236" s="167" t="s">
        <v>4079</v>
      </c>
    </row>
    <row r="237" spans="1:58">
      <c r="A237" s="161">
        <v>235</v>
      </c>
      <c r="B237" s="162" t="s">
        <v>4079</v>
      </c>
      <c r="C237" s="161" t="s">
        <v>5606</v>
      </c>
      <c r="D237" s="161" t="s">
        <v>5400</v>
      </c>
      <c r="E237" s="161" t="str">
        <f t="shared" si="29"/>
        <v>支払先住所</v>
      </c>
      <c r="F237" s="162" t="str">
        <f>IF("AS"=MID(N237,1,2),INDEX('SME XPath'!X:X,MATCH(コアインボイス0904!K237,'SME XPath'!A:A,0),1),"")</f>
        <v/>
      </c>
      <c r="G237" s="161" t="s">
        <v>767</v>
      </c>
      <c r="H237" s="161" t="s">
        <v>2355</v>
      </c>
      <c r="K237" s="161">
        <v>228</v>
      </c>
      <c r="L237" s="162" t="s">
        <v>29</v>
      </c>
      <c r="M237" s="161" t="s">
        <v>474</v>
      </c>
      <c r="N237" s="161" t="s">
        <v>48</v>
      </c>
      <c r="V237" s="161" t="s">
        <v>475</v>
      </c>
      <c r="Y237" s="161" t="s">
        <v>767</v>
      </c>
      <c r="Z237" s="161" t="s">
        <v>768</v>
      </c>
      <c r="AA237" s="162" t="s">
        <v>43</v>
      </c>
      <c r="AV237" s="167" t="s">
        <v>3731</v>
      </c>
      <c r="AX237" s="161" t="s">
        <v>4079</v>
      </c>
      <c r="AZ237" s="161" t="s">
        <v>4079</v>
      </c>
      <c r="BA237" s="161" t="s">
        <v>4079</v>
      </c>
      <c r="BB237" s="161" t="s">
        <v>4079</v>
      </c>
      <c r="BC237" s="162" t="s">
        <v>4079</v>
      </c>
      <c r="BD237" s="162" t="str">
        <f>IF("IBT"=MID(AY237,1,3),INDEX('JP PINT 1.0'!J:J,MATCH(コアインボイス0904!AY237,'JP PINT 1.0'!C:C,0),1),"")</f>
        <v/>
      </c>
      <c r="BF237" s="167" t="s">
        <v>4079</v>
      </c>
    </row>
    <row r="238" spans="1:58">
      <c r="A238" s="161">
        <v>236</v>
      </c>
      <c r="B238" s="162" t="s">
        <v>4079</v>
      </c>
      <c r="C238" s="161" t="s">
        <v>5607</v>
      </c>
      <c r="D238" s="161" t="s">
        <v>5399</v>
      </c>
      <c r="E238" s="161" t="str">
        <f t="shared" si="29"/>
        <v>支払先住所</v>
      </c>
      <c r="F238" s="162" t="str">
        <f>IF("AS"=MID(N238,1,2),INDEX('SME XPath'!X:X,MATCH(コアインボイス0904!K238,'SME XPath'!A:A,0),1),"")</f>
        <v/>
      </c>
      <c r="G238" s="161" t="s">
        <v>769</v>
      </c>
      <c r="H238" s="161" t="s">
        <v>2355</v>
      </c>
      <c r="K238" s="161">
        <v>229</v>
      </c>
      <c r="L238" s="162" t="s">
        <v>29</v>
      </c>
      <c r="M238" s="161" t="s">
        <v>480</v>
      </c>
      <c r="N238" s="161" t="s">
        <v>48</v>
      </c>
      <c r="V238" s="161" t="s">
        <v>481</v>
      </c>
      <c r="Y238" s="161" t="s">
        <v>769</v>
      </c>
      <c r="Z238" s="161" t="s">
        <v>770</v>
      </c>
      <c r="AA238" s="162" t="s">
        <v>64</v>
      </c>
      <c r="AV238" s="167" t="s">
        <v>3730</v>
      </c>
      <c r="AX238" s="161" t="s">
        <v>4079</v>
      </c>
      <c r="AZ238" s="161" t="s">
        <v>4079</v>
      </c>
      <c r="BA238" s="161" t="s">
        <v>4079</v>
      </c>
      <c r="BB238" s="161" t="s">
        <v>4079</v>
      </c>
      <c r="BC238" s="162" t="s">
        <v>4079</v>
      </c>
      <c r="BD238" s="162" t="str">
        <f>IF("IBT"=MID(AY238,1,3),INDEX('JP PINT 1.0'!J:J,MATCH(コアインボイス0904!AY238,'JP PINT 1.0'!C:C,0),1),"")</f>
        <v/>
      </c>
      <c r="BF238" s="167" t="s">
        <v>4079</v>
      </c>
    </row>
    <row r="239" spans="1:58">
      <c r="A239" s="161">
        <v>237</v>
      </c>
      <c r="B239" s="162" t="s">
        <v>4079</v>
      </c>
      <c r="C239" s="161" t="s">
        <v>4841</v>
      </c>
      <c r="D239" s="161" t="s">
        <v>4842</v>
      </c>
      <c r="E239" s="161" t="s">
        <v>5286</v>
      </c>
      <c r="F239" s="162">
        <v>1</v>
      </c>
      <c r="G239" s="161" t="s">
        <v>4547</v>
      </c>
      <c r="H239" s="161" t="s">
        <v>2355</v>
      </c>
      <c r="K239" s="161">
        <v>230</v>
      </c>
      <c r="L239" s="162" t="s">
        <v>29</v>
      </c>
      <c r="M239" s="161" t="s">
        <v>771</v>
      </c>
      <c r="N239" s="161" t="s">
        <v>60</v>
      </c>
      <c r="R239" s="161" t="s">
        <v>772</v>
      </c>
      <c r="Y239" s="161" t="s">
        <v>773</v>
      </c>
      <c r="Z239" s="161" t="s">
        <v>774</v>
      </c>
      <c r="AA239" s="162" t="s">
        <v>43</v>
      </c>
      <c r="AV239" s="167" t="s">
        <v>3729</v>
      </c>
      <c r="AX239" s="161" t="s">
        <v>4079</v>
      </c>
      <c r="AZ239" s="161" t="s">
        <v>4079</v>
      </c>
      <c r="BA239" s="161" t="s">
        <v>4079</v>
      </c>
      <c r="BB239" s="161" t="s">
        <v>4079</v>
      </c>
      <c r="BC239" s="162" t="s">
        <v>4079</v>
      </c>
      <c r="BD239" s="162" t="str">
        <f>IF("IBT"=MID(AY239,1,3),INDEX('JP PINT 1.0'!J:J,MATCH(コアインボイス0904!AY239,'JP PINT 1.0'!C:C,0),1),"")</f>
        <v/>
      </c>
      <c r="BF239" s="167" t="s">
        <v>4079</v>
      </c>
    </row>
    <row r="240" spans="1:58">
      <c r="A240" s="161">
        <v>238</v>
      </c>
      <c r="B240" s="162" t="s">
        <v>4079</v>
      </c>
      <c r="F240" s="162" t="str">
        <f>IF("AS"=MID(N240,1,2),INDEX('SME XPath'!X:X,MATCH(コアインボイス0904!K240,'SME XPath'!A:A,0),1),"")</f>
        <v/>
      </c>
      <c r="K240" s="161">
        <v>231</v>
      </c>
      <c r="L240" s="162" t="s">
        <v>29</v>
      </c>
      <c r="M240" s="161" t="s">
        <v>340</v>
      </c>
      <c r="N240" s="161" t="s">
        <v>69</v>
      </c>
      <c r="S240" s="161" t="s">
        <v>341</v>
      </c>
      <c r="Y240" s="161" t="s">
        <v>775</v>
      </c>
      <c r="Z240" s="161" t="s">
        <v>776</v>
      </c>
      <c r="AA240" s="162" t="s">
        <v>34</v>
      </c>
      <c r="AX240" s="161" t="s">
        <v>4079</v>
      </c>
      <c r="AZ240" s="161" t="s">
        <v>4079</v>
      </c>
      <c r="BA240" s="161" t="s">
        <v>4079</v>
      </c>
      <c r="BB240" s="161" t="s">
        <v>4079</v>
      </c>
      <c r="BC240" s="162" t="s">
        <v>4079</v>
      </c>
      <c r="BD240" s="162" t="str">
        <f>IF("IBT"=MID(AY240,1,3),INDEX('JP PINT 1.0'!J:J,MATCH(コアインボイス0904!AY240,'JP PINT 1.0'!C:C,0),1),"")</f>
        <v/>
      </c>
      <c r="BF240" s="167" t="s">
        <v>4079</v>
      </c>
    </row>
    <row r="241" spans="1:58">
      <c r="A241" s="161">
        <v>239</v>
      </c>
      <c r="B241" s="162" t="s">
        <v>4079</v>
      </c>
      <c r="C241" s="161" t="s">
        <v>5608</v>
      </c>
      <c r="D241" s="161" t="s">
        <v>4843</v>
      </c>
      <c r="E241" s="161" t="str">
        <f>G$239</f>
        <v>支払人</v>
      </c>
      <c r="F241" s="162" t="str">
        <f>IF("AS"=MID(N241,1,2),INDEX('SME XPath'!X:X,MATCH(コアインボイス0904!K241,'SME XPath'!A:A,0),1),"")</f>
        <v/>
      </c>
      <c r="G241" s="161" t="s">
        <v>777</v>
      </c>
      <c r="H241" s="161" t="s">
        <v>2355</v>
      </c>
      <c r="K241" s="161">
        <v>232</v>
      </c>
      <c r="L241" s="162" t="s">
        <v>29</v>
      </c>
      <c r="M241" s="161" t="s">
        <v>344</v>
      </c>
      <c r="N241" s="161" t="s">
        <v>48</v>
      </c>
      <c r="T241" s="161" t="s">
        <v>345</v>
      </c>
      <c r="Y241" s="161" t="s">
        <v>777</v>
      </c>
      <c r="Z241" s="161" t="s">
        <v>778</v>
      </c>
      <c r="AA241" s="162" t="s">
        <v>43</v>
      </c>
      <c r="AV241" s="167" t="s">
        <v>3728</v>
      </c>
      <c r="AX241" s="161" t="s">
        <v>4079</v>
      </c>
      <c r="AZ241" s="161" t="s">
        <v>4079</v>
      </c>
      <c r="BA241" s="161" t="s">
        <v>4079</v>
      </c>
      <c r="BB241" s="161" t="s">
        <v>4079</v>
      </c>
      <c r="BC241" s="162" t="s">
        <v>4079</v>
      </c>
      <c r="BD241" s="162" t="str">
        <f>IF("IBT"=MID(AY241,1,3),INDEX('JP PINT 1.0'!J:J,MATCH(コアインボイス0904!AY241,'JP PINT 1.0'!C:C,0),1),"")</f>
        <v/>
      </c>
      <c r="BF241" s="167" t="s">
        <v>4079</v>
      </c>
    </row>
    <row r="242" spans="1:58">
      <c r="A242" s="161">
        <v>240</v>
      </c>
      <c r="B242" s="162" t="s">
        <v>4079</v>
      </c>
      <c r="C242" s="161" t="s">
        <v>5609</v>
      </c>
      <c r="D242" s="161" t="s">
        <v>4844</v>
      </c>
      <c r="E242" s="161" t="str">
        <f t="shared" ref="E242:E259" si="30">G$239</f>
        <v>支払人</v>
      </c>
      <c r="F242" s="162" t="str">
        <f>IF("AS"=MID(N242,1,2),INDEX('SME XPath'!X:X,MATCH(コアインボイス0904!K242,'SME XPath'!A:A,0),1),"")</f>
        <v/>
      </c>
      <c r="G242" s="161" t="s">
        <v>779</v>
      </c>
      <c r="H242" s="161" t="s">
        <v>2355</v>
      </c>
      <c r="K242" s="161">
        <v>233</v>
      </c>
      <c r="L242" s="162" t="s">
        <v>29</v>
      </c>
      <c r="M242" s="161" t="s">
        <v>350</v>
      </c>
      <c r="N242" s="161" t="s">
        <v>48</v>
      </c>
      <c r="T242" s="161" t="s">
        <v>351</v>
      </c>
      <c r="Y242" s="161" t="s">
        <v>779</v>
      </c>
      <c r="Z242" s="161" t="s">
        <v>780</v>
      </c>
      <c r="AA242" s="162" t="s">
        <v>43</v>
      </c>
      <c r="AV242" s="167" t="s">
        <v>3727</v>
      </c>
      <c r="AX242" s="161" t="s">
        <v>4079</v>
      </c>
      <c r="AZ242" s="161" t="s">
        <v>4079</v>
      </c>
      <c r="BA242" s="161" t="s">
        <v>4079</v>
      </c>
      <c r="BB242" s="161" t="s">
        <v>4079</v>
      </c>
      <c r="BC242" s="162" t="s">
        <v>4079</v>
      </c>
      <c r="BD242" s="162" t="str">
        <f>IF("IBT"=MID(AY242,1,3),INDEX('JP PINT 1.0'!J:J,MATCH(コアインボイス0904!AY242,'JP PINT 1.0'!C:C,0),1),"")</f>
        <v/>
      </c>
      <c r="BF242" s="167" t="s">
        <v>4079</v>
      </c>
    </row>
    <row r="243" spans="1:58">
      <c r="A243" s="161">
        <v>241</v>
      </c>
      <c r="B243" s="162" t="s">
        <v>4079</v>
      </c>
      <c r="C243" s="161" t="s">
        <v>5610</v>
      </c>
      <c r="D243" s="161" t="s">
        <v>4845</v>
      </c>
      <c r="E243" s="161" t="str">
        <f t="shared" si="30"/>
        <v>支払人</v>
      </c>
      <c r="F243" s="162" t="str">
        <f>IF("AS"=MID(N243,1,2),INDEX('SME XPath'!X:X,MATCH(コアインボイス0904!K243,'SME XPath'!A:A,0),1),"")</f>
        <v/>
      </c>
      <c r="G243" s="161" t="s">
        <v>781</v>
      </c>
      <c r="H243" s="161" t="s">
        <v>2355</v>
      </c>
      <c r="K243" s="161">
        <v>234</v>
      </c>
      <c r="L243" s="162" t="s">
        <v>29</v>
      </c>
      <c r="M243" s="161" t="s">
        <v>359</v>
      </c>
      <c r="N243" s="161" t="s">
        <v>48</v>
      </c>
      <c r="T243" s="161" t="s">
        <v>360</v>
      </c>
      <c r="Y243" s="161" t="s">
        <v>781</v>
      </c>
      <c r="Z243" s="161" t="s">
        <v>782</v>
      </c>
      <c r="AA243" s="162" t="s">
        <v>43</v>
      </c>
      <c r="AV243" s="167" t="s">
        <v>3726</v>
      </c>
      <c r="AX243" s="161" t="s">
        <v>4079</v>
      </c>
      <c r="AZ243" s="161" t="s">
        <v>4079</v>
      </c>
      <c r="BA243" s="161" t="s">
        <v>4079</v>
      </c>
      <c r="BB243" s="161" t="s">
        <v>4079</v>
      </c>
      <c r="BC243" s="162" t="s">
        <v>4079</v>
      </c>
      <c r="BD243" s="162" t="str">
        <f>IF("IBT"=MID(AY243,1,3),INDEX('JP PINT 1.0'!J:J,MATCH(コアインボイス0904!AY243,'JP PINT 1.0'!C:C,0),1),"")</f>
        <v/>
      </c>
      <c r="BF243" s="167" t="s">
        <v>4079</v>
      </c>
    </row>
    <row r="244" spans="1:58">
      <c r="A244" s="161">
        <v>242</v>
      </c>
      <c r="B244" s="162" t="s">
        <v>4079</v>
      </c>
      <c r="E244" s="161" t="str">
        <f t="shared" si="30"/>
        <v>支払人</v>
      </c>
      <c r="F244" s="162">
        <v>1</v>
      </c>
      <c r="G244" s="161" t="s">
        <v>4548</v>
      </c>
      <c r="H244" s="161" t="s">
        <v>2355</v>
      </c>
      <c r="K244" s="161">
        <v>235</v>
      </c>
      <c r="L244" s="162" t="s">
        <v>29</v>
      </c>
      <c r="M244" s="161" t="s">
        <v>379</v>
      </c>
      <c r="N244" s="161" t="s">
        <v>60</v>
      </c>
      <c r="T244" s="161" t="s">
        <v>380</v>
      </c>
      <c r="Y244" s="161" t="s">
        <v>783</v>
      </c>
      <c r="Z244" s="161" t="s">
        <v>784</v>
      </c>
      <c r="AA244" s="162" t="s">
        <v>43</v>
      </c>
      <c r="AV244" s="167" t="s">
        <v>3725</v>
      </c>
      <c r="AX244" s="161" t="s">
        <v>4079</v>
      </c>
      <c r="AZ244" s="161" t="s">
        <v>4079</v>
      </c>
      <c r="BA244" s="161" t="s">
        <v>4079</v>
      </c>
      <c r="BB244" s="161" t="s">
        <v>4079</v>
      </c>
      <c r="BC244" s="162" t="s">
        <v>4079</v>
      </c>
      <c r="BD244" s="162" t="str">
        <f>IF("IBT"=MID(AY244,1,3),INDEX('JP PINT 1.0'!J:J,MATCH(コアインボイス0904!AY244,'JP PINT 1.0'!C:C,0),1),"")</f>
        <v/>
      </c>
      <c r="BF244" s="167" t="s">
        <v>4079</v>
      </c>
    </row>
    <row r="245" spans="1:58">
      <c r="A245" s="161">
        <v>243</v>
      </c>
      <c r="B245" s="162" t="s">
        <v>4079</v>
      </c>
      <c r="F245" s="162" t="str">
        <f>IF("AS"=MID(N245,1,2),INDEX('SME XPath'!X:X,MATCH(コアインボイス0904!K245,'SME XPath'!A:A,0),1),"")</f>
        <v/>
      </c>
      <c r="K245" s="161">
        <v>236</v>
      </c>
      <c r="L245" s="162" t="s">
        <v>29</v>
      </c>
      <c r="M245" s="161" t="s">
        <v>385</v>
      </c>
      <c r="N245" s="161" t="s">
        <v>69</v>
      </c>
      <c r="U245" s="161" t="s">
        <v>386</v>
      </c>
      <c r="Y245" s="161" t="s">
        <v>785</v>
      </c>
      <c r="Z245" s="161" t="s">
        <v>388</v>
      </c>
      <c r="AA245" s="162" t="s">
        <v>34</v>
      </c>
      <c r="AX245" s="161" t="s">
        <v>4079</v>
      </c>
      <c r="AZ245" s="161" t="s">
        <v>4079</v>
      </c>
      <c r="BA245" s="161" t="s">
        <v>4079</v>
      </c>
      <c r="BB245" s="161" t="s">
        <v>4079</v>
      </c>
      <c r="BC245" s="162" t="s">
        <v>4079</v>
      </c>
      <c r="BD245" s="162" t="str">
        <f>IF("IBT"=MID(AY245,1,3),INDEX('JP PINT 1.0'!J:J,MATCH(コアインボイス0904!AY245,'JP PINT 1.0'!C:C,0),1),"")</f>
        <v/>
      </c>
      <c r="BF245" s="167" t="s">
        <v>4079</v>
      </c>
    </row>
    <row r="246" spans="1:58">
      <c r="A246" s="161">
        <v>244</v>
      </c>
      <c r="B246" s="162" t="s">
        <v>4079</v>
      </c>
      <c r="C246" s="161" t="s">
        <v>5611</v>
      </c>
      <c r="D246" s="161" t="s">
        <v>5397</v>
      </c>
      <c r="E246" s="161" t="str">
        <f>G$244</f>
        <v>支払人連絡先</v>
      </c>
      <c r="F246" s="162" t="str">
        <f>IF("AS"=MID(N246,1,2),INDEX('SME XPath'!X:X,MATCH(コアインボイス0904!K246,'SME XPath'!A:A,0),1),"")</f>
        <v/>
      </c>
      <c r="G246" s="161" t="s">
        <v>786</v>
      </c>
      <c r="H246" s="161" t="s">
        <v>2355</v>
      </c>
      <c r="K246" s="161">
        <v>237</v>
      </c>
      <c r="L246" s="162" t="s">
        <v>29</v>
      </c>
      <c r="M246" s="161" t="s">
        <v>389</v>
      </c>
      <c r="N246" s="161" t="s">
        <v>48</v>
      </c>
      <c r="V246" s="161" t="s">
        <v>390</v>
      </c>
      <c r="Y246" s="161" t="s">
        <v>786</v>
      </c>
      <c r="Z246" s="161" t="s">
        <v>787</v>
      </c>
      <c r="AA246" s="162" t="s">
        <v>43</v>
      </c>
      <c r="AV246" s="167" t="s">
        <v>3724</v>
      </c>
      <c r="AX246" s="161" t="s">
        <v>4079</v>
      </c>
      <c r="AZ246" s="161" t="s">
        <v>4079</v>
      </c>
      <c r="BA246" s="161" t="s">
        <v>4079</v>
      </c>
      <c r="BB246" s="161" t="s">
        <v>4079</v>
      </c>
      <c r="BC246" s="162" t="s">
        <v>4079</v>
      </c>
      <c r="BD246" s="162" t="str">
        <f>IF("IBT"=MID(AY246,1,3),INDEX('JP PINT 1.0'!J:J,MATCH(コアインボイス0904!AY246,'JP PINT 1.0'!C:C,0),1),"")</f>
        <v/>
      </c>
      <c r="BF246" s="167" t="s">
        <v>4079</v>
      </c>
    </row>
    <row r="247" spans="1:58">
      <c r="A247" s="161">
        <v>245</v>
      </c>
      <c r="B247" s="162" t="s">
        <v>4079</v>
      </c>
      <c r="C247" s="161" t="s">
        <v>5612</v>
      </c>
      <c r="D247" s="161" t="s">
        <v>5396</v>
      </c>
      <c r="E247" s="161" t="str">
        <f t="shared" ref="E247:E258" si="31">G$244</f>
        <v>支払人連絡先</v>
      </c>
      <c r="F247" s="162" t="str">
        <f>IF("AS"=MID(N247,1,2),INDEX('SME XPath'!X:X,MATCH(コアインボイス0904!K247,'SME XPath'!A:A,0),1),"")</f>
        <v/>
      </c>
      <c r="G247" s="161" t="s">
        <v>788</v>
      </c>
      <c r="H247" s="161" t="s">
        <v>2355</v>
      </c>
      <c r="K247" s="161">
        <v>238</v>
      </c>
      <c r="L247" s="162" t="s">
        <v>29</v>
      </c>
      <c r="M247" s="161" t="s">
        <v>393</v>
      </c>
      <c r="N247" s="161" t="s">
        <v>48</v>
      </c>
      <c r="V247" s="161" t="s">
        <v>394</v>
      </c>
      <c r="Y247" s="161" t="s">
        <v>788</v>
      </c>
      <c r="Z247" s="161" t="s">
        <v>789</v>
      </c>
      <c r="AA247" s="162" t="s">
        <v>43</v>
      </c>
      <c r="AV247" s="167" t="s">
        <v>3723</v>
      </c>
      <c r="AX247" s="161" t="s">
        <v>4079</v>
      </c>
      <c r="AZ247" s="161" t="s">
        <v>4079</v>
      </c>
      <c r="BA247" s="161" t="s">
        <v>4079</v>
      </c>
      <c r="BB247" s="161" t="s">
        <v>4079</v>
      </c>
      <c r="BC247" s="162" t="s">
        <v>4079</v>
      </c>
      <c r="BD247" s="162" t="str">
        <f>IF("IBT"=MID(AY247,1,3),INDEX('JP PINT 1.0'!J:J,MATCH(コアインボイス0904!AY247,'JP PINT 1.0'!C:C,0),1),"")</f>
        <v/>
      </c>
      <c r="BF247" s="167" t="s">
        <v>4079</v>
      </c>
    </row>
    <row r="248" spans="1:58">
      <c r="A248" s="161">
        <v>246</v>
      </c>
      <c r="B248" s="162" t="s">
        <v>4079</v>
      </c>
      <c r="C248" s="161" t="s">
        <v>5613</v>
      </c>
      <c r="D248" s="161" t="s">
        <v>5395</v>
      </c>
      <c r="E248" s="161" t="str">
        <f t="shared" si="31"/>
        <v>支払人連絡先</v>
      </c>
      <c r="F248" s="162" t="str">
        <f>IF("AS"=MID(N248,1,2),INDEX('SME XPath'!X:X,MATCH(コアインボイス0904!K248,'SME XPath'!A:A,0),1),"")</f>
        <v/>
      </c>
      <c r="G248" s="161" t="s">
        <v>790</v>
      </c>
      <c r="H248" s="161" t="s">
        <v>2355</v>
      </c>
      <c r="K248" s="161">
        <v>239</v>
      </c>
      <c r="L248" s="162" t="s">
        <v>29</v>
      </c>
      <c r="M248" s="161" t="s">
        <v>400</v>
      </c>
      <c r="N248" s="161" t="s">
        <v>48</v>
      </c>
      <c r="V248" s="161" t="s">
        <v>401</v>
      </c>
      <c r="Y248" s="161" t="s">
        <v>790</v>
      </c>
      <c r="Z248" s="161" t="s">
        <v>791</v>
      </c>
      <c r="AA248" s="162" t="s">
        <v>43</v>
      </c>
      <c r="AV248" s="167" t="s">
        <v>3722</v>
      </c>
      <c r="AX248" s="161" t="s">
        <v>4079</v>
      </c>
      <c r="AZ248" s="161" t="s">
        <v>4079</v>
      </c>
      <c r="BA248" s="161" t="s">
        <v>4079</v>
      </c>
      <c r="BB248" s="161" t="s">
        <v>4079</v>
      </c>
      <c r="BC248" s="162" t="s">
        <v>4079</v>
      </c>
      <c r="BD248" s="162" t="str">
        <f>IF("IBT"=MID(AY248,1,3),INDEX('JP PINT 1.0'!J:J,MATCH(コアインボイス0904!AY248,'JP PINT 1.0'!C:C,0),1),"")</f>
        <v/>
      </c>
      <c r="BF248" s="167" t="s">
        <v>4079</v>
      </c>
    </row>
    <row r="249" spans="1:58">
      <c r="A249" s="161">
        <v>247</v>
      </c>
      <c r="B249" s="162" t="s">
        <v>4079</v>
      </c>
      <c r="C249" s="161" t="s">
        <v>5614</v>
      </c>
      <c r="D249" s="161" t="s">
        <v>5394</v>
      </c>
      <c r="E249" s="161" t="str">
        <f t="shared" si="31"/>
        <v>支払人連絡先</v>
      </c>
      <c r="F249" s="162" t="str">
        <f>IF("AS"=MID(N249,1,2),INDEX('SME XPath'!X:X,MATCH(コアインボイス0904!K249,'SME XPath'!A:A,0),1),"")</f>
        <v/>
      </c>
      <c r="G249" s="161" t="s">
        <v>792</v>
      </c>
      <c r="H249" s="161" t="s">
        <v>2355</v>
      </c>
      <c r="K249" s="161">
        <v>240</v>
      </c>
      <c r="L249" s="162" t="s">
        <v>29</v>
      </c>
      <c r="M249" s="161" t="s">
        <v>404</v>
      </c>
      <c r="N249" s="161" t="s">
        <v>48</v>
      </c>
      <c r="V249" s="161" t="s">
        <v>405</v>
      </c>
      <c r="Y249" s="161" t="s">
        <v>792</v>
      </c>
      <c r="Z249" s="161" t="s">
        <v>793</v>
      </c>
      <c r="AA249" s="162" t="s">
        <v>43</v>
      </c>
      <c r="AV249" s="167" t="s">
        <v>3721</v>
      </c>
      <c r="AX249" s="161" t="s">
        <v>4079</v>
      </c>
      <c r="AZ249" s="161" t="s">
        <v>4079</v>
      </c>
      <c r="BA249" s="161" t="s">
        <v>4079</v>
      </c>
      <c r="BB249" s="161" t="s">
        <v>4079</v>
      </c>
      <c r="BC249" s="162" t="s">
        <v>4079</v>
      </c>
      <c r="BD249" s="162" t="str">
        <f>IF("IBT"=MID(AY249,1,3),INDEX('JP PINT 1.0'!J:J,MATCH(コアインボイス0904!AY249,'JP PINT 1.0'!C:C,0),1),"")</f>
        <v/>
      </c>
      <c r="BF249" s="167" t="s">
        <v>4079</v>
      </c>
    </row>
    <row r="250" spans="1:58">
      <c r="A250" s="161">
        <v>248</v>
      </c>
      <c r="B250" s="162" t="s">
        <v>4079</v>
      </c>
      <c r="K250" s="161">
        <v>241</v>
      </c>
      <c r="L250" s="162" t="s">
        <v>29</v>
      </c>
      <c r="M250" s="161" t="s">
        <v>408</v>
      </c>
      <c r="N250" s="161" t="s">
        <v>60</v>
      </c>
      <c r="V250" s="161" t="s">
        <v>409</v>
      </c>
      <c r="Y250" s="161" t="s">
        <v>410</v>
      </c>
      <c r="Z250" s="161" t="s">
        <v>411</v>
      </c>
      <c r="AA250" s="162" t="s">
        <v>43</v>
      </c>
      <c r="AV250" s="167" t="s">
        <v>3720</v>
      </c>
      <c r="AX250" s="161" t="s">
        <v>4079</v>
      </c>
      <c r="AZ250" s="161" t="s">
        <v>4079</v>
      </c>
      <c r="BA250" s="161" t="s">
        <v>4079</v>
      </c>
      <c r="BB250" s="161" t="s">
        <v>4079</v>
      </c>
      <c r="BC250" s="162" t="s">
        <v>4079</v>
      </c>
      <c r="BD250" s="162" t="str">
        <f>IF("IBT"=MID(AY250,1,3),INDEX('JP PINT 1.0'!J:J,MATCH(コアインボイス0904!AY250,'JP PINT 1.0'!C:C,0),1),"")</f>
        <v/>
      </c>
      <c r="BF250" s="167" t="s">
        <v>4079</v>
      </c>
    </row>
    <row r="251" spans="1:58">
      <c r="A251" s="161">
        <v>249</v>
      </c>
      <c r="B251" s="162" t="s">
        <v>4079</v>
      </c>
      <c r="K251" s="161">
        <v>242</v>
      </c>
      <c r="L251" s="162" t="s">
        <v>29</v>
      </c>
      <c r="M251" s="161" t="s">
        <v>415</v>
      </c>
      <c r="N251" s="161" t="s">
        <v>69</v>
      </c>
      <c r="W251" s="161" t="s">
        <v>416</v>
      </c>
      <c r="Y251" s="161" t="s">
        <v>417</v>
      </c>
      <c r="Z251" s="161" t="s">
        <v>418</v>
      </c>
      <c r="AA251" s="162" t="s">
        <v>34</v>
      </c>
      <c r="AX251" s="161" t="s">
        <v>4079</v>
      </c>
      <c r="AZ251" s="161" t="s">
        <v>4079</v>
      </c>
      <c r="BA251" s="161" t="s">
        <v>4079</v>
      </c>
      <c r="BB251" s="161" t="s">
        <v>4079</v>
      </c>
      <c r="BC251" s="162" t="s">
        <v>4079</v>
      </c>
      <c r="BD251" s="162" t="str">
        <f>IF("IBT"=MID(AY251,1,3),INDEX('JP PINT 1.0'!J:J,MATCH(コアインボイス0904!AY251,'JP PINT 1.0'!C:C,0),1),"")</f>
        <v/>
      </c>
      <c r="BF251" s="167" t="s">
        <v>4079</v>
      </c>
    </row>
    <row r="252" spans="1:58">
      <c r="A252" s="161">
        <v>250</v>
      </c>
      <c r="B252" s="162" t="s">
        <v>4079</v>
      </c>
      <c r="C252" s="161" t="s">
        <v>5615</v>
      </c>
      <c r="D252" s="161" t="s">
        <v>5393</v>
      </c>
      <c r="E252" s="161" t="str">
        <f t="shared" si="31"/>
        <v>支払人連絡先</v>
      </c>
      <c r="F252" s="162" t="str">
        <f>IF("AS"=MID(N252,1,2),INDEX('SME XPath'!X:X,MATCH(コアインボイス0904!K252,'SME XPath'!A:A,0),1),"")</f>
        <v/>
      </c>
      <c r="G252" s="161" t="s">
        <v>794</v>
      </c>
      <c r="H252" s="161" t="s">
        <v>2355</v>
      </c>
      <c r="K252" s="161">
        <v>243</v>
      </c>
      <c r="L252" s="162" t="s">
        <v>29</v>
      </c>
      <c r="M252" s="161" t="s">
        <v>419</v>
      </c>
      <c r="N252" s="161" t="s">
        <v>48</v>
      </c>
      <c r="X252" s="161" t="s">
        <v>420</v>
      </c>
      <c r="Y252" s="161" t="s">
        <v>794</v>
      </c>
      <c r="Z252" s="161" t="s">
        <v>795</v>
      </c>
      <c r="AA252" s="162" t="s">
        <v>43</v>
      </c>
      <c r="AV252" s="167" t="s">
        <v>3719</v>
      </c>
      <c r="AX252" s="161" t="s">
        <v>4079</v>
      </c>
      <c r="AZ252" s="161" t="s">
        <v>4079</v>
      </c>
      <c r="BA252" s="161" t="s">
        <v>4079</v>
      </c>
      <c r="BB252" s="161" t="s">
        <v>4079</v>
      </c>
      <c r="BC252" s="162" t="s">
        <v>4079</v>
      </c>
      <c r="BD252" s="162" t="str">
        <f>IF("IBT"=MID(AY252,1,3),INDEX('JP PINT 1.0'!J:J,MATCH(コアインボイス0904!AY252,'JP PINT 1.0'!C:C,0),1),"")</f>
        <v/>
      </c>
      <c r="BF252" s="167" t="s">
        <v>4079</v>
      </c>
    </row>
    <row r="253" spans="1:58">
      <c r="A253" s="161">
        <v>251</v>
      </c>
      <c r="B253" s="162" t="s">
        <v>4079</v>
      </c>
      <c r="K253" s="161">
        <v>244</v>
      </c>
      <c r="L253" s="162" t="s">
        <v>29</v>
      </c>
      <c r="M253" s="161" t="s">
        <v>425</v>
      </c>
      <c r="N253" s="161" t="s">
        <v>60</v>
      </c>
      <c r="V253" s="161" t="s">
        <v>426</v>
      </c>
      <c r="Y253" s="161" t="s">
        <v>427</v>
      </c>
      <c r="Z253" s="161" t="s">
        <v>428</v>
      </c>
      <c r="AA253" s="162" t="s">
        <v>43</v>
      </c>
      <c r="AV253" s="167" t="s">
        <v>3718</v>
      </c>
      <c r="AX253" s="161" t="s">
        <v>4079</v>
      </c>
      <c r="AZ253" s="161" t="s">
        <v>4079</v>
      </c>
      <c r="BA253" s="161" t="s">
        <v>4079</v>
      </c>
      <c r="BB253" s="161" t="s">
        <v>4079</v>
      </c>
      <c r="BC253" s="162" t="s">
        <v>4079</v>
      </c>
      <c r="BD253" s="162" t="str">
        <f>IF("IBT"=MID(AY253,1,3),INDEX('JP PINT 1.0'!J:J,MATCH(コアインボイス0904!AY253,'JP PINT 1.0'!C:C,0),1),"")</f>
        <v/>
      </c>
      <c r="BF253" s="167" t="s">
        <v>4079</v>
      </c>
    </row>
    <row r="254" spans="1:58">
      <c r="A254" s="161">
        <v>252</v>
      </c>
      <c r="B254" s="162" t="s">
        <v>4079</v>
      </c>
      <c r="K254" s="161">
        <v>245</v>
      </c>
      <c r="L254" s="162" t="s">
        <v>29</v>
      </c>
      <c r="M254" s="161" t="s">
        <v>415</v>
      </c>
      <c r="N254" s="161" t="s">
        <v>69</v>
      </c>
      <c r="W254" s="161" t="s">
        <v>416</v>
      </c>
      <c r="Y254" s="161" t="s">
        <v>429</v>
      </c>
      <c r="Z254" s="161" t="s">
        <v>430</v>
      </c>
      <c r="AA254" s="162" t="s">
        <v>34</v>
      </c>
      <c r="AX254" s="161" t="s">
        <v>4079</v>
      </c>
      <c r="AZ254" s="161" t="s">
        <v>4079</v>
      </c>
      <c r="BA254" s="161" t="s">
        <v>4079</v>
      </c>
      <c r="BB254" s="161" t="s">
        <v>4079</v>
      </c>
      <c r="BC254" s="162" t="s">
        <v>4079</v>
      </c>
      <c r="BD254" s="162" t="str">
        <f>IF("IBT"=MID(AY254,1,3),INDEX('JP PINT 1.0'!J:J,MATCH(コアインボイス0904!AY254,'JP PINT 1.0'!C:C,0),1),"")</f>
        <v/>
      </c>
      <c r="BF254" s="167" t="s">
        <v>4079</v>
      </c>
    </row>
    <row r="255" spans="1:58">
      <c r="A255" s="161">
        <v>253</v>
      </c>
      <c r="B255" s="162" t="s">
        <v>4079</v>
      </c>
      <c r="C255" s="161" t="s">
        <v>5616</v>
      </c>
      <c r="D255" s="161" t="s">
        <v>5392</v>
      </c>
      <c r="E255" s="161" t="str">
        <f t="shared" si="31"/>
        <v>支払人連絡先</v>
      </c>
      <c r="F255" s="162" t="str">
        <f>IF("AS"=MID(N255,1,2),INDEX('SME XPath'!X:X,MATCH(コアインボイス0904!K255,'SME XPath'!A:A,0),1),"")</f>
        <v/>
      </c>
      <c r="G255" s="161" t="s">
        <v>796</v>
      </c>
      <c r="H255" s="161" t="s">
        <v>2355</v>
      </c>
      <c r="K255" s="161">
        <v>246</v>
      </c>
      <c r="L255" s="162" t="s">
        <v>29</v>
      </c>
      <c r="M255" s="161" t="s">
        <v>419</v>
      </c>
      <c r="N255" s="161" t="s">
        <v>48</v>
      </c>
      <c r="X255" s="161" t="s">
        <v>420</v>
      </c>
      <c r="Y255" s="161" t="s">
        <v>796</v>
      </c>
      <c r="Z255" s="161" t="s">
        <v>797</v>
      </c>
      <c r="AA255" s="162" t="s">
        <v>43</v>
      </c>
      <c r="AV255" s="167" t="s">
        <v>3717</v>
      </c>
      <c r="AX255" s="161" t="s">
        <v>4079</v>
      </c>
      <c r="AZ255" s="161" t="s">
        <v>4079</v>
      </c>
      <c r="BA255" s="161" t="s">
        <v>4079</v>
      </c>
      <c r="BB255" s="161" t="s">
        <v>4079</v>
      </c>
      <c r="BC255" s="162" t="s">
        <v>4079</v>
      </c>
      <c r="BD255" s="162" t="str">
        <f>IF("IBT"=MID(AY255,1,3),INDEX('JP PINT 1.0'!J:J,MATCH(コアインボイス0904!AY255,'JP PINT 1.0'!C:C,0),1),"")</f>
        <v/>
      </c>
      <c r="BF255" s="167" t="s">
        <v>4079</v>
      </c>
    </row>
    <row r="256" spans="1:58">
      <c r="A256" s="161">
        <v>254</v>
      </c>
      <c r="B256" s="162" t="s">
        <v>4079</v>
      </c>
      <c r="K256" s="161">
        <v>247</v>
      </c>
      <c r="L256" s="162" t="s">
        <v>29</v>
      </c>
      <c r="M256" s="161" t="s">
        <v>434</v>
      </c>
      <c r="N256" s="161" t="s">
        <v>60</v>
      </c>
      <c r="V256" s="161" t="s">
        <v>435</v>
      </c>
      <c r="Y256" s="161" t="s">
        <v>436</v>
      </c>
      <c r="Z256" s="161" t="s">
        <v>437</v>
      </c>
      <c r="AA256" s="162" t="s">
        <v>43</v>
      </c>
      <c r="AV256" s="167" t="s">
        <v>3716</v>
      </c>
      <c r="AX256" s="161" t="s">
        <v>4079</v>
      </c>
      <c r="AZ256" s="161" t="s">
        <v>4079</v>
      </c>
      <c r="BA256" s="161" t="s">
        <v>4079</v>
      </c>
      <c r="BB256" s="161" t="s">
        <v>4079</v>
      </c>
      <c r="BC256" s="162" t="s">
        <v>4079</v>
      </c>
      <c r="BD256" s="162" t="str">
        <f>IF("IBT"=MID(AY256,1,3),INDEX('JP PINT 1.0'!J:J,MATCH(コアインボイス0904!AY256,'JP PINT 1.0'!C:C,0),1),"")</f>
        <v/>
      </c>
      <c r="BF256" s="167" t="s">
        <v>4079</v>
      </c>
    </row>
    <row r="257" spans="1:58">
      <c r="A257" s="161">
        <v>255</v>
      </c>
      <c r="B257" s="162" t="s">
        <v>4079</v>
      </c>
      <c r="K257" s="161">
        <v>248</v>
      </c>
      <c r="L257" s="162" t="s">
        <v>29</v>
      </c>
      <c r="M257" s="161" t="s">
        <v>415</v>
      </c>
      <c r="N257" s="161" t="s">
        <v>69</v>
      </c>
      <c r="W257" s="161" t="s">
        <v>416</v>
      </c>
      <c r="Y257" s="161" t="s">
        <v>438</v>
      </c>
      <c r="Z257" s="161" t="s">
        <v>550</v>
      </c>
      <c r="AA257" s="162" t="s">
        <v>34</v>
      </c>
      <c r="AX257" s="161" t="s">
        <v>4079</v>
      </c>
      <c r="AZ257" s="161" t="s">
        <v>4079</v>
      </c>
      <c r="BA257" s="161" t="s">
        <v>4079</v>
      </c>
      <c r="BB257" s="161" t="s">
        <v>4079</v>
      </c>
      <c r="BC257" s="162" t="s">
        <v>4079</v>
      </c>
      <c r="BD257" s="162" t="str">
        <f>IF("IBT"=MID(AY257,1,3),INDEX('JP PINT 1.0'!J:J,MATCH(コアインボイス0904!AY257,'JP PINT 1.0'!C:C,0),1),"")</f>
        <v/>
      </c>
      <c r="BF257" s="167" t="s">
        <v>4079</v>
      </c>
    </row>
    <row r="258" spans="1:58">
      <c r="A258" s="161">
        <v>256</v>
      </c>
      <c r="B258" s="162" t="s">
        <v>4079</v>
      </c>
      <c r="C258" s="161" t="s">
        <v>5617</v>
      </c>
      <c r="D258" s="161" t="s">
        <v>5391</v>
      </c>
      <c r="E258" s="161" t="str">
        <f t="shared" si="31"/>
        <v>支払人連絡先</v>
      </c>
      <c r="F258" s="162" t="str">
        <f>IF("AS"=MID(N258,1,2),INDEX('SME XPath'!X:X,MATCH(コアインボイス0904!K258,'SME XPath'!A:A,0),1),"")</f>
        <v/>
      </c>
      <c r="G258" s="161" t="s">
        <v>798</v>
      </c>
      <c r="H258" s="161" t="s">
        <v>2355</v>
      </c>
      <c r="K258" s="161">
        <v>249</v>
      </c>
      <c r="L258" s="162" t="s">
        <v>29</v>
      </c>
      <c r="M258" s="161" t="s">
        <v>440</v>
      </c>
      <c r="N258" s="161" t="s">
        <v>48</v>
      </c>
      <c r="X258" s="161" t="s">
        <v>441</v>
      </c>
      <c r="Y258" s="161" t="s">
        <v>798</v>
      </c>
      <c r="Z258" s="161" t="s">
        <v>799</v>
      </c>
      <c r="AA258" s="162" t="s">
        <v>43</v>
      </c>
      <c r="AV258" s="167" t="s">
        <v>3715</v>
      </c>
      <c r="AX258" s="161" t="s">
        <v>4079</v>
      </c>
      <c r="AZ258" s="161" t="s">
        <v>4079</v>
      </c>
      <c r="BA258" s="161" t="s">
        <v>4079</v>
      </c>
      <c r="BB258" s="161" t="s">
        <v>4079</v>
      </c>
      <c r="BC258" s="162" t="s">
        <v>4079</v>
      </c>
      <c r="BD258" s="162" t="str">
        <f>IF("IBT"=MID(AY258,1,3),INDEX('JP PINT 1.0'!J:J,MATCH(コアインボイス0904!AY258,'JP PINT 1.0'!C:C,0),1),"")</f>
        <v/>
      </c>
      <c r="BF258" s="167" t="s">
        <v>4079</v>
      </c>
    </row>
    <row r="259" spans="1:58">
      <c r="A259" s="161">
        <v>257</v>
      </c>
      <c r="B259" s="162" t="s">
        <v>4079</v>
      </c>
      <c r="E259" s="161" t="str">
        <f t="shared" si="30"/>
        <v>支払人</v>
      </c>
      <c r="F259" s="162">
        <v>1</v>
      </c>
      <c r="G259" s="161" t="s">
        <v>4549</v>
      </c>
      <c r="H259" s="161" t="s">
        <v>2355</v>
      </c>
      <c r="K259" s="161">
        <v>250</v>
      </c>
      <c r="L259" s="162" t="s">
        <v>29</v>
      </c>
      <c r="M259" s="161" t="s">
        <v>446</v>
      </c>
      <c r="N259" s="161" t="s">
        <v>60</v>
      </c>
      <c r="T259" s="161" t="s">
        <v>447</v>
      </c>
      <c r="Y259" s="161" t="s">
        <v>800</v>
      </c>
      <c r="Z259" s="161" t="s">
        <v>801</v>
      </c>
      <c r="AA259" s="162" t="s">
        <v>43</v>
      </c>
      <c r="AV259" s="167" t="s">
        <v>3714</v>
      </c>
      <c r="AX259" s="161" t="s">
        <v>4079</v>
      </c>
      <c r="AZ259" s="161" t="s">
        <v>4079</v>
      </c>
      <c r="BA259" s="161" t="s">
        <v>4079</v>
      </c>
      <c r="BB259" s="161" t="s">
        <v>4079</v>
      </c>
      <c r="BC259" s="162" t="s">
        <v>4079</v>
      </c>
      <c r="BD259" s="162" t="str">
        <f>IF("IBT"=MID(AY259,1,3),INDEX('JP PINT 1.0'!J:J,MATCH(コアインボイス0904!AY259,'JP PINT 1.0'!C:C,0),1),"")</f>
        <v/>
      </c>
      <c r="BF259" s="167" t="s">
        <v>4079</v>
      </c>
    </row>
    <row r="260" spans="1:58">
      <c r="A260" s="161">
        <v>258</v>
      </c>
      <c r="B260" s="162" t="s">
        <v>4079</v>
      </c>
      <c r="F260" s="162" t="str">
        <f>IF("AS"=MID(N260,1,2),INDEX('SME XPath'!X:X,MATCH(コアインボイス0904!K260,'SME XPath'!A:A,0),1),"")</f>
        <v/>
      </c>
      <c r="K260" s="161">
        <v>251</v>
      </c>
      <c r="L260" s="162" t="s">
        <v>29</v>
      </c>
      <c r="M260" s="161" t="s">
        <v>452</v>
      </c>
      <c r="N260" s="161" t="s">
        <v>69</v>
      </c>
      <c r="U260" s="161" t="s">
        <v>453</v>
      </c>
      <c r="Y260" s="161" t="s">
        <v>802</v>
      </c>
      <c r="Z260" s="161" t="s">
        <v>803</v>
      </c>
      <c r="AA260" s="162" t="s">
        <v>34</v>
      </c>
      <c r="AX260" s="161" t="s">
        <v>4079</v>
      </c>
      <c r="AZ260" s="161" t="s">
        <v>4079</v>
      </c>
      <c r="BA260" s="161" t="s">
        <v>4079</v>
      </c>
      <c r="BB260" s="161" t="s">
        <v>4079</v>
      </c>
      <c r="BC260" s="162" t="s">
        <v>4079</v>
      </c>
      <c r="BD260" s="162" t="str">
        <f>IF("IBT"=MID(AY260,1,3),INDEX('JP PINT 1.0'!J:J,MATCH(コアインボイス0904!AY260,'JP PINT 1.0'!C:C,0),1),"")</f>
        <v/>
      </c>
      <c r="BF260" s="167" t="s">
        <v>4079</v>
      </c>
    </row>
    <row r="261" spans="1:58">
      <c r="A261" s="161">
        <v>259</v>
      </c>
      <c r="B261" s="162" t="s">
        <v>4079</v>
      </c>
      <c r="C261" s="161" t="s">
        <v>5618</v>
      </c>
      <c r="D261" s="161" t="s">
        <v>5390</v>
      </c>
      <c r="E261" s="161" t="str">
        <f>G$259</f>
        <v>支払人住所</v>
      </c>
      <c r="F261" s="162" t="str">
        <f>IF("AS"=MID(N261,1,2),INDEX('SME XPath'!X:X,MATCH(コアインボイス0904!K261,'SME XPath'!A:A,0),1),"")</f>
        <v/>
      </c>
      <c r="G261" s="161" t="s">
        <v>804</v>
      </c>
      <c r="H261" s="161" t="s">
        <v>2355</v>
      </c>
      <c r="K261" s="161">
        <v>252</v>
      </c>
      <c r="L261" s="162" t="s">
        <v>29</v>
      </c>
      <c r="M261" s="161" t="s">
        <v>456</v>
      </c>
      <c r="N261" s="161" t="s">
        <v>48</v>
      </c>
      <c r="V261" s="161" t="s">
        <v>457</v>
      </c>
      <c r="Y261" s="161" t="s">
        <v>804</v>
      </c>
      <c r="Z261" s="161" t="s">
        <v>805</v>
      </c>
      <c r="AA261" s="162" t="s">
        <v>43</v>
      </c>
      <c r="AV261" s="167" t="s">
        <v>3713</v>
      </c>
      <c r="AX261" s="161" t="s">
        <v>4079</v>
      </c>
      <c r="AZ261" s="161" t="s">
        <v>4079</v>
      </c>
      <c r="BA261" s="161" t="s">
        <v>4079</v>
      </c>
      <c r="BB261" s="161" t="s">
        <v>4079</v>
      </c>
      <c r="BC261" s="162" t="s">
        <v>4079</v>
      </c>
      <c r="BD261" s="162" t="str">
        <f>IF("IBT"=MID(AY261,1,3),INDEX('JP PINT 1.0'!J:J,MATCH(コアインボイス0904!AY261,'JP PINT 1.0'!C:C,0),1),"")</f>
        <v/>
      </c>
      <c r="BF261" s="167" t="s">
        <v>4079</v>
      </c>
    </row>
    <row r="262" spans="1:58">
      <c r="A262" s="161">
        <v>260</v>
      </c>
      <c r="B262" s="162" t="s">
        <v>4079</v>
      </c>
      <c r="C262" s="161" t="s">
        <v>5619</v>
      </c>
      <c r="D262" s="161" t="s">
        <v>5389</v>
      </c>
      <c r="E262" s="161" t="str">
        <f t="shared" ref="E262:E265" si="32">G$259</f>
        <v>支払人住所</v>
      </c>
      <c r="F262" s="162" t="str">
        <f>IF("AS"=MID(N262,1,2),INDEX('SME XPath'!X:X,MATCH(コアインボイス0904!K262,'SME XPath'!A:A,0),1),"")</f>
        <v/>
      </c>
      <c r="G262" s="161" t="s">
        <v>806</v>
      </c>
      <c r="H262" s="161" t="s">
        <v>2355</v>
      </c>
      <c r="K262" s="161">
        <v>253</v>
      </c>
      <c r="L262" s="162" t="s">
        <v>29</v>
      </c>
      <c r="M262" s="161" t="s">
        <v>462</v>
      </c>
      <c r="N262" s="161" t="s">
        <v>48</v>
      </c>
      <c r="V262" s="161" t="s">
        <v>463</v>
      </c>
      <c r="Y262" s="161" t="s">
        <v>806</v>
      </c>
      <c r="Z262" s="161" t="s">
        <v>807</v>
      </c>
      <c r="AA262" s="162" t="s">
        <v>43</v>
      </c>
      <c r="AV262" s="167" t="s">
        <v>3712</v>
      </c>
      <c r="AX262" s="161" t="s">
        <v>4079</v>
      </c>
      <c r="AZ262" s="161" t="s">
        <v>4079</v>
      </c>
      <c r="BA262" s="161" t="s">
        <v>4079</v>
      </c>
      <c r="BB262" s="161" t="s">
        <v>4079</v>
      </c>
      <c r="BC262" s="162" t="s">
        <v>4079</v>
      </c>
      <c r="BD262" s="162" t="str">
        <f>IF("IBT"=MID(AY262,1,3),INDEX('JP PINT 1.0'!J:J,MATCH(コアインボイス0904!AY262,'JP PINT 1.0'!C:C,0),1),"")</f>
        <v/>
      </c>
      <c r="BF262" s="167" t="s">
        <v>4079</v>
      </c>
    </row>
    <row r="263" spans="1:58">
      <c r="A263" s="161">
        <v>261</v>
      </c>
      <c r="B263" s="162" t="s">
        <v>4079</v>
      </c>
      <c r="C263" s="161" t="s">
        <v>5620</v>
      </c>
      <c r="D263" s="161" t="s">
        <v>5388</v>
      </c>
      <c r="E263" s="161" t="str">
        <f t="shared" si="32"/>
        <v>支払人住所</v>
      </c>
      <c r="F263" s="162" t="str">
        <f>IF("AS"=MID(N263,1,2),INDEX('SME XPath'!X:X,MATCH(コアインボイス0904!K263,'SME XPath'!A:A,0),1),"")</f>
        <v/>
      </c>
      <c r="G263" s="161" t="s">
        <v>808</v>
      </c>
      <c r="H263" s="161" t="s">
        <v>2355</v>
      </c>
      <c r="K263" s="161">
        <v>254</v>
      </c>
      <c r="L263" s="162" t="s">
        <v>29</v>
      </c>
      <c r="M263" s="161" t="s">
        <v>468</v>
      </c>
      <c r="N263" s="161" t="s">
        <v>48</v>
      </c>
      <c r="V263" s="161" t="s">
        <v>469</v>
      </c>
      <c r="Y263" s="161" t="s">
        <v>808</v>
      </c>
      <c r="Z263" s="161" t="s">
        <v>809</v>
      </c>
      <c r="AA263" s="162" t="s">
        <v>43</v>
      </c>
      <c r="AV263" s="167" t="s">
        <v>3711</v>
      </c>
      <c r="AX263" s="161" t="s">
        <v>4079</v>
      </c>
      <c r="AZ263" s="161" t="s">
        <v>4079</v>
      </c>
      <c r="BA263" s="161" t="s">
        <v>4079</v>
      </c>
      <c r="BB263" s="161" t="s">
        <v>4079</v>
      </c>
      <c r="BC263" s="162" t="s">
        <v>4079</v>
      </c>
      <c r="BD263" s="162" t="str">
        <f>IF("IBT"=MID(AY263,1,3),INDEX('JP PINT 1.0'!J:J,MATCH(コアインボイス0904!AY263,'JP PINT 1.0'!C:C,0),1),"")</f>
        <v/>
      </c>
      <c r="BF263" s="167" t="s">
        <v>4079</v>
      </c>
    </row>
    <row r="264" spans="1:58">
      <c r="A264" s="161">
        <v>262</v>
      </c>
      <c r="B264" s="162" t="s">
        <v>4079</v>
      </c>
      <c r="C264" s="161" t="s">
        <v>5621</v>
      </c>
      <c r="D264" s="161" t="s">
        <v>5387</v>
      </c>
      <c r="E264" s="161" t="str">
        <f t="shared" si="32"/>
        <v>支払人住所</v>
      </c>
      <c r="F264" s="162" t="str">
        <f>IF("AS"=MID(N264,1,2),INDEX('SME XPath'!X:X,MATCH(コアインボイス0904!K264,'SME XPath'!A:A,0),1),"")</f>
        <v/>
      </c>
      <c r="G264" s="161" t="s">
        <v>810</v>
      </c>
      <c r="H264" s="161" t="s">
        <v>2355</v>
      </c>
      <c r="K264" s="161">
        <v>255</v>
      </c>
      <c r="L264" s="162" t="s">
        <v>29</v>
      </c>
      <c r="M264" s="161" t="s">
        <v>474</v>
      </c>
      <c r="N264" s="161" t="s">
        <v>48</v>
      </c>
      <c r="V264" s="161" t="s">
        <v>475</v>
      </c>
      <c r="Y264" s="161" t="s">
        <v>810</v>
      </c>
      <c r="Z264" s="161" t="s">
        <v>811</v>
      </c>
      <c r="AA264" s="162" t="s">
        <v>43</v>
      </c>
      <c r="AV264" s="167" t="s">
        <v>3710</v>
      </c>
      <c r="AX264" s="161" t="s">
        <v>4079</v>
      </c>
      <c r="AZ264" s="161" t="s">
        <v>4079</v>
      </c>
      <c r="BA264" s="161" t="s">
        <v>4079</v>
      </c>
      <c r="BB264" s="161" t="s">
        <v>4079</v>
      </c>
      <c r="BC264" s="162" t="s">
        <v>4079</v>
      </c>
      <c r="BD264" s="162" t="str">
        <f>IF("IBT"=MID(AY264,1,3),INDEX('JP PINT 1.0'!J:J,MATCH(コアインボイス0904!AY264,'JP PINT 1.0'!C:C,0),1),"")</f>
        <v/>
      </c>
      <c r="BF264" s="167" t="s">
        <v>4079</v>
      </c>
    </row>
    <row r="265" spans="1:58">
      <c r="A265" s="161">
        <v>263</v>
      </c>
      <c r="B265" s="162" t="s">
        <v>4079</v>
      </c>
      <c r="C265" s="161" t="s">
        <v>5622</v>
      </c>
      <c r="D265" s="161" t="s">
        <v>5386</v>
      </c>
      <c r="E265" s="161" t="str">
        <f t="shared" si="32"/>
        <v>支払人住所</v>
      </c>
      <c r="F265" s="162" t="str">
        <f>IF("AS"=MID(N265,1,2),INDEX('SME XPath'!X:X,MATCH(コアインボイス0904!K265,'SME XPath'!A:A,0),1),"")</f>
        <v/>
      </c>
      <c r="G265" s="161" t="s">
        <v>812</v>
      </c>
      <c r="H265" s="161" t="s">
        <v>2355</v>
      </c>
      <c r="K265" s="161">
        <v>256</v>
      </c>
      <c r="L265" s="162" t="s">
        <v>29</v>
      </c>
      <c r="M265" s="161" t="s">
        <v>480</v>
      </c>
      <c r="N265" s="161" t="s">
        <v>48</v>
      </c>
      <c r="V265" s="161" t="s">
        <v>481</v>
      </c>
      <c r="Y265" s="161" t="s">
        <v>812</v>
      </c>
      <c r="Z265" s="161" t="s">
        <v>813</v>
      </c>
      <c r="AA265" s="162" t="s">
        <v>64</v>
      </c>
      <c r="AV265" s="167" t="s">
        <v>3709</v>
      </c>
      <c r="AX265" s="161" t="s">
        <v>4079</v>
      </c>
      <c r="AZ265" s="161" t="s">
        <v>4079</v>
      </c>
      <c r="BA265" s="161" t="s">
        <v>4079</v>
      </c>
      <c r="BB265" s="161" t="s">
        <v>4079</v>
      </c>
      <c r="BC265" s="162" t="s">
        <v>4079</v>
      </c>
      <c r="BD265" s="162" t="str">
        <f>IF("IBT"=MID(AY265,1,3),INDEX('JP PINT 1.0'!J:J,MATCH(コアインボイス0904!AY265,'JP PINT 1.0'!C:C,0),1),"")</f>
        <v/>
      </c>
      <c r="BF265" s="167" t="s">
        <v>4079</v>
      </c>
    </row>
    <row r="266" spans="1:58">
      <c r="A266" s="161">
        <v>264</v>
      </c>
      <c r="B266" s="162" t="s">
        <v>4470</v>
      </c>
      <c r="C266" s="161" t="s">
        <v>4860</v>
      </c>
      <c r="D266" s="161" t="s">
        <v>4861</v>
      </c>
      <c r="E266" s="161" t="s">
        <v>5286</v>
      </c>
      <c r="F266" s="162">
        <f>IF("AS"=MID(N266,1,2),INDEX('SME XPath'!X:X,MATCH(コアインボイス0904!K266,'SME XPath'!A:A,0),1),"")</f>
        <v>1</v>
      </c>
      <c r="G266" s="161" t="s">
        <v>4560</v>
      </c>
      <c r="H266" s="161" t="s">
        <v>2355</v>
      </c>
      <c r="K266" s="161">
        <v>257</v>
      </c>
      <c r="L266" s="162" t="s">
        <v>29</v>
      </c>
      <c r="M266" s="161" t="s">
        <v>814</v>
      </c>
      <c r="N266" s="161" t="s">
        <v>60</v>
      </c>
      <c r="R266" s="161" t="s">
        <v>815</v>
      </c>
      <c r="Y266" s="161" t="s">
        <v>816</v>
      </c>
      <c r="Z266" s="161" t="s">
        <v>817</v>
      </c>
      <c r="AA266" s="162" t="s">
        <v>43</v>
      </c>
      <c r="AB266" s="161">
        <v>143</v>
      </c>
      <c r="AC266" s="162" t="s">
        <v>29</v>
      </c>
      <c r="AD266" s="161" t="s">
        <v>814</v>
      </c>
      <c r="AE266" s="161" t="s">
        <v>60</v>
      </c>
      <c r="AI266" s="161" t="s">
        <v>815</v>
      </c>
      <c r="AR266" s="161" t="s">
        <v>816</v>
      </c>
      <c r="AS266" s="161" t="s">
        <v>817</v>
      </c>
      <c r="AT266" s="162" t="s">
        <v>43</v>
      </c>
      <c r="AV266" s="167" t="s">
        <v>3708</v>
      </c>
      <c r="AW266" s="161" t="s">
        <v>3708</v>
      </c>
      <c r="AX266" s="161" t="s">
        <v>4079</v>
      </c>
      <c r="AZ266" s="161" t="s">
        <v>4079</v>
      </c>
      <c r="BA266" s="161" t="s">
        <v>4079</v>
      </c>
      <c r="BB266" s="161" t="s">
        <v>4079</v>
      </c>
      <c r="BC266" s="162" t="s">
        <v>4079</v>
      </c>
      <c r="BD266" s="162" t="str">
        <f>IF("IBT"=MID(AY266,1,3),INDEX('JP PINT 1.0'!J:J,MATCH(コアインボイス0904!AY266,'JP PINT 1.0'!C:C,0),1),"")</f>
        <v/>
      </c>
      <c r="BF266" s="167" t="s">
        <v>4079</v>
      </c>
    </row>
    <row r="267" spans="1:58">
      <c r="A267" s="161">
        <v>265</v>
      </c>
      <c r="B267" s="162" t="s">
        <v>4470</v>
      </c>
      <c r="F267" s="162" t="str">
        <f>IF("AS"=MID(N267,1,2),INDEX('SME XPath'!X:X,MATCH(コアインボイス0904!K267,'SME XPath'!A:A,0),1),"")</f>
        <v/>
      </c>
      <c r="K267" s="161">
        <v>258</v>
      </c>
      <c r="L267" s="162" t="s">
        <v>29</v>
      </c>
      <c r="M267" s="161" t="s">
        <v>818</v>
      </c>
      <c r="N267" s="161" t="s">
        <v>69</v>
      </c>
      <c r="S267" s="161" t="s">
        <v>819</v>
      </c>
      <c r="Y267" s="161" t="s">
        <v>820</v>
      </c>
      <c r="Z267" s="161" t="s">
        <v>821</v>
      </c>
      <c r="AA267" s="162" t="s">
        <v>34</v>
      </c>
      <c r="AB267" s="161">
        <v>144</v>
      </c>
      <c r="AC267" s="162" t="s">
        <v>29</v>
      </c>
      <c r="AD267" s="161" t="s">
        <v>818</v>
      </c>
      <c r="AE267" s="161" t="s">
        <v>69</v>
      </c>
      <c r="AJ267" s="161" t="s">
        <v>819</v>
      </c>
      <c r="AR267" s="161" t="s">
        <v>820</v>
      </c>
      <c r="AS267" s="161" t="s">
        <v>821</v>
      </c>
      <c r="AT267" s="162" t="s">
        <v>34</v>
      </c>
      <c r="AX267" s="161" t="s">
        <v>4079</v>
      </c>
      <c r="AZ267" s="161" t="s">
        <v>4079</v>
      </c>
      <c r="BA267" s="161" t="s">
        <v>4079</v>
      </c>
      <c r="BB267" s="161" t="s">
        <v>4079</v>
      </c>
      <c r="BC267" s="162" t="s">
        <v>4079</v>
      </c>
      <c r="BD267" s="162" t="str">
        <f>IF("IBT"=MID(AY267,1,3),INDEX('JP PINT 1.0'!J:J,MATCH(コアインボイス0904!AY267,'JP PINT 1.0'!C:C,0),1),"")</f>
        <v/>
      </c>
      <c r="BF267" s="167" t="s">
        <v>4079</v>
      </c>
    </row>
    <row r="268" spans="1:58">
      <c r="A268" s="161">
        <v>266</v>
      </c>
      <c r="B268" s="162" t="s">
        <v>4470</v>
      </c>
      <c r="C268" s="161" t="s">
        <v>5623</v>
      </c>
      <c r="D268" s="161" t="s">
        <v>4862</v>
      </c>
      <c r="E268" s="161" t="str">
        <f>G$266</f>
        <v>請求時為替</v>
      </c>
      <c r="F268" s="162" t="str">
        <f>IF("AS"=MID(N268,1,2),INDEX('SME XPath'!X:X,MATCH(コアインボイス0904!K268,'SME XPath'!A:A,0),1),"")</f>
        <v/>
      </c>
      <c r="G268" s="161" t="s">
        <v>824</v>
      </c>
      <c r="H268" s="161" t="s">
        <v>2355</v>
      </c>
      <c r="K268" s="161">
        <v>259</v>
      </c>
      <c r="L268" s="162" t="s">
        <v>29</v>
      </c>
      <c r="M268" s="161" t="s">
        <v>822</v>
      </c>
      <c r="N268" s="161" t="s">
        <v>48</v>
      </c>
      <c r="T268" s="161" t="s">
        <v>823</v>
      </c>
      <c r="Y268" s="161" t="s">
        <v>824</v>
      </c>
      <c r="Z268" s="161" t="s">
        <v>825</v>
      </c>
      <c r="AA268" s="162" t="s">
        <v>43</v>
      </c>
      <c r="AB268" s="161">
        <v>145</v>
      </c>
      <c r="AC268" s="162" t="s">
        <v>29</v>
      </c>
      <c r="AD268" s="161" t="s">
        <v>822</v>
      </c>
      <c r="AE268" s="161" t="s">
        <v>48</v>
      </c>
      <c r="AK268" s="161" t="s">
        <v>823</v>
      </c>
      <c r="AR268" s="161" t="s">
        <v>824</v>
      </c>
      <c r="AS268" s="161" t="s">
        <v>825</v>
      </c>
      <c r="AT268" s="162" t="s">
        <v>43</v>
      </c>
      <c r="AV268" s="167" t="s">
        <v>3706</v>
      </c>
      <c r="AW268" s="161" t="s">
        <v>3706</v>
      </c>
      <c r="AX268" s="161" t="s">
        <v>4079</v>
      </c>
      <c r="AZ268" s="161" t="s">
        <v>4079</v>
      </c>
      <c r="BA268" s="161" t="s">
        <v>4079</v>
      </c>
      <c r="BB268" s="161" t="s">
        <v>4079</v>
      </c>
      <c r="BC268" s="162" t="s">
        <v>4079</v>
      </c>
      <c r="BD268" s="162" t="str">
        <f>IF("IBT"=MID(AY268,1,3),INDEX('JP PINT 1.0'!J:J,MATCH(コアインボイス0904!AY268,'JP PINT 1.0'!C:C,0),1),"")</f>
        <v/>
      </c>
      <c r="BF268" s="167" t="s">
        <v>4079</v>
      </c>
    </row>
    <row r="269" spans="1:58">
      <c r="A269" s="161">
        <v>267</v>
      </c>
      <c r="B269" s="162" t="s">
        <v>4470</v>
      </c>
      <c r="C269" s="161" t="s">
        <v>5624</v>
      </c>
      <c r="D269" s="161" t="s">
        <v>4863</v>
      </c>
      <c r="E269" s="161" t="str">
        <f t="shared" ref="E269:E271" si="33">G$266</f>
        <v>請求時為替</v>
      </c>
      <c r="F269" s="162" t="str">
        <f>IF("AS"=MID(N269,1,2),INDEX('SME XPath'!X:X,MATCH(コアインボイス0904!K269,'SME XPath'!A:A,0),1),"")</f>
        <v/>
      </c>
      <c r="G269" s="161" t="s">
        <v>828</v>
      </c>
      <c r="H269" s="161" t="s">
        <v>2355</v>
      </c>
      <c r="K269" s="161">
        <v>260</v>
      </c>
      <c r="L269" s="162" t="s">
        <v>29</v>
      </c>
      <c r="M269" s="161" t="s">
        <v>826</v>
      </c>
      <c r="N269" s="161" t="s">
        <v>48</v>
      </c>
      <c r="T269" s="161" t="s">
        <v>827</v>
      </c>
      <c r="Y269" s="161" t="s">
        <v>828</v>
      </c>
      <c r="Z269" s="161" t="s">
        <v>829</v>
      </c>
      <c r="AA269" s="162" t="s">
        <v>43</v>
      </c>
      <c r="AB269" s="161">
        <v>146</v>
      </c>
      <c r="AC269" s="162" t="s">
        <v>29</v>
      </c>
      <c r="AD269" s="161" t="s">
        <v>826</v>
      </c>
      <c r="AE269" s="161" t="s">
        <v>48</v>
      </c>
      <c r="AK269" s="161" t="s">
        <v>827</v>
      </c>
      <c r="AR269" s="161" t="s">
        <v>828</v>
      </c>
      <c r="AS269" s="161" t="s">
        <v>829</v>
      </c>
      <c r="AT269" s="162" t="s">
        <v>43</v>
      </c>
      <c r="AV269" s="167" t="s">
        <v>3704</v>
      </c>
      <c r="AW269" s="161" t="s">
        <v>3704</v>
      </c>
      <c r="AX269" s="161" t="s">
        <v>4079</v>
      </c>
      <c r="AZ269" s="161" t="s">
        <v>4079</v>
      </c>
      <c r="BA269" s="161" t="s">
        <v>4079</v>
      </c>
      <c r="BB269" s="161" t="s">
        <v>4079</v>
      </c>
      <c r="BC269" s="162" t="s">
        <v>4079</v>
      </c>
      <c r="BD269" s="162" t="str">
        <f>IF("IBT"=MID(AY269,1,3),INDEX('JP PINT 1.0'!J:J,MATCH(コアインボイス0904!AY269,'JP PINT 1.0'!C:C,0),1),"")</f>
        <v/>
      </c>
      <c r="BF269" s="167" t="s">
        <v>4079</v>
      </c>
    </row>
    <row r="270" spans="1:58">
      <c r="A270" s="161">
        <v>268</v>
      </c>
      <c r="B270" s="162" t="s">
        <v>4470</v>
      </c>
      <c r="C270" s="161" t="s">
        <v>5625</v>
      </c>
      <c r="D270" s="161" t="s">
        <v>4864</v>
      </c>
      <c r="E270" s="161" t="str">
        <f t="shared" si="33"/>
        <v>請求時為替</v>
      </c>
      <c r="F270" s="162" t="str">
        <f>IF("AS"=MID(N270,1,2),INDEX('SME XPath'!X:X,MATCH(コアインボイス0904!K270,'SME XPath'!A:A,0),1),"")</f>
        <v/>
      </c>
      <c r="G270" s="161" t="s">
        <v>832</v>
      </c>
      <c r="H270" s="161" t="s">
        <v>2355</v>
      </c>
      <c r="K270" s="161">
        <v>261</v>
      </c>
      <c r="L270" s="162" t="s">
        <v>29</v>
      </c>
      <c r="M270" s="161" t="s">
        <v>830</v>
      </c>
      <c r="N270" s="161" t="s">
        <v>48</v>
      </c>
      <c r="T270" s="161" t="s">
        <v>831</v>
      </c>
      <c r="Y270" s="161" t="s">
        <v>832</v>
      </c>
      <c r="Z270" s="161" t="s">
        <v>833</v>
      </c>
      <c r="AA270" s="162" t="s">
        <v>43</v>
      </c>
      <c r="AB270" s="161">
        <v>147</v>
      </c>
      <c r="AC270" s="162" t="s">
        <v>29</v>
      </c>
      <c r="AD270" s="161" t="s">
        <v>830</v>
      </c>
      <c r="AE270" s="161" t="s">
        <v>48</v>
      </c>
      <c r="AK270" s="161" t="s">
        <v>831</v>
      </c>
      <c r="AR270" s="161" t="s">
        <v>832</v>
      </c>
      <c r="AS270" s="161" t="s">
        <v>833</v>
      </c>
      <c r="AT270" s="162" t="s">
        <v>43</v>
      </c>
      <c r="AV270" s="167" t="s">
        <v>3703</v>
      </c>
      <c r="AW270" s="161" t="s">
        <v>3703</v>
      </c>
      <c r="AX270" s="161" t="s">
        <v>4079</v>
      </c>
      <c r="AZ270" s="161" t="s">
        <v>4079</v>
      </c>
      <c r="BA270" s="161" t="s">
        <v>4079</v>
      </c>
      <c r="BB270" s="161" t="s">
        <v>4079</v>
      </c>
      <c r="BC270" s="162" t="s">
        <v>4079</v>
      </c>
      <c r="BD270" s="162" t="str">
        <f>IF("IBT"=MID(AY270,1,3),INDEX('JP PINT 1.0'!J:J,MATCH(コアインボイス0904!AY270,'JP PINT 1.0'!C:C,0),1),"")</f>
        <v/>
      </c>
      <c r="BF270" s="167" t="s">
        <v>4079</v>
      </c>
    </row>
    <row r="271" spans="1:58">
      <c r="A271" s="161">
        <v>269</v>
      </c>
      <c r="B271" s="162" t="s">
        <v>4470</v>
      </c>
      <c r="C271" s="161" t="s">
        <v>5626</v>
      </c>
      <c r="D271" s="161" t="s">
        <v>4865</v>
      </c>
      <c r="E271" s="161" t="str">
        <f t="shared" si="33"/>
        <v>請求時為替</v>
      </c>
      <c r="F271" s="162" t="str">
        <f>IF("AS"=MID(N271,1,2),INDEX('SME XPath'!X:X,MATCH(コアインボイス0904!K271,'SME XPath'!A:A,0),1),"")</f>
        <v/>
      </c>
      <c r="G271" s="161" t="s">
        <v>837</v>
      </c>
      <c r="H271" s="161" t="s">
        <v>2355</v>
      </c>
      <c r="K271" s="161">
        <v>262</v>
      </c>
      <c r="L271" s="162" t="s">
        <v>29</v>
      </c>
      <c r="M271" s="161" t="s">
        <v>835</v>
      </c>
      <c r="N271" s="161" t="s">
        <v>48</v>
      </c>
      <c r="T271" s="161" t="s">
        <v>836</v>
      </c>
      <c r="Y271" s="161" t="s">
        <v>837</v>
      </c>
      <c r="Z271" s="161" t="s">
        <v>838</v>
      </c>
      <c r="AA271" s="162" t="s">
        <v>43</v>
      </c>
      <c r="AB271" s="161">
        <v>148</v>
      </c>
      <c r="AC271" s="162" t="s">
        <v>29</v>
      </c>
      <c r="AD271" s="161" t="s">
        <v>835</v>
      </c>
      <c r="AE271" s="161" t="s">
        <v>48</v>
      </c>
      <c r="AK271" s="161" t="s">
        <v>836</v>
      </c>
      <c r="AR271" s="161" t="s">
        <v>837</v>
      </c>
      <c r="AS271" s="161" t="s">
        <v>838</v>
      </c>
      <c r="AT271" s="162" t="s">
        <v>43</v>
      </c>
      <c r="AV271" s="167" t="s">
        <v>3702</v>
      </c>
      <c r="AW271" s="161" t="s">
        <v>3702</v>
      </c>
      <c r="AX271" s="161" t="s">
        <v>4079</v>
      </c>
      <c r="AZ271" s="161" t="s">
        <v>4079</v>
      </c>
      <c r="BA271" s="161" t="s">
        <v>4079</v>
      </c>
      <c r="BB271" s="161" t="s">
        <v>4079</v>
      </c>
      <c r="BC271" s="162" t="s">
        <v>4079</v>
      </c>
      <c r="BD271" s="162" t="str">
        <f>IF("IBT"=MID(AY271,1,3),INDEX('JP PINT 1.0'!J:J,MATCH(コアインボイス0904!AY271,'JP PINT 1.0'!C:C,0),1),"")</f>
        <v/>
      </c>
      <c r="BF271" s="167" t="s">
        <v>4079</v>
      </c>
    </row>
    <row r="272" spans="1:58">
      <c r="A272" s="161">
        <v>270</v>
      </c>
      <c r="B272" s="162" t="s">
        <v>4079</v>
      </c>
      <c r="C272" s="161" t="s">
        <v>4866</v>
      </c>
      <c r="D272" s="161" t="s">
        <v>4867</v>
      </c>
      <c r="E272" s="161" t="s">
        <v>5286</v>
      </c>
      <c r="F272" s="162">
        <f>IF("AS"=MID(N272,1,2),INDEX('SME XPath'!X:X,MATCH(コアインボイス0904!K272,'SME XPath'!A:A,0),1),"")</f>
        <v>1</v>
      </c>
      <c r="G272" s="161" t="s">
        <v>4561</v>
      </c>
      <c r="H272" s="161" t="s">
        <v>2355</v>
      </c>
      <c r="K272" s="161">
        <v>263</v>
      </c>
      <c r="L272" s="162" t="s">
        <v>29</v>
      </c>
      <c r="M272" s="161" t="s">
        <v>840</v>
      </c>
      <c r="N272" s="161" t="s">
        <v>60</v>
      </c>
      <c r="R272" s="161" t="s">
        <v>841</v>
      </c>
      <c r="Y272" s="161" t="s">
        <v>842</v>
      </c>
      <c r="Z272" s="161" t="s">
        <v>843</v>
      </c>
      <c r="AA272" s="162" t="s">
        <v>43</v>
      </c>
      <c r="AV272" s="167" t="s">
        <v>3701</v>
      </c>
      <c r="AX272" s="161" t="s">
        <v>4079</v>
      </c>
      <c r="AZ272" s="161" t="s">
        <v>4079</v>
      </c>
      <c r="BA272" s="161" t="s">
        <v>4079</v>
      </c>
      <c r="BB272" s="161" t="s">
        <v>4079</v>
      </c>
      <c r="BC272" s="162" t="s">
        <v>4079</v>
      </c>
      <c r="BD272" s="162" t="str">
        <f>IF("IBT"=MID(AY272,1,3),INDEX('JP PINT 1.0'!J:J,MATCH(コアインボイス0904!AY272,'JP PINT 1.0'!C:C,0),1),"")</f>
        <v/>
      </c>
      <c r="BF272" s="167" t="s">
        <v>4079</v>
      </c>
    </row>
    <row r="273" spans="1:58">
      <c r="A273" s="161">
        <v>271</v>
      </c>
      <c r="B273" s="162" t="s">
        <v>4079</v>
      </c>
      <c r="F273" s="162" t="str">
        <f>IF("AS"=MID(N273,1,2),INDEX('SME XPath'!X:X,MATCH(コアインボイス0904!K273,'SME XPath'!A:A,0),1),"")</f>
        <v/>
      </c>
      <c r="K273" s="161">
        <v>264</v>
      </c>
      <c r="L273" s="162" t="s">
        <v>29</v>
      </c>
      <c r="M273" s="161" t="s">
        <v>818</v>
      </c>
      <c r="N273" s="161" t="s">
        <v>69</v>
      </c>
      <c r="S273" s="161" t="s">
        <v>819</v>
      </c>
      <c r="Y273" s="161" t="s">
        <v>844</v>
      </c>
      <c r="Z273" s="161" t="s">
        <v>845</v>
      </c>
      <c r="AA273" s="162" t="s">
        <v>34</v>
      </c>
      <c r="AX273" s="161" t="s">
        <v>4079</v>
      </c>
      <c r="AZ273" s="161" t="s">
        <v>4079</v>
      </c>
      <c r="BA273" s="161" t="s">
        <v>4079</v>
      </c>
      <c r="BB273" s="161" t="s">
        <v>4079</v>
      </c>
      <c r="BC273" s="162" t="s">
        <v>4079</v>
      </c>
      <c r="BD273" s="162" t="str">
        <f>IF("IBT"=MID(AY273,1,3),INDEX('JP PINT 1.0'!J:J,MATCH(コアインボイス0904!AY273,'JP PINT 1.0'!C:C,0),1),"")</f>
        <v/>
      </c>
      <c r="BF273" s="167" t="s">
        <v>4079</v>
      </c>
    </row>
    <row r="274" spans="1:58">
      <c r="A274" s="161">
        <v>272</v>
      </c>
      <c r="B274" s="162" t="s">
        <v>4079</v>
      </c>
      <c r="C274" s="161" t="s">
        <v>5627</v>
      </c>
      <c r="D274" s="161" t="s">
        <v>4868</v>
      </c>
      <c r="E274" s="161" t="str">
        <f>G$272</f>
        <v>支払時為替</v>
      </c>
      <c r="F274" s="162" t="str">
        <f>IF("AS"=MID(N274,1,2),INDEX('SME XPath'!X:X,MATCH(コアインボイス0904!K274,'SME XPath'!A:A,0),1),"")</f>
        <v/>
      </c>
      <c r="G274" s="161" t="s">
        <v>824</v>
      </c>
      <c r="H274" s="161" t="s">
        <v>2355</v>
      </c>
      <c r="K274" s="161">
        <v>265</v>
      </c>
      <c r="L274" s="162" t="s">
        <v>29</v>
      </c>
      <c r="M274" s="161" t="s">
        <v>822</v>
      </c>
      <c r="N274" s="161" t="s">
        <v>48</v>
      </c>
      <c r="T274" s="161" t="s">
        <v>823</v>
      </c>
      <c r="Y274" s="161" t="s">
        <v>824</v>
      </c>
      <c r="Z274" s="161" t="s">
        <v>846</v>
      </c>
      <c r="AA274" s="162" t="s">
        <v>43</v>
      </c>
      <c r="AV274" s="167" t="s">
        <v>3700</v>
      </c>
      <c r="AX274" s="161" t="s">
        <v>4079</v>
      </c>
      <c r="AZ274" s="161" t="s">
        <v>4079</v>
      </c>
      <c r="BA274" s="161" t="s">
        <v>4079</v>
      </c>
      <c r="BB274" s="161" t="s">
        <v>4079</v>
      </c>
      <c r="BC274" s="162" t="s">
        <v>4079</v>
      </c>
      <c r="BD274" s="162" t="str">
        <f>IF("IBT"=MID(AY274,1,3),INDEX('JP PINT 1.0'!J:J,MATCH(コアインボイス0904!AY274,'JP PINT 1.0'!C:C,0),1),"")</f>
        <v/>
      </c>
      <c r="BF274" s="167" t="s">
        <v>4079</v>
      </c>
    </row>
    <row r="275" spans="1:58">
      <c r="A275" s="161">
        <v>273</v>
      </c>
      <c r="B275" s="162" t="s">
        <v>4079</v>
      </c>
      <c r="C275" s="161" t="s">
        <v>5628</v>
      </c>
      <c r="D275" s="161" t="s">
        <v>4869</v>
      </c>
      <c r="E275" s="161" t="str">
        <f t="shared" ref="E275:E277" si="34">G$272</f>
        <v>支払時為替</v>
      </c>
      <c r="F275" s="162" t="str">
        <f>IF("AS"=MID(N275,1,2),INDEX('SME XPath'!X:X,MATCH(コアインボイス0904!K275,'SME XPath'!A:A,0),1),"")</f>
        <v/>
      </c>
      <c r="G275" s="161" t="s">
        <v>828</v>
      </c>
      <c r="H275" s="161" t="s">
        <v>2355</v>
      </c>
      <c r="K275" s="161">
        <v>266</v>
      </c>
      <c r="L275" s="162" t="s">
        <v>29</v>
      </c>
      <c r="M275" s="161" t="s">
        <v>826</v>
      </c>
      <c r="N275" s="161" t="s">
        <v>48</v>
      </c>
      <c r="T275" s="161" t="s">
        <v>827</v>
      </c>
      <c r="Y275" s="161" t="s">
        <v>828</v>
      </c>
      <c r="Z275" s="161" t="s">
        <v>847</v>
      </c>
      <c r="AA275" s="162" t="s">
        <v>43</v>
      </c>
      <c r="AV275" s="167" t="s">
        <v>3699</v>
      </c>
      <c r="AX275" s="161" t="s">
        <v>4079</v>
      </c>
      <c r="AZ275" s="161" t="s">
        <v>4079</v>
      </c>
      <c r="BA275" s="161" t="s">
        <v>4079</v>
      </c>
      <c r="BB275" s="161" t="s">
        <v>4079</v>
      </c>
      <c r="BC275" s="162" t="s">
        <v>4079</v>
      </c>
      <c r="BD275" s="162" t="str">
        <f>IF("IBT"=MID(AY275,1,3),INDEX('JP PINT 1.0'!J:J,MATCH(コアインボイス0904!AY275,'JP PINT 1.0'!C:C,0),1),"")</f>
        <v/>
      </c>
      <c r="BF275" s="167" t="s">
        <v>4079</v>
      </c>
    </row>
    <row r="276" spans="1:58">
      <c r="A276" s="161">
        <v>274</v>
      </c>
      <c r="B276" s="162" t="s">
        <v>4079</v>
      </c>
      <c r="C276" s="161" t="s">
        <v>5629</v>
      </c>
      <c r="D276" s="161" t="s">
        <v>4870</v>
      </c>
      <c r="E276" s="161" t="str">
        <f t="shared" si="34"/>
        <v>支払時為替</v>
      </c>
      <c r="F276" s="162" t="str">
        <f>IF("AS"=MID(N276,1,2),INDEX('SME XPath'!X:X,MATCH(コアインボイス0904!K276,'SME XPath'!A:A,0),1),"")</f>
        <v/>
      </c>
      <c r="G276" s="161" t="s">
        <v>832</v>
      </c>
      <c r="H276" s="161" t="s">
        <v>5269</v>
      </c>
      <c r="K276" s="161">
        <v>267</v>
      </c>
      <c r="L276" s="162" t="s">
        <v>29</v>
      </c>
      <c r="M276" s="161" t="s">
        <v>830</v>
      </c>
      <c r="N276" s="161" t="s">
        <v>48</v>
      </c>
      <c r="T276" s="161" t="s">
        <v>831</v>
      </c>
      <c r="Y276" s="161" t="s">
        <v>832</v>
      </c>
      <c r="Z276" s="161" t="s">
        <v>833</v>
      </c>
      <c r="AA276" s="162" t="s">
        <v>43</v>
      </c>
      <c r="AV276" s="167" t="s">
        <v>3698</v>
      </c>
      <c r="AX276" s="161" t="s">
        <v>4079</v>
      </c>
      <c r="AZ276" s="161" t="s">
        <v>4079</v>
      </c>
      <c r="BA276" s="161" t="s">
        <v>4079</v>
      </c>
      <c r="BB276" s="161" t="s">
        <v>4079</v>
      </c>
      <c r="BC276" s="162" t="s">
        <v>4079</v>
      </c>
      <c r="BD276" s="162" t="str">
        <f>IF("IBT"=MID(AY276,1,3),INDEX('JP PINT 1.0'!J:J,MATCH(コアインボイス0904!AY276,'JP PINT 1.0'!C:C,0),1),"")</f>
        <v/>
      </c>
      <c r="BF276" s="167" t="s">
        <v>4079</v>
      </c>
    </row>
    <row r="277" spans="1:58">
      <c r="A277" s="161">
        <v>275</v>
      </c>
      <c r="B277" s="162" t="s">
        <v>4079</v>
      </c>
      <c r="C277" s="161" t="s">
        <v>5630</v>
      </c>
      <c r="D277" s="161" t="s">
        <v>4871</v>
      </c>
      <c r="E277" s="161" t="str">
        <f t="shared" si="34"/>
        <v>支払時為替</v>
      </c>
      <c r="F277" s="162" t="str">
        <f>IF("AS"=MID(N277,1,2),INDEX('SME XPath'!X:X,MATCH(コアインボイス0904!K277,'SME XPath'!A:A,0),1),"")</f>
        <v/>
      </c>
      <c r="G277" s="161" t="s">
        <v>837</v>
      </c>
      <c r="H277" s="161" t="s">
        <v>2418</v>
      </c>
      <c r="K277" s="161">
        <v>268</v>
      </c>
      <c r="L277" s="162" t="s">
        <v>29</v>
      </c>
      <c r="M277" s="161" t="s">
        <v>835</v>
      </c>
      <c r="N277" s="161" t="s">
        <v>48</v>
      </c>
      <c r="T277" s="161" t="s">
        <v>836</v>
      </c>
      <c r="Y277" s="161" t="s">
        <v>837</v>
      </c>
      <c r="Z277" s="161" t="s">
        <v>838</v>
      </c>
      <c r="AA277" s="162" t="s">
        <v>43</v>
      </c>
      <c r="AV277" s="167" t="s">
        <v>3697</v>
      </c>
      <c r="AX277" s="161" t="s">
        <v>4079</v>
      </c>
      <c r="AZ277" s="161" t="s">
        <v>4079</v>
      </c>
      <c r="BA277" s="161" t="s">
        <v>4079</v>
      </c>
      <c r="BB277" s="161" t="s">
        <v>4079</v>
      </c>
      <c r="BC277" s="162" t="s">
        <v>4079</v>
      </c>
      <c r="BD277" s="162" t="str">
        <f>IF("IBT"=MID(AY277,1,3),INDEX('JP PINT 1.0'!J:J,MATCH(コアインボイス0904!AY277,'JP PINT 1.0'!C:C,0),1),"")</f>
        <v/>
      </c>
      <c r="BF277" s="167" t="s">
        <v>4079</v>
      </c>
    </row>
    <row r="278" spans="1:58">
      <c r="A278" s="161">
        <v>276</v>
      </c>
      <c r="B278" s="162" t="s">
        <v>4470</v>
      </c>
      <c r="C278" s="161" t="s">
        <v>4872</v>
      </c>
      <c r="D278" s="161" t="s">
        <v>4873</v>
      </c>
      <c r="E278" s="161" t="s">
        <v>5286</v>
      </c>
      <c r="F278" s="162" t="str">
        <f>IF("AS"=MID(N278,1,2),INDEX('SME XPath'!X:X,MATCH(コアインボイス0904!K278,'SME XPath'!A:A,0),1),"")</f>
        <v>n</v>
      </c>
      <c r="G278" s="161" t="s">
        <v>4516</v>
      </c>
      <c r="H278" s="161" t="str">
        <f t="shared" ref="H278:H290" si="35">IF(LEN(BD278)&gt;0,BD278,"")</f>
        <v/>
      </c>
      <c r="K278" s="161">
        <v>269</v>
      </c>
      <c r="L278" s="162" t="s">
        <v>29</v>
      </c>
      <c r="M278" s="161" t="s">
        <v>848</v>
      </c>
      <c r="N278" s="161" t="s">
        <v>60</v>
      </c>
      <c r="R278" s="161" t="s">
        <v>849</v>
      </c>
      <c r="Y278" s="161" t="s">
        <v>850</v>
      </c>
      <c r="Z278" s="161" t="s">
        <v>851</v>
      </c>
      <c r="AA278" s="162" t="s">
        <v>210</v>
      </c>
      <c r="AB278" s="161">
        <v>149</v>
      </c>
      <c r="AC278" s="162" t="s">
        <v>29</v>
      </c>
      <c r="AD278" s="161" t="s">
        <v>848</v>
      </c>
      <c r="AE278" s="161" t="s">
        <v>60</v>
      </c>
      <c r="AI278" s="161" t="s">
        <v>849</v>
      </c>
      <c r="AR278" s="161" t="s">
        <v>850</v>
      </c>
      <c r="AS278" s="161" t="s">
        <v>851</v>
      </c>
      <c r="AT278" s="162" t="s">
        <v>210</v>
      </c>
      <c r="AV278" s="167" t="s">
        <v>3696</v>
      </c>
      <c r="AW278" s="161" t="s">
        <v>3696</v>
      </c>
      <c r="AX278" s="161">
        <v>2130</v>
      </c>
      <c r="AY278" s="161" t="s">
        <v>852</v>
      </c>
      <c r="AZ278" s="161">
        <v>1</v>
      </c>
      <c r="BA278" s="161" t="s">
        <v>3086</v>
      </c>
      <c r="BB278" s="161" t="s">
        <v>853</v>
      </c>
      <c r="BC278" s="162" t="s">
        <v>210</v>
      </c>
      <c r="BD278" s="162" t="str">
        <f>IF("IBT"=MID(AY278,1,3),INDEX('JP PINT 1.0'!J:J,MATCH(コアインボイス0904!AY278,'JP PINT 1.0'!C:C,0),1),"")</f>
        <v/>
      </c>
      <c r="BF278" s="167" t="s">
        <v>4224</v>
      </c>
    </row>
    <row r="279" spans="1:58">
      <c r="A279" s="161">
        <v>277</v>
      </c>
      <c r="B279" s="162" t="s">
        <v>4470</v>
      </c>
      <c r="F279" s="162" t="str">
        <f>IF("AS"=MID(N279,1,2),INDEX('SME XPath'!X:X,MATCH(コアインボイス0904!K279,'SME XPath'!A:A,0),1),"")</f>
        <v/>
      </c>
      <c r="H279" s="161" t="str">
        <f t="shared" si="35"/>
        <v/>
      </c>
      <c r="K279" s="161">
        <v>270</v>
      </c>
      <c r="L279" s="162" t="s">
        <v>29</v>
      </c>
      <c r="M279" s="161" t="s">
        <v>854</v>
      </c>
      <c r="N279" s="161" t="s">
        <v>69</v>
      </c>
      <c r="S279" s="161" t="s">
        <v>855</v>
      </c>
      <c r="Y279" s="161" t="s">
        <v>856</v>
      </c>
      <c r="Z279" s="161" t="s">
        <v>857</v>
      </c>
      <c r="AA279" s="162" t="s">
        <v>34</v>
      </c>
      <c r="AB279" s="161">
        <v>150</v>
      </c>
      <c r="AC279" s="162" t="s">
        <v>29</v>
      </c>
      <c r="AD279" s="161" t="s">
        <v>854</v>
      </c>
      <c r="AE279" s="161" t="s">
        <v>69</v>
      </c>
      <c r="AJ279" s="161" t="s">
        <v>855</v>
      </c>
      <c r="AR279" s="161" t="s">
        <v>856</v>
      </c>
      <c r="AS279" s="161" t="s">
        <v>4091</v>
      </c>
      <c r="AT279" s="162" t="s">
        <v>34</v>
      </c>
      <c r="AX279" s="161" t="s">
        <v>4079</v>
      </c>
      <c r="AZ279" s="161" t="s">
        <v>4079</v>
      </c>
      <c r="BA279" s="161" t="s">
        <v>4079</v>
      </c>
      <c r="BB279" s="161" t="s">
        <v>4079</v>
      </c>
      <c r="BC279" s="162" t="s">
        <v>4079</v>
      </c>
      <c r="BD279" s="162" t="str">
        <f>IF("IBT"=MID(AY279,1,3),INDEX('JP PINT 1.0'!J:J,MATCH(コアインボイス0904!AY279,'JP PINT 1.0'!C:C,0),1),"")</f>
        <v/>
      </c>
      <c r="BF279" s="167" t="s">
        <v>4079</v>
      </c>
    </row>
    <row r="280" spans="1:58">
      <c r="A280" s="161">
        <v>278</v>
      </c>
      <c r="B280" s="162" t="s">
        <v>4470</v>
      </c>
      <c r="C280" s="161" t="s">
        <v>5887</v>
      </c>
      <c r="D280" s="161" t="s">
        <v>5276</v>
      </c>
      <c r="E280" s="161" t="str">
        <f>G$278</f>
        <v>支払手段</v>
      </c>
      <c r="F280" s="162" t="str">
        <f>IF("AS"=MID(N280,1,2),INDEX('SME XPath'!X:X,MATCH(コアインボイス0904!K280,'SME XPath'!A:A,0),1),"")</f>
        <v/>
      </c>
      <c r="G280" s="161" t="s">
        <v>2632</v>
      </c>
      <c r="H280" s="161" t="str">
        <f t="shared" si="35"/>
        <v>Identifier</v>
      </c>
      <c r="AV280" s="167" t="s">
        <v>4093</v>
      </c>
      <c r="AX280" s="161">
        <v>2140</v>
      </c>
      <c r="AY280" s="161" t="s">
        <v>2634</v>
      </c>
      <c r="AZ280" s="161">
        <v>2</v>
      </c>
      <c r="BA280" s="161" t="s">
        <v>2632</v>
      </c>
      <c r="BB280" s="161" t="s">
        <v>2635</v>
      </c>
      <c r="BC280" s="162" t="s">
        <v>43</v>
      </c>
      <c r="BD280" s="162" t="str">
        <f>IF("IBT"=MID(AY280,1,3),INDEX('JP PINT 1.0'!J:J,MATCH(コアインボイス0904!AY280,'JP PINT 1.0'!C:C,0),1),"")</f>
        <v>Identifier</v>
      </c>
      <c r="BF280" s="167" t="s">
        <v>4225</v>
      </c>
    </row>
    <row r="281" spans="1:58">
      <c r="A281" s="161">
        <v>279</v>
      </c>
      <c r="B281" s="162" t="s">
        <v>4470</v>
      </c>
      <c r="C281" s="161" t="s">
        <v>5631</v>
      </c>
      <c r="D281" s="161" t="s">
        <v>4874</v>
      </c>
      <c r="E281" s="161" t="str">
        <f t="shared" ref="E281:E286" si="36">G$278</f>
        <v>支払手段</v>
      </c>
      <c r="F281" s="162" t="str">
        <f>IF("AS"=MID(N281,1,2),INDEX('SME XPath'!X:X,MATCH(コアインボイス0904!K281,'SME XPath'!A:A,0),1),"")</f>
        <v/>
      </c>
      <c r="G281" s="161" t="s">
        <v>860</v>
      </c>
      <c r="H281" s="161" t="str">
        <f t="shared" si="35"/>
        <v>Code</v>
      </c>
      <c r="K281" s="161">
        <v>271</v>
      </c>
      <c r="L281" s="162" t="s">
        <v>29</v>
      </c>
      <c r="M281" s="161" t="s">
        <v>858</v>
      </c>
      <c r="N281" s="161" t="s">
        <v>48</v>
      </c>
      <c r="T281" s="161" t="s">
        <v>859</v>
      </c>
      <c r="Y281" s="161" t="s">
        <v>860</v>
      </c>
      <c r="Z281" s="161" t="s">
        <v>861</v>
      </c>
      <c r="AA281" s="162" t="s">
        <v>43</v>
      </c>
      <c r="AB281" s="161">
        <v>151</v>
      </c>
      <c r="AC281" s="162" t="s">
        <v>29</v>
      </c>
      <c r="AD281" s="161" t="s">
        <v>858</v>
      </c>
      <c r="AE281" s="161" t="s">
        <v>48</v>
      </c>
      <c r="AK281" s="161" t="s">
        <v>859</v>
      </c>
      <c r="AR281" s="161" t="s">
        <v>860</v>
      </c>
      <c r="AS281" s="161" t="s">
        <v>861</v>
      </c>
      <c r="AT281" s="162" t="s">
        <v>43</v>
      </c>
      <c r="AV281" s="167" t="s">
        <v>3695</v>
      </c>
      <c r="AW281" s="161" t="s">
        <v>3695</v>
      </c>
      <c r="AX281" s="161">
        <v>2150</v>
      </c>
      <c r="AY281" s="161" t="s">
        <v>863</v>
      </c>
      <c r="AZ281" s="161">
        <v>2</v>
      </c>
      <c r="BA281" s="161" t="s">
        <v>860</v>
      </c>
      <c r="BB281" s="161" t="s">
        <v>2636</v>
      </c>
      <c r="BC281" s="162" t="s">
        <v>64</v>
      </c>
      <c r="BD281" s="162" t="str">
        <f>IF("IBT"=MID(AY281,1,3),INDEX('JP PINT 1.0'!J:J,MATCH(コアインボイス0904!AY281,'JP PINT 1.0'!C:C,0),1),"")</f>
        <v>Code</v>
      </c>
      <c r="BF281" s="167" t="s">
        <v>4226</v>
      </c>
    </row>
    <row r="282" spans="1:58">
      <c r="A282" s="161">
        <v>280</v>
      </c>
      <c r="B282" s="162" t="s">
        <v>4470</v>
      </c>
      <c r="C282" s="161" t="s">
        <v>5632</v>
      </c>
      <c r="D282" s="161" t="s">
        <v>4875</v>
      </c>
      <c r="E282" s="161" t="str">
        <f t="shared" si="36"/>
        <v>支払手段</v>
      </c>
      <c r="F282" s="162" t="str">
        <f>IF("AS"=MID(N282,1,2),INDEX('SME XPath'!X:X,MATCH(コアインボイス0904!K282,'SME XPath'!A:A,0),1),"")</f>
        <v/>
      </c>
      <c r="G282" s="161" t="s">
        <v>3090</v>
      </c>
      <c r="H282" s="161" t="str">
        <f t="shared" si="35"/>
        <v>Text</v>
      </c>
      <c r="K282" s="161">
        <v>272</v>
      </c>
      <c r="L282" s="162" t="s">
        <v>29</v>
      </c>
      <c r="M282" s="161" t="s">
        <v>865</v>
      </c>
      <c r="N282" s="161" t="s">
        <v>48</v>
      </c>
      <c r="T282" s="161" t="s">
        <v>866</v>
      </c>
      <c r="Y282" s="161" t="s">
        <v>867</v>
      </c>
      <c r="Z282" s="161" t="s">
        <v>868</v>
      </c>
      <c r="AA282" s="162" t="s">
        <v>43</v>
      </c>
      <c r="AB282" s="161">
        <v>152</v>
      </c>
      <c r="AC282" s="162" t="s">
        <v>29</v>
      </c>
      <c r="AD282" s="161" t="s">
        <v>865</v>
      </c>
      <c r="AE282" s="161" t="s">
        <v>48</v>
      </c>
      <c r="AK282" s="161" t="s">
        <v>866</v>
      </c>
      <c r="AR282" s="161" t="s">
        <v>867</v>
      </c>
      <c r="AS282" s="161" t="s">
        <v>868</v>
      </c>
      <c r="AT282" s="162" t="s">
        <v>43</v>
      </c>
      <c r="AV282" s="167" t="s">
        <v>3694</v>
      </c>
      <c r="AW282" s="161" t="s">
        <v>3694</v>
      </c>
      <c r="AX282" s="161">
        <v>2160</v>
      </c>
      <c r="AY282" s="161" t="s">
        <v>869</v>
      </c>
      <c r="AZ282" s="161">
        <v>2</v>
      </c>
      <c r="BA282" s="161" t="s">
        <v>3090</v>
      </c>
      <c r="BB282" s="161" t="s">
        <v>2638</v>
      </c>
      <c r="BC282" s="162" t="s">
        <v>43</v>
      </c>
      <c r="BD282" s="162" t="str">
        <f>IF("IBT"=MID(AY282,1,3),INDEX('JP PINT 1.0'!J:J,MATCH(コアインボイス0904!AY282,'JP PINT 1.0'!C:C,0),1),"")</f>
        <v>Text</v>
      </c>
      <c r="BF282" s="167" t="s">
        <v>4413</v>
      </c>
    </row>
    <row r="283" spans="1:58">
      <c r="A283" s="161">
        <v>281</v>
      </c>
      <c r="B283" s="162" t="s">
        <v>4470</v>
      </c>
      <c r="C283" s="161" t="s">
        <v>5888</v>
      </c>
      <c r="D283" s="161" t="s">
        <v>5277</v>
      </c>
      <c r="E283" s="161" t="str">
        <f t="shared" si="36"/>
        <v>支払手段</v>
      </c>
      <c r="F283" s="162" t="str">
        <f>IF("AS"=MID(N283,1,2),INDEX('SME XPath'!X:X,MATCH(コアインボイス0904!K283,'SME XPath'!A:A,0),1),"")</f>
        <v/>
      </c>
      <c r="G283" s="161" t="s">
        <v>3094</v>
      </c>
      <c r="H283" s="161" t="str">
        <f t="shared" si="35"/>
        <v>Text</v>
      </c>
      <c r="AV283" s="167" t="s">
        <v>4094</v>
      </c>
      <c r="AX283" s="161">
        <v>2170</v>
      </c>
      <c r="AY283" s="161" t="s">
        <v>3092</v>
      </c>
      <c r="AZ283" s="161">
        <v>2</v>
      </c>
      <c r="BA283" s="161" t="s">
        <v>3094</v>
      </c>
      <c r="BB283" s="161" t="s">
        <v>3093</v>
      </c>
      <c r="BC283" s="162" t="s">
        <v>210</v>
      </c>
      <c r="BD283" s="162" t="str">
        <f>IF("IBT"=MID(AY283,1,3),INDEX('JP PINT 1.0'!J:J,MATCH(コアインボイス0904!AY283,'JP PINT 1.0'!C:C,0),1),"")</f>
        <v>Text</v>
      </c>
      <c r="BF283" s="167" t="s">
        <v>4227</v>
      </c>
    </row>
    <row r="284" spans="1:58">
      <c r="A284" s="161">
        <v>282</v>
      </c>
      <c r="B284" s="162" t="s">
        <v>4470</v>
      </c>
      <c r="C284" s="161" t="s">
        <v>5889</v>
      </c>
      <c r="D284" s="161" t="s">
        <v>5278</v>
      </c>
      <c r="E284" s="161" t="str">
        <f t="shared" si="36"/>
        <v>支払手段</v>
      </c>
      <c r="F284" s="162" t="str">
        <f>IF("AS"=MID(N284,1,2),INDEX('SME XPath'!X:X,MATCH(コアインボイス0904!K284,'SME XPath'!A:A,0),1),"")</f>
        <v/>
      </c>
      <c r="G284" s="161" t="s">
        <v>2444</v>
      </c>
      <c r="H284" s="161" t="str">
        <f t="shared" si="35"/>
        <v>Code</v>
      </c>
      <c r="AV284" s="167" t="s">
        <v>4095</v>
      </c>
      <c r="AX284" s="161">
        <v>2180</v>
      </c>
      <c r="AY284" s="161" t="s">
        <v>3097</v>
      </c>
      <c r="AZ284" s="161">
        <v>3</v>
      </c>
      <c r="BA284" s="161" t="s">
        <v>2444</v>
      </c>
      <c r="BB284" s="161" t="s">
        <v>3098</v>
      </c>
      <c r="BC284" s="162" t="s">
        <v>43</v>
      </c>
      <c r="BD284" s="162" t="str">
        <f>IF("IBT"=MID(AY284,1,3),INDEX('JP PINT 1.0'!J:J,MATCH(コアインボイス0904!AY284,'JP PINT 1.0'!C:C,0),1),"")</f>
        <v>Code</v>
      </c>
      <c r="BF284" s="167" t="s">
        <v>4414</v>
      </c>
    </row>
    <row r="285" spans="1:58">
      <c r="A285" s="161">
        <v>283</v>
      </c>
      <c r="B285" s="162" t="s">
        <v>4470</v>
      </c>
      <c r="C285" s="161" t="s">
        <v>5633</v>
      </c>
      <c r="D285" s="161" t="s">
        <v>4876</v>
      </c>
      <c r="E285" s="161" t="str">
        <f t="shared" si="36"/>
        <v>支払手段</v>
      </c>
      <c r="F285" s="162" t="str">
        <f>IF("AS"=MID(N285,1,2),INDEX('SME XPath'!X:X,MATCH(コアインボイス0904!K285,'SME XPath'!A:A,0),1),"")</f>
        <v/>
      </c>
      <c r="G285" s="161" t="s">
        <v>873</v>
      </c>
      <c r="H285" s="161" t="s">
        <v>2566</v>
      </c>
      <c r="K285" s="161">
        <v>273</v>
      </c>
      <c r="L285" s="162" t="s">
        <v>29</v>
      </c>
      <c r="M285" s="161" t="s">
        <v>871</v>
      </c>
      <c r="N285" s="161" t="s">
        <v>48</v>
      </c>
      <c r="T285" s="161" t="s">
        <v>872</v>
      </c>
      <c r="Y285" s="161" t="s">
        <v>873</v>
      </c>
      <c r="Z285" s="161" t="s">
        <v>874</v>
      </c>
      <c r="AA285" s="162" t="s">
        <v>43</v>
      </c>
      <c r="AB285" s="161">
        <v>153</v>
      </c>
      <c r="AC285" s="162" t="s">
        <v>29</v>
      </c>
      <c r="AD285" s="161" t="s">
        <v>871</v>
      </c>
      <c r="AE285" s="161" t="s">
        <v>48</v>
      </c>
      <c r="AK285" s="161" t="s">
        <v>872</v>
      </c>
      <c r="AR285" s="161" t="s">
        <v>873</v>
      </c>
      <c r="AS285" s="161" t="s">
        <v>874</v>
      </c>
      <c r="AT285" s="162" t="s">
        <v>43</v>
      </c>
      <c r="AV285" s="167" t="s">
        <v>3693</v>
      </c>
      <c r="AW285" s="161" t="s">
        <v>3693</v>
      </c>
      <c r="AX285" s="161" t="s">
        <v>4079</v>
      </c>
      <c r="AZ285" s="161" t="s">
        <v>4079</v>
      </c>
      <c r="BA285" s="161" t="s">
        <v>4079</v>
      </c>
      <c r="BB285" s="161" t="s">
        <v>4079</v>
      </c>
      <c r="BC285" s="162" t="s">
        <v>4079</v>
      </c>
      <c r="BD285" s="162" t="str">
        <f>IF("IBT"=MID(AY285,1,3),INDEX('JP PINT 1.0'!J:J,MATCH(コアインボイス0904!AY285,'JP PINT 1.0'!C:C,0),1),"")</f>
        <v/>
      </c>
      <c r="BF285" s="167" t="s">
        <v>4079</v>
      </c>
    </row>
    <row r="286" spans="1:58">
      <c r="A286" s="161">
        <v>284</v>
      </c>
      <c r="B286" s="162" t="s">
        <v>4470</v>
      </c>
      <c r="C286" s="161" t="s">
        <v>4877</v>
      </c>
      <c r="D286" s="161" t="s">
        <v>4878</v>
      </c>
      <c r="E286" s="161" t="str">
        <f t="shared" si="36"/>
        <v>支払手段</v>
      </c>
      <c r="F286" s="162">
        <f>IF("AS"=MID(N286,1,2),INDEX('SME XPath'!X:X,MATCH(コアインボイス0904!K286,'SME XPath'!A:A,0),1),"")</f>
        <v>1</v>
      </c>
      <c r="G286" s="161" t="s">
        <v>4517</v>
      </c>
      <c r="H286" s="161" t="str">
        <f t="shared" si="35"/>
        <v/>
      </c>
      <c r="K286" s="161">
        <v>274</v>
      </c>
      <c r="L286" s="162" t="s">
        <v>29</v>
      </c>
      <c r="M286" s="161" t="s">
        <v>875</v>
      </c>
      <c r="N286" s="161" t="s">
        <v>60</v>
      </c>
      <c r="T286" s="161" t="s">
        <v>876</v>
      </c>
      <c r="Y286" s="161" t="s">
        <v>877</v>
      </c>
      <c r="Z286" s="161" t="s">
        <v>878</v>
      </c>
      <c r="AA286" s="162" t="s">
        <v>43</v>
      </c>
      <c r="AB286" s="161">
        <v>154</v>
      </c>
      <c r="AC286" s="162" t="s">
        <v>29</v>
      </c>
      <c r="AD286" s="161" t="s">
        <v>875</v>
      </c>
      <c r="AE286" s="161" t="s">
        <v>60</v>
      </c>
      <c r="AK286" s="161" t="s">
        <v>876</v>
      </c>
      <c r="AR286" s="161" t="s">
        <v>877</v>
      </c>
      <c r="AS286" s="161" t="s">
        <v>878</v>
      </c>
      <c r="AT286" s="162" t="s">
        <v>43</v>
      </c>
      <c r="AV286" s="167" t="s">
        <v>3692</v>
      </c>
      <c r="AW286" s="161" t="s">
        <v>3692</v>
      </c>
      <c r="AX286" s="161">
        <v>2190</v>
      </c>
      <c r="AY286" s="161" t="s">
        <v>879</v>
      </c>
      <c r="AZ286" s="161">
        <v>2</v>
      </c>
      <c r="BA286" s="161" t="s">
        <v>3107</v>
      </c>
      <c r="BB286" s="161" t="s">
        <v>2640</v>
      </c>
      <c r="BC286" s="162" t="s">
        <v>43</v>
      </c>
      <c r="BD286" s="162" t="str">
        <f>IF("IBT"=MID(AY286,1,3),INDEX('JP PINT 1.0'!J:J,MATCH(コアインボイス0904!AY286,'JP PINT 1.0'!C:C,0),1),"")</f>
        <v/>
      </c>
      <c r="BF286" s="167" t="s">
        <v>4228</v>
      </c>
    </row>
    <row r="287" spans="1:58">
      <c r="A287" s="161">
        <v>285</v>
      </c>
      <c r="B287" s="162" t="s">
        <v>4470</v>
      </c>
      <c r="F287" s="162" t="str">
        <f>IF("AS"=MID(N287,1,2),INDEX('SME XPath'!X:X,MATCH(コアインボイス0904!K287,'SME XPath'!A:A,0),1),"")</f>
        <v/>
      </c>
      <c r="H287" s="161" t="str">
        <f t="shared" si="35"/>
        <v/>
      </c>
      <c r="K287" s="161">
        <v>275</v>
      </c>
      <c r="L287" s="162" t="s">
        <v>29</v>
      </c>
      <c r="M287" s="161" t="s">
        <v>881</v>
      </c>
      <c r="N287" s="161" t="s">
        <v>69</v>
      </c>
      <c r="U287" s="161" t="s">
        <v>882</v>
      </c>
      <c r="Y287" s="161" t="s">
        <v>883</v>
      </c>
      <c r="Z287" s="161" t="s">
        <v>884</v>
      </c>
      <c r="AA287" s="162" t="s">
        <v>34</v>
      </c>
      <c r="AB287" s="161">
        <v>155</v>
      </c>
      <c r="AC287" s="162" t="s">
        <v>29</v>
      </c>
      <c r="AD287" s="161" t="s">
        <v>881</v>
      </c>
      <c r="AE287" s="161" t="s">
        <v>69</v>
      </c>
      <c r="AL287" s="161" t="s">
        <v>882</v>
      </c>
      <c r="AR287" s="161" t="s">
        <v>883</v>
      </c>
      <c r="AS287" s="161" t="s">
        <v>884</v>
      </c>
      <c r="AT287" s="162" t="s">
        <v>34</v>
      </c>
      <c r="AX287" s="161" t="s">
        <v>4079</v>
      </c>
      <c r="AZ287" s="161" t="s">
        <v>4079</v>
      </c>
      <c r="BA287" s="161" t="s">
        <v>4079</v>
      </c>
      <c r="BB287" s="161" t="s">
        <v>4079</v>
      </c>
      <c r="BC287" s="162" t="s">
        <v>4079</v>
      </c>
      <c r="BD287" s="162" t="str">
        <f>IF("IBT"=MID(AY287,1,3),INDEX('JP PINT 1.0'!J:J,MATCH(コアインボイス0904!AY287,'JP PINT 1.0'!C:C,0),1),"")</f>
        <v/>
      </c>
      <c r="BF287" s="167" t="s">
        <v>4079</v>
      </c>
    </row>
    <row r="288" spans="1:58">
      <c r="A288" s="161">
        <v>286</v>
      </c>
      <c r="B288" s="162" t="s">
        <v>4470</v>
      </c>
      <c r="C288" s="161" t="s">
        <v>5634</v>
      </c>
      <c r="D288" s="161" t="s">
        <v>4879</v>
      </c>
      <c r="E288" s="161" t="str">
        <f>G$286</f>
        <v>金融口座</v>
      </c>
      <c r="F288" s="162" t="str">
        <f>IF("AS"=MID(N288,1,2),INDEX('SME XPath'!X:X,MATCH(コアインボイス0904!K288,'SME XPath'!A:A,0),1),"")</f>
        <v/>
      </c>
      <c r="G288" s="161" t="s">
        <v>887</v>
      </c>
      <c r="H288" s="161" t="str">
        <f t="shared" si="35"/>
        <v>Text</v>
      </c>
      <c r="K288" s="161">
        <v>276</v>
      </c>
      <c r="L288" s="162" t="s">
        <v>29</v>
      </c>
      <c r="M288" s="161" t="s">
        <v>885</v>
      </c>
      <c r="N288" s="161" t="s">
        <v>48</v>
      </c>
      <c r="V288" s="161" t="s">
        <v>886</v>
      </c>
      <c r="Y288" s="161" t="s">
        <v>887</v>
      </c>
      <c r="Z288" s="161" t="s">
        <v>888</v>
      </c>
      <c r="AA288" s="162" t="s">
        <v>43</v>
      </c>
      <c r="AB288" s="161">
        <v>156</v>
      </c>
      <c r="AC288" s="162" t="s">
        <v>29</v>
      </c>
      <c r="AD288" s="161" t="s">
        <v>885</v>
      </c>
      <c r="AE288" s="161" t="s">
        <v>48</v>
      </c>
      <c r="AM288" s="161" t="s">
        <v>886</v>
      </c>
      <c r="AR288" s="161" t="s">
        <v>887</v>
      </c>
      <c r="AS288" s="161" t="s">
        <v>888</v>
      </c>
      <c r="AT288" s="162" t="s">
        <v>43</v>
      </c>
      <c r="AV288" s="167" t="s">
        <v>3690</v>
      </c>
      <c r="AW288" s="161" t="s">
        <v>3690</v>
      </c>
      <c r="AX288" s="161">
        <v>2220</v>
      </c>
      <c r="AY288" s="161" t="s">
        <v>889</v>
      </c>
      <c r="AZ288" s="161">
        <v>3</v>
      </c>
      <c r="BA288" s="161" t="s">
        <v>3115</v>
      </c>
      <c r="BB288" s="161" t="s">
        <v>2642</v>
      </c>
      <c r="BC288" s="162" t="s">
        <v>43</v>
      </c>
      <c r="BD288" s="162" t="str">
        <f>IF("IBT"=MID(AY288,1,3),INDEX('JP PINT 1.0'!J:J,MATCH(コアインボイス0904!AY288,'JP PINT 1.0'!C:C,0),1),"")</f>
        <v>Text</v>
      </c>
      <c r="BF288" s="167" t="s">
        <v>4230</v>
      </c>
    </row>
    <row r="289" spans="1:58">
      <c r="A289" s="161">
        <v>287</v>
      </c>
      <c r="B289" s="162" t="s">
        <v>4470</v>
      </c>
      <c r="C289" s="161" t="s">
        <v>5635</v>
      </c>
      <c r="D289" s="161" t="s">
        <v>4880</v>
      </c>
      <c r="E289" s="161" t="str">
        <f t="shared" ref="E289:E291" si="37">G$286</f>
        <v>金融口座</v>
      </c>
      <c r="F289" s="162" t="str">
        <f>IF("AS"=MID(N289,1,2),INDEX('SME XPath'!X:X,MATCH(コアインボイス0904!K289,'SME XPath'!A:A,0),1),"")</f>
        <v/>
      </c>
      <c r="G289" s="161" t="s">
        <v>893</v>
      </c>
      <c r="H289" s="161" t="str">
        <f t="shared" si="35"/>
        <v>Identifier</v>
      </c>
      <c r="K289" s="161">
        <v>277</v>
      </c>
      <c r="L289" s="162" t="s">
        <v>29</v>
      </c>
      <c r="M289" s="161" t="s">
        <v>891</v>
      </c>
      <c r="N289" s="161" t="s">
        <v>48</v>
      </c>
      <c r="V289" s="161" t="s">
        <v>892</v>
      </c>
      <c r="Y289" s="161" t="s">
        <v>893</v>
      </c>
      <c r="Z289" s="161" t="s">
        <v>894</v>
      </c>
      <c r="AA289" s="162" t="s">
        <v>43</v>
      </c>
      <c r="AB289" s="161">
        <v>157</v>
      </c>
      <c r="AC289" s="162" t="s">
        <v>29</v>
      </c>
      <c r="AD289" s="161" t="s">
        <v>891</v>
      </c>
      <c r="AE289" s="161" t="s">
        <v>48</v>
      </c>
      <c r="AM289" s="161" t="s">
        <v>892</v>
      </c>
      <c r="AR289" s="161" t="s">
        <v>893</v>
      </c>
      <c r="AS289" s="161" t="s">
        <v>894</v>
      </c>
      <c r="AT289" s="162" t="s">
        <v>43</v>
      </c>
      <c r="AV289" s="167" t="s">
        <v>3689</v>
      </c>
      <c r="AW289" s="161" t="s">
        <v>3689</v>
      </c>
      <c r="AX289" s="161">
        <v>2200</v>
      </c>
      <c r="AY289" s="161" t="s">
        <v>895</v>
      </c>
      <c r="AZ289" s="161">
        <v>3</v>
      </c>
      <c r="BA289" s="161" t="s">
        <v>3109</v>
      </c>
      <c r="BB289" s="161" t="s">
        <v>2644</v>
      </c>
      <c r="BC289" s="162" t="s">
        <v>64</v>
      </c>
      <c r="BD289" s="162" t="str">
        <f>IF("IBT"=MID(AY289,1,3),INDEX('JP PINT 1.0'!J:J,MATCH(コアインボイス0904!AY289,'JP PINT 1.0'!C:C,0),1),"")</f>
        <v>Identifier</v>
      </c>
      <c r="BF289" s="167" t="s">
        <v>4229</v>
      </c>
    </row>
    <row r="290" spans="1:58">
      <c r="A290" s="161">
        <v>288</v>
      </c>
      <c r="B290" s="162" t="s">
        <v>4470</v>
      </c>
      <c r="C290" s="161" t="s">
        <v>5890</v>
      </c>
      <c r="D290" s="161" t="s">
        <v>5279</v>
      </c>
      <c r="E290" s="161" t="str">
        <f t="shared" si="37"/>
        <v>金融口座</v>
      </c>
      <c r="F290" s="162" t="str">
        <f>IF("AS"=MID(N290,1,2),INDEX('SME XPath'!X:X,MATCH(コアインボイス0904!K290,'SME XPath'!A:A,0),1),"")</f>
        <v/>
      </c>
      <c r="G290" s="161" t="s">
        <v>2444</v>
      </c>
      <c r="H290" s="161" t="str">
        <f t="shared" si="35"/>
        <v>Code</v>
      </c>
      <c r="AV290" s="167" t="s">
        <v>4096</v>
      </c>
      <c r="AX290" s="161">
        <v>2210</v>
      </c>
      <c r="AY290" s="161" t="s">
        <v>3111</v>
      </c>
      <c r="AZ290" s="161">
        <v>3</v>
      </c>
      <c r="BA290" s="161" t="s">
        <v>2444</v>
      </c>
      <c r="BB290" s="161" t="s">
        <v>3112</v>
      </c>
      <c r="BC290" s="162" t="s">
        <v>43</v>
      </c>
      <c r="BD290" s="162" t="str">
        <f>IF("IBT"=MID(AY290,1,3),INDEX('JP PINT 1.0'!J:J,MATCH(コアインボイス0904!AY290,'JP PINT 1.0'!C:C,0),1),"")</f>
        <v>Code</v>
      </c>
      <c r="BF290" s="167" t="s">
        <v>4415</v>
      </c>
    </row>
    <row r="291" spans="1:58">
      <c r="A291" s="161">
        <v>289</v>
      </c>
      <c r="B291" s="162" t="s">
        <v>4470</v>
      </c>
      <c r="C291" s="161" t="s">
        <v>5636</v>
      </c>
      <c r="D291" s="161" t="s">
        <v>4881</v>
      </c>
      <c r="E291" s="161" t="str">
        <f t="shared" si="37"/>
        <v>金融口座</v>
      </c>
      <c r="F291" s="162" t="str">
        <f>IF("AS"=MID(N291,1,2),INDEX('SME XPath'!X:X,MATCH(コアインボイス0904!K291,'SME XPath'!A:A,0),1),"")</f>
        <v/>
      </c>
      <c r="G291" s="161" t="s">
        <v>899</v>
      </c>
      <c r="H291" s="161" t="s">
        <v>2355</v>
      </c>
      <c r="K291" s="161">
        <v>278</v>
      </c>
      <c r="L291" s="162" t="s">
        <v>29</v>
      </c>
      <c r="M291" s="161" t="s">
        <v>897</v>
      </c>
      <c r="N291" s="161" t="s">
        <v>48</v>
      </c>
      <c r="V291" s="161" t="s">
        <v>898</v>
      </c>
      <c r="Y291" s="161" t="s">
        <v>899</v>
      </c>
      <c r="Z291" s="161" t="s">
        <v>900</v>
      </c>
      <c r="AA291" s="162" t="s">
        <v>43</v>
      </c>
      <c r="AB291" s="161">
        <v>158</v>
      </c>
      <c r="AC291" s="162" t="s">
        <v>29</v>
      </c>
      <c r="AD291" s="161" t="s">
        <v>897</v>
      </c>
      <c r="AE291" s="161" t="s">
        <v>48</v>
      </c>
      <c r="AM291" s="161" t="s">
        <v>898</v>
      </c>
      <c r="AR291" s="161" t="s">
        <v>899</v>
      </c>
      <c r="AS291" s="161" t="s">
        <v>900</v>
      </c>
      <c r="AT291" s="162" t="s">
        <v>43</v>
      </c>
      <c r="AV291" s="167" t="s">
        <v>3688</v>
      </c>
      <c r="AW291" s="161" t="s">
        <v>3688</v>
      </c>
      <c r="AX291" s="161" t="s">
        <v>4079</v>
      </c>
      <c r="AZ291" s="161" t="s">
        <v>4079</v>
      </c>
      <c r="BA291" s="161" t="s">
        <v>4079</v>
      </c>
      <c r="BB291" s="161" t="s">
        <v>4079</v>
      </c>
      <c r="BC291" s="162" t="s">
        <v>4079</v>
      </c>
      <c r="BD291" s="162" t="str">
        <f>IF("IBT"=MID(AY291,1,3),INDEX('JP PINT 1.0'!J:J,MATCH(コアインボイス0904!AY291,'JP PINT 1.0'!C:C,0),1),"")</f>
        <v/>
      </c>
      <c r="BF291" s="167" t="s">
        <v>4079</v>
      </c>
    </row>
    <row r="292" spans="1:58">
      <c r="A292" s="161">
        <v>290</v>
      </c>
      <c r="B292" s="162" t="s">
        <v>4470</v>
      </c>
      <c r="C292" s="161" t="s">
        <v>4882</v>
      </c>
      <c r="D292" s="161" t="s">
        <v>4883</v>
      </c>
      <c r="E292" s="161" t="str">
        <f t="shared" ref="E292" si="38">G$278</f>
        <v>支払手段</v>
      </c>
      <c r="F292" s="162">
        <f>IF("AS"=MID(N292,1,2),INDEX('SME XPath'!X:X,MATCH(コアインボイス0904!K292,'SME XPath'!A:A,0),1),"")</f>
        <v>1</v>
      </c>
      <c r="G292" s="161" t="s">
        <v>4518</v>
      </c>
      <c r="H292" s="161" t="s">
        <v>2355</v>
      </c>
      <c r="K292" s="161">
        <v>279</v>
      </c>
      <c r="L292" s="162" t="s">
        <v>29</v>
      </c>
      <c r="M292" s="161" t="s">
        <v>904</v>
      </c>
      <c r="N292" s="161" t="s">
        <v>60</v>
      </c>
      <c r="T292" s="161" t="s">
        <v>905</v>
      </c>
      <c r="Y292" s="161" t="s">
        <v>906</v>
      </c>
      <c r="Z292" s="161" t="s">
        <v>907</v>
      </c>
      <c r="AA292" s="162" t="s">
        <v>43</v>
      </c>
      <c r="AB292" s="161">
        <v>159</v>
      </c>
      <c r="AC292" s="162" t="s">
        <v>29</v>
      </c>
      <c r="AD292" s="161" t="s">
        <v>904</v>
      </c>
      <c r="AE292" s="161" t="s">
        <v>60</v>
      </c>
      <c r="AK292" s="161" t="s">
        <v>905</v>
      </c>
      <c r="AR292" s="161" t="s">
        <v>906</v>
      </c>
      <c r="AS292" s="161" t="s">
        <v>907</v>
      </c>
      <c r="AT292" s="162" t="s">
        <v>43</v>
      </c>
      <c r="AV292" s="167" t="s">
        <v>3687</v>
      </c>
      <c r="AW292" s="161" t="s">
        <v>3687</v>
      </c>
      <c r="AX292" s="161" t="s">
        <v>4079</v>
      </c>
      <c r="AZ292" s="161" t="s">
        <v>4079</v>
      </c>
      <c r="BA292" s="161" t="s">
        <v>4079</v>
      </c>
      <c r="BB292" s="161" t="s">
        <v>4079</v>
      </c>
      <c r="BC292" s="162" t="s">
        <v>4079</v>
      </c>
      <c r="BD292" s="162" t="str">
        <f>IF("IBT"=MID(AY292,1,3),INDEX('JP PINT 1.0'!J:J,MATCH(コアインボイス0904!AY292,'JP PINT 1.0'!C:C,0),1),"")</f>
        <v/>
      </c>
      <c r="BF292" s="167" t="s">
        <v>4079</v>
      </c>
    </row>
    <row r="293" spans="1:58">
      <c r="A293" s="161">
        <v>291</v>
      </c>
      <c r="B293" s="162" t="s">
        <v>4470</v>
      </c>
      <c r="F293" s="162" t="str">
        <f>IF("AS"=MID(N293,1,2),INDEX('SME XPath'!X:X,MATCH(コアインボイス0904!K293,'SME XPath'!A:A,0),1),"")</f>
        <v/>
      </c>
      <c r="K293" s="161">
        <v>280</v>
      </c>
      <c r="L293" s="162" t="s">
        <v>29</v>
      </c>
      <c r="M293" s="161" t="s">
        <v>908</v>
      </c>
      <c r="N293" s="161" t="s">
        <v>69</v>
      </c>
      <c r="U293" s="161" t="s">
        <v>909</v>
      </c>
      <c r="Y293" s="161" t="s">
        <v>910</v>
      </c>
      <c r="Z293" s="161" t="s">
        <v>911</v>
      </c>
      <c r="AA293" s="162" t="s">
        <v>34</v>
      </c>
      <c r="AB293" s="161">
        <v>160</v>
      </c>
      <c r="AC293" s="162" t="s">
        <v>29</v>
      </c>
      <c r="AD293" s="161" t="s">
        <v>908</v>
      </c>
      <c r="AE293" s="161" t="s">
        <v>69</v>
      </c>
      <c r="AL293" s="161" t="s">
        <v>909</v>
      </c>
      <c r="AR293" s="161" t="s">
        <v>910</v>
      </c>
      <c r="AS293" s="161" t="s">
        <v>911</v>
      </c>
      <c r="AT293" s="162" t="s">
        <v>34</v>
      </c>
      <c r="AX293" s="161" t="s">
        <v>4079</v>
      </c>
      <c r="AZ293" s="161" t="s">
        <v>4079</v>
      </c>
      <c r="BA293" s="161" t="s">
        <v>4079</v>
      </c>
      <c r="BB293" s="161" t="s">
        <v>4079</v>
      </c>
      <c r="BC293" s="162" t="s">
        <v>4079</v>
      </c>
      <c r="BD293" s="162" t="str">
        <f>IF("IBT"=MID(AY293,1,3),INDEX('JP PINT 1.0'!J:J,MATCH(コアインボイス0904!AY293,'JP PINT 1.0'!C:C,0),1),"")</f>
        <v/>
      </c>
      <c r="BF293" s="167" t="s">
        <v>4079</v>
      </c>
    </row>
    <row r="294" spans="1:58">
      <c r="A294" s="161">
        <v>292</v>
      </c>
      <c r="B294" s="162" t="s">
        <v>4470</v>
      </c>
      <c r="C294" s="161" t="s">
        <v>5637</v>
      </c>
      <c r="D294" s="161" t="s">
        <v>4884</v>
      </c>
      <c r="E294" s="161" t="str">
        <f>G$292</f>
        <v>金融機関</v>
      </c>
      <c r="F294" s="162" t="str">
        <f>IF("AS"=MID(N294,1,2),INDEX('SME XPath'!X:X,MATCH(コアインボイス0904!K294,'SME XPath'!A:A,0),1),"")</f>
        <v/>
      </c>
      <c r="G294" s="161" t="s">
        <v>914</v>
      </c>
      <c r="H294" s="161" t="s">
        <v>2355</v>
      </c>
      <c r="K294" s="161">
        <v>281</v>
      </c>
      <c r="L294" s="162" t="s">
        <v>29</v>
      </c>
      <c r="M294" s="161" t="s">
        <v>912</v>
      </c>
      <c r="N294" s="161" t="s">
        <v>48</v>
      </c>
      <c r="V294" s="161" t="s">
        <v>913</v>
      </c>
      <c r="Y294" s="161" t="s">
        <v>914</v>
      </c>
      <c r="Z294" s="161" t="s">
        <v>915</v>
      </c>
      <c r="AA294" s="162" t="s">
        <v>43</v>
      </c>
      <c r="AB294" s="161">
        <v>161</v>
      </c>
      <c r="AC294" s="162" t="s">
        <v>29</v>
      </c>
      <c r="AD294" s="161" t="s">
        <v>912</v>
      </c>
      <c r="AE294" s="161" t="s">
        <v>48</v>
      </c>
      <c r="AM294" s="161" t="s">
        <v>913</v>
      </c>
      <c r="AR294" s="161" t="s">
        <v>914</v>
      </c>
      <c r="AS294" s="161" t="s">
        <v>915</v>
      </c>
      <c r="AT294" s="162" t="s">
        <v>43</v>
      </c>
      <c r="AV294" s="167" t="s">
        <v>3686</v>
      </c>
      <c r="AW294" s="161" t="s">
        <v>3686</v>
      </c>
      <c r="AX294" s="161" t="s">
        <v>4079</v>
      </c>
      <c r="AZ294" s="161" t="s">
        <v>4079</v>
      </c>
      <c r="BA294" s="161" t="s">
        <v>4079</v>
      </c>
      <c r="BB294" s="161" t="s">
        <v>4079</v>
      </c>
      <c r="BC294" s="162" t="s">
        <v>4079</v>
      </c>
      <c r="BD294" s="162" t="str">
        <f>IF("IBT"=MID(AY294,1,3),INDEX('JP PINT 1.0'!J:J,MATCH(コアインボイス0904!AY294,'JP PINT 1.0'!C:C,0),1),"")</f>
        <v/>
      </c>
      <c r="BF294" s="167" t="s">
        <v>4079</v>
      </c>
    </row>
    <row r="295" spans="1:58">
      <c r="A295" s="161">
        <v>293</v>
      </c>
      <c r="B295" s="162" t="s">
        <v>4470</v>
      </c>
      <c r="C295" s="161" t="s">
        <v>5638</v>
      </c>
      <c r="D295" s="161" t="s">
        <v>4885</v>
      </c>
      <c r="E295" s="161" t="str">
        <f t="shared" ref="E295:E299" si="39">G$292</f>
        <v>金融機関</v>
      </c>
      <c r="F295" s="162" t="str">
        <f>IF("AS"=MID(N295,1,2),INDEX('SME XPath'!X:X,MATCH(コアインボイス0904!K295,'SME XPath'!A:A,0),1),"")</f>
        <v/>
      </c>
      <c r="G295" s="161" t="s">
        <v>918</v>
      </c>
      <c r="H295" s="161" t="s">
        <v>2355</v>
      </c>
      <c r="K295" s="161">
        <v>282</v>
      </c>
      <c r="L295" s="162" t="s">
        <v>29</v>
      </c>
      <c r="M295" s="161" t="s">
        <v>916</v>
      </c>
      <c r="N295" s="161" t="s">
        <v>48</v>
      </c>
      <c r="V295" s="161" t="s">
        <v>917</v>
      </c>
      <c r="Y295" s="161" t="s">
        <v>918</v>
      </c>
      <c r="Z295" s="161" t="s">
        <v>919</v>
      </c>
      <c r="AA295" s="162" t="s">
        <v>43</v>
      </c>
      <c r="AB295" s="161">
        <v>162</v>
      </c>
      <c r="AC295" s="162" t="s">
        <v>29</v>
      </c>
      <c r="AD295" s="161" t="s">
        <v>916</v>
      </c>
      <c r="AE295" s="161" t="s">
        <v>48</v>
      </c>
      <c r="AM295" s="161" t="s">
        <v>917</v>
      </c>
      <c r="AR295" s="161" t="s">
        <v>918</v>
      </c>
      <c r="AS295" s="161" t="s">
        <v>919</v>
      </c>
      <c r="AT295" s="162" t="s">
        <v>43</v>
      </c>
      <c r="AV295" s="167" t="s">
        <v>3685</v>
      </c>
      <c r="AW295" s="161" t="s">
        <v>3685</v>
      </c>
      <c r="AX295" s="161">
        <v>2230</v>
      </c>
      <c r="AY295" s="161" t="s">
        <v>3117</v>
      </c>
      <c r="AZ295" s="161">
        <v>3</v>
      </c>
      <c r="BA295" s="161" t="s">
        <v>3119</v>
      </c>
      <c r="BB295" s="161" t="s">
        <v>3118</v>
      </c>
      <c r="BC295" s="162" t="s">
        <v>43</v>
      </c>
      <c r="BD295" s="162" t="str">
        <f>IF("IBT"=MID(AY295,1,3),INDEX('JP PINT 1.0'!J:J,MATCH(コアインボイス0904!AY295,'JP PINT 1.0'!C:C,0),1),"")</f>
        <v>Identifier</v>
      </c>
      <c r="BF295" s="167" t="s">
        <v>4231</v>
      </c>
    </row>
    <row r="296" spans="1:58">
      <c r="A296" s="161">
        <v>294</v>
      </c>
      <c r="B296" s="162" t="s">
        <v>4470</v>
      </c>
      <c r="K296" s="161">
        <v>283</v>
      </c>
      <c r="L296" s="162" t="s">
        <v>29</v>
      </c>
      <c r="M296" s="161" t="s">
        <v>920</v>
      </c>
      <c r="N296" s="161" t="s">
        <v>60</v>
      </c>
      <c r="V296" s="161" t="s">
        <v>921</v>
      </c>
      <c r="Y296" s="161" t="s">
        <v>922</v>
      </c>
      <c r="Z296" s="161" t="s">
        <v>923</v>
      </c>
      <c r="AA296" s="162" t="s">
        <v>43</v>
      </c>
      <c r="AB296" s="161">
        <v>163</v>
      </c>
      <c r="AC296" s="162" t="s">
        <v>29</v>
      </c>
      <c r="AD296" s="161" t="s">
        <v>920</v>
      </c>
      <c r="AE296" s="161" t="s">
        <v>60</v>
      </c>
      <c r="AM296" s="161" t="s">
        <v>921</v>
      </c>
      <c r="AR296" s="161" t="s">
        <v>922</v>
      </c>
      <c r="AS296" s="161" t="s">
        <v>923</v>
      </c>
      <c r="AT296" s="162" t="s">
        <v>43</v>
      </c>
      <c r="AV296" s="167" t="s">
        <v>3684</v>
      </c>
      <c r="AW296" s="161" t="s">
        <v>3684</v>
      </c>
      <c r="AX296" s="161" t="s">
        <v>4079</v>
      </c>
      <c r="AZ296" s="161" t="s">
        <v>4079</v>
      </c>
      <c r="BA296" s="161" t="s">
        <v>4079</v>
      </c>
      <c r="BB296" s="161" t="s">
        <v>4079</v>
      </c>
      <c r="BC296" s="162" t="s">
        <v>4079</v>
      </c>
      <c r="BD296" s="162" t="str">
        <f>IF("IBT"=MID(AY296,1,3),INDEX('JP PINT 1.0'!J:J,MATCH(コアインボイス0904!AY296,'JP PINT 1.0'!C:C,0),1),"")</f>
        <v/>
      </c>
      <c r="BF296" s="167" t="s">
        <v>4079</v>
      </c>
    </row>
    <row r="297" spans="1:58">
      <c r="A297" s="161">
        <v>295</v>
      </c>
      <c r="B297" s="162" t="s">
        <v>4470</v>
      </c>
      <c r="F297" s="162" t="str">
        <f>IF("AS"=MID(N297,1,2),INDEX('SME XPath'!X:X,MATCH(コアインボイス0904!K297,'SME XPath'!A:A,0),1),"")</f>
        <v/>
      </c>
      <c r="K297" s="161">
        <v>284</v>
      </c>
      <c r="L297" s="162" t="s">
        <v>29</v>
      </c>
      <c r="M297" s="161" t="s">
        <v>924</v>
      </c>
      <c r="N297" s="161" t="s">
        <v>69</v>
      </c>
      <c r="W297" s="161" t="s">
        <v>925</v>
      </c>
      <c r="Y297" s="161" t="s">
        <v>926</v>
      </c>
      <c r="Z297" s="161" t="s">
        <v>927</v>
      </c>
      <c r="AA297" s="162" t="s">
        <v>34</v>
      </c>
      <c r="AB297" s="161">
        <v>164</v>
      </c>
      <c r="AC297" s="162" t="s">
        <v>29</v>
      </c>
      <c r="AD297" s="161" t="s">
        <v>924</v>
      </c>
      <c r="AE297" s="161" t="s">
        <v>69</v>
      </c>
      <c r="AN297" s="161" t="s">
        <v>925</v>
      </c>
      <c r="AR297" s="161" t="s">
        <v>926</v>
      </c>
      <c r="AS297" s="161" t="s">
        <v>927</v>
      </c>
      <c r="AT297" s="162" t="s">
        <v>34</v>
      </c>
      <c r="AX297" s="161" t="s">
        <v>4079</v>
      </c>
      <c r="AZ297" s="161" t="s">
        <v>4079</v>
      </c>
      <c r="BA297" s="161" t="s">
        <v>4079</v>
      </c>
      <c r="BB297" s="161" t="s">
        <v>4079</v>
      </c>
      <c r="BC297" s="162" t="s">
        <v>4079</v>
      </c>
      <c r="BD297" s="162" t="str">
        <f>IF("IBT"=MID(AY297,1,3),INDEX('JP PINT 1.0'!J:J,MATCH(コアインボイス0904!AY297,'JP PINT 1.0'!C:C,0),1),"")</f>
        <v/>
      </c>
      <c r="BF297" s="167" t="s">
        <v>4079</v>
      </c>
    </row>
    <row r="298" spans="1:58">
      <c r="A298" s="161">
        <v>296</v>
      </c>
      <c r="B298" s="162" t="s">
        <v>4470</v>
      </c>
      <c r="C298" s="161" t="s">
        <v>5639</v>
      </c>
      <c r="D298" s="161" t="s">
        <v>4886</v>
      </c>
      <c r="E298" s="161" t="str">
        <f t="shared" si="39"/>
        <v>金融機関</v>
      </c>
      <c r="F298" s="162" t="str">
        <f>IF("AS"=MID(N298,1,2),INDEX('SME XPath'!X:X,MATCH(コアインボイス0904!K298,'SME XPath'!A:A,0),1),"")</f>
        <v/>
      </c>
      <c r="G298" s="161" t="s">
        <v>930</v>
      </c>
      <c r="H298" s="161" t="s">
        <v>2355</v>
      </c>
      <c r="K298" s="161">
        <v>285</v>
      </c>
      <c r="L298" s="162" t="s">
        <v>29</v>
      </c>
      <c r="M298" s="161" t="s">
        <v>928</v>
      </c>
      <c r="N298" s="161" t="s">
        <v>48</v>
      </c>
      <c r="X298" s="161" t="s">
        <v>929</v>
      </c>
      <c r="Y298" s="161" t="s">
        <v>930</v>
      </c>
      <c r="Z298" s="161" t="s">
        <v>931</v>
      </c>
      <c r="AA298" s="162" t="s">
        <v>43</v>
      </c>
      <c r="AB298" s="161">
        <v>165</v>
      </c>
      <c r="AC298" s="162" t="s">
        <v>29</v>
      </c>
      <c r="AD298" s="161" t="s">
        <v>928</v>
      </c>
      <c r="AE298" s="161" t="s">
        <v>48</v>
      </c>
      <c r="AO298" s="161" t="s">
        <v>929</v>
      </c>
      <c r="AR298" s="161" t="s">
        <v>930</v>
      </c>
      <c r="AS298" s="161" t="s">
        <v>931</v>
      </c>
      <c r="AT298" s="162" t="s">
        <v>43</v>
      </c>
      <c r="AV298" s="167" t="s">
        <v>4027</v>
      </c>
      <c r="AW298" s="161" t="s">
        <v>4027</v>
      </c>
      <c r="AX298" s="161" t="s">
        <v>4079</v>
      </c>
      <c r="AZ298" s="161" t="s">
        <v>4079</v>
      </c>
      <c r="BA298" s="161" t="s">
        <v>4079</v>
      </c>
      <c r="BB298" s="161" t="s">
        <v>4079</v>
      </c>
      <c r="BC298" s="162" t="s">
        <v>4079</v>
      </c>
      <c r="BD298" s="162" t="str">
        <f>IF("IBT"=MID(AY298,1,3),INDEX('JP PINT 1.0'!J:J,MATCH(コアインボイス0904!AY298,'JP PINT 1.0'!C:C,0),1),"")</f>
        <v/>
      </c>
      <c r="BF298" s="167" t="s">
        <v>4079</v>
      </c>
    </row>
    <row r="299" spans="1:58">
      <c r="A299" s="161">
        <v>297</v>
      </c>
      <c r="B299" s="162" t="s">
        <v>4470</v>
      </c>
      <c r="C299" s="161" t="s">
        <v>5640</v>
      </c>
      <c r="D299" s="161" t="s">
        <v>4887</v>
      </c>
      <c r="E299" s="161" t="str">
        <f t="shared" si="39"/>
        <v>金融機関</v>
      </c>
      <c r="F299" s="162" t="str">
        <f>IF("AS"=MID(N299,1,2),INDEX('SME XPath'!X:X,MATCH(コアインボイス0904!K299,'SME XPath'!A:A,0),1),"")</f>
        <v/>
      </c>
      <c r="G299" s="161" t="s">
        <v>934</v>
      </c>
      <c r="H299" s="161" t="s">
        <v>2355</v>
      </c>
      <c r="K299" s="161">
        <v>286</v>
      </c>
      <c r="L299" s="162" t="s">
        <v>29</v>
      </c>
      <c r="M299" s="161" t="s">
        <v>932</v>
      </c>
      <c r="N299" s="161" t="s">
        <v>48</v>
      </c>
      <c r="X299" s="161" t="s">
        <v>933</v>
      </c>
      <c r="Y299" s="161" t="s">
        <v>934</v>
      </c>
      <c r="Z299" s="161" t="s">
        <v>935</v>
      </c>
      <c r="AA299" s="162" t="s">
        <v>43</v>
      </c>
      <c r="AB299" s="161">
        <v>166</v>
      </c>
      <c r="AC299" s="162" t="s">
        <v>29</v>
      </c>
      <c r="AD299" s="161" t="s">
        <v>932</v>
      </c>
      <c r="AE299" s="161" t="s">
        <v>48</v>
      </c>
      <c r="AO299" s="161" t="s">
        <v>933</v>
      </c>
      <c r="AR299" s="161" t="s">
        <v>934</v>
      </c>
      <c r="AS299" s="161" t="s">
        <v>935</v>
      </c>
      <c r="AT299" s="162" t="s">
        <v>43</v>
      </c>
      <c r="AV299" s="167" t="s">
        <v>3683</v>
      </c>
      <c r="AW299" s="161" t="s">
        <v>3683</v>
      </c>
      <c r="AX299" s="161" t="s">
        <v>4079</v>
      </c>
      <c r="AZ299" s="161" t="s">
        <v>4079</v>
      </c>
      <c r="BA299" s="161" t="s">
        <v>4079</v>
      </c>
      <c r="BB299" s="161" t="s">
        <v>4079</v>
      </c>
      <c r="BC299" s="162" t="s">
        <v>4079</v>
      </c>
      <c r="BD299" s="162" t="str">
        <f>IF("IBT"=MID(AY299,1,3),INDEX('JP PINT 1.0'!J:J,MATCH(コアインボイス0904!AY299,'JP PINT 1.0'!C:C,0),1),"")</f>
        <v/>
      </c>
      <c r="BF299" s="167" t="s">
        <v>4079</v>
      </c>
    </row>
    <row r="300" spans="1:58">
      <c r="A300" s="161">
        <v>298</v>
      </c>
      <c r="B300" s="162" t="s">
        <v>4470</v>
      </c>
      <c r="C300" s="161" t="s">
        <v>4888</v>
      </c>
      <c r="D300" s="161" t="s">
        <v>4889</v>
      </c>
      <c r="E300" s="161" t="str">
        <f t="shared" ref="E300" si="40">G$278</f>
        <v>支払手段</v>
      </c>
      <c r="F300" s="162">
        <f>IF("AS"=MID(N300,1,2),INDEX('SME XPath'!X:X,MATCH(コアインボイス0904!K300,'SME XPath'!A:A,0),1),"")</f>
        <v>1</v>
      </c>
      <c r="G300" s="161" t="s">
        <v>4558</v>
      </c>
      <c r="H300" s="161" t="s">
        <v>2355</v>
      </c>
      <c r="K300" s="161">
        <v>287</v>
      </c>
      <c r="L300" s="162" t="s">
        <v>29</v>
      </c>
      <c r="M300" s="161" t="s">
        <v>936</v>
      </c>
      <c r="N300" s="161" t="s">
        <v>60</v>
      </c>
      <c r="T300" s="161" t="s">
        <v>937</v>
      </c>
      <c r="Y300" s="161" t="s">
        <v>938</v>
      </c>
      <c r="Z300" s="161" t="s">
        <v>939</v>
      </c>
      <c r="AA300" s="162" t="s">
        <v>43</v>
      </c>
      <c r="AB300" s="161">
        <v>167</v>
      </c>
      <c r="AC300" s="162" t="s">
        <v>29</v>
      </c>
      <c r="AD300" s="161" t="s">
        <v>936</v>
      </c>
      <c r="AE300" s="161" t="s">
        <v>60</v>
      </c>
      <c r="AK300" s="161" t="s">
        <v>937</v>
      </c>
      <c r="AR300" s="161" t="s">
        <v>938</v>
      </c>
      <c r="AS300" s="161" t="s">
        <v>939</v>
      </c>
      <c r="AT300" s="162" t="s">
        <v>43</v>
      </c>
      <c r="AV300" s="167" t="s">
        <v>3682</v>
      </c>
      <c r="AW300" s="161" t="s">
        <v>3682</v>
      </c>
      <c r="AX300" s="161">
        <v>2320</v>
      </c>
      <c r="AY300" s="161" t="s">
        <v>940</v>
      </c>
      <c r="AZ300" s="161">
        <v>2</v>
      </c>
      <c r="BA300" s="161" t="s">
        <v>3101</v>
      </c>
      <c r="BB300" s="161" t="s">
        <v>2648</v>
      </c>
      <c r="BC300" s="162" t="s">
        <v>43</v>
      </c>
      <c r="BD300" s="162" t="str">
        <f>IF("IBT"=MID(AY300,1,3),INDEX('JP PINT 1.0'!J:J,MATCH(コアインボイス0904!AY300,'JP PINT 1.0'!C:C,0),1),"")</f>
        <v/>
      </c>
      <c r="BF300" s="167" t="s">
        <v>4240</v>
      </c>
    </row>
    <row r="301" spans="1:58">
      <c r="A301" s="161">
        <v>299</v>
      </c>
      <c r="B301" s="162" t="s">
        <v>4470</v>
      </c>
      <c r="F301" s="162" t="str">
        <f>IF("AS"=MID(N301,1,2),INDEX('SME XPath'!X:X,MATCH(コアインボイス0904!K301,'SME XPath'!A:A,0),1),"")</f>
        <v/>
      </c>
      <c r="K301" s="161">
        <v>288</v>
      </c>
      <c r="L301" s="162" t="s">
        <v>29</v>
      </c>
      <c r="M301" s="161" t="s">
        <v>942</v>
      </c>
      <c r="N301" s="161" t="s">
        <v>69</v>
      </c>
      <c r="U301" s="161" t="s">
        <v>943</v>
      </c>
      <c r="Y301" s="161" t="s">
        <v>944</v>
      </c>
      <c r="Z301" s="161" t="s">
        <v>945</v>
      </c>
      <c r="AA301" s="162" t="s">
        <v>34</v>
      </c>
      <c r="AB301" s="161">
        <v>168</v>
      </c>
      <c r="AC301" s="162" t="s">
        <v>29</v>
      </c>
      <c r="AD301" s="161" t="s">
        <v>942</v>
      </c>
      <c r="AE301" s="161" t="s">
        <v>69</v>
      </c>
      <c r="AL301" s="161" t="s">
        <v>943</v>
      </c>
      <c r="AR301" s="161" t="s">
        <v>944</v>
      </c>
      <c r="AS301" s="161" t="s">
        <v>945</v>
      </c>
      <c r="AT301" s="162" t="s">
        <v>34</v>
      </c>
      <c r="AX301" s="161" t="s">
        <v>4079</v>
      </c>
      <c r="AZ301" s="161" t="s">
        <v>4079</v>
      </c>
      <c r="BA301" s="161" t="s">
        <v>4079</v>
      </c>
      <c r="BB301" s="161" t="s">
        <v>4079</v>
      </c>
      <c r="BC301" s="162" t="s">
        <v>4079</v>
      </c>
      <c r="BD301" s="162" t="str">
        <f>IF("IBT"=MID(AY301,1,3),INDEX('JP PINT 1.0'!J:J,MATCH(コアインボイス0904!AY301,'JP PINT 1.0'!C:C,0),1),"")</f>
        <v/>
      </c>
      <c r="BF301" s="167" t="s">
        <v>4079</v>
      </c>
    </row>
    <row r="302" spans="1:58">
      <c r="A302" s="161">
        <v>300</v>
      </c>
      <c r="B302" s="162" t="s">
        <v>4470</v>
      </c>
      <c r="C302" s="161" t="s">
        <v>5641</v>
      </c>
      <c r="D302" s="161" t="s">
        <v>4890</v>
      </c>
      <c r="E302" s="161" t="str">
        <f>G$300</f>
        <v>クレジットカード</v>
      </c>
      <c r="F302" s="162" t="str">
        <f>IF("AS"=MID(N302,1,2),INDEX('SME XPath'!X:X,MATCH(コアインボイス0904!K302,'SME XPath'!A:A,0),1),"")</f>
        <v/>
      </c>
      <c r="G302" s="161" t="s">
        <v>948</v>
      </c>
      <c r="H302" s="161" t="s">
        <v>2355</v>
      </c>
      <c r="K302" s="161">
        <v>289</v>
      </c>
      <c r="L302" s="162" t="s">
        <v>29</v>
      </c>
      <c r="M302" s="161" t="s">
        <v>946</v>
      </c>
      <c r="N302" s="161" t="s">
        <v>48</v>
      </c>
      <c r="V302" s="161" t="s">
        <v>947</v>
      </c>
      <c r="Y302" s="161" t="s">
        <v>948</v>
      </c>
      <c r="Z302" s="161" t="s">
        <v>949</v>
      </c>
      <c r="AA302" s="162" t="s">
        <v>64</v>
      </c>
      <c r="AB302" s="161">
        <v>169</v>
      </c>
      <c r="AC302" s="162" t="s">
        <v>29</v>
      </c>
      <c r="AD302" s="161" t="s">
        <v>946</v>
      </c>
      <c r="AE302" s="161" t="s">
        <v>48</v>
      </c>
      <c r="AM302" s="161" t="s">
        <v>947</v>
      </c>
      <c r="AR302" s="161" t="s">
        <v>948</v>
      </c>
      <c r="AS302" s="161" t="s">
        <v>949</v>
      </c>
      <c r="AT302" s="162" t="s">
        <v>64</v>
      </c>
      <c r="AV302" s="167" t="s">
        <v>4028</v>
      </c>
      <c r="AW302" s="161" t="s">
        <v>4028</v>
      </c>
      <c r="AX302" s="161">
        <v>2330</v>
      </c>
      <c r="AY302" s="161" t="s">
        <v>950</v>
      </c>
      <c r="AZ302" s="161">
        <v>3</v>
      </c>
      <c r="BA302" s="161" t="s">
        <v>3103</v>
      </c>
      <c r="BB302" s="161" t="s">
        <v>2650</v>
      </c>
      <c r="BC302" s="162" t="s">
        <v>64</v>
      </c>
      <c r="BD302" s="162" t="str">
        <f>IF("IBT"=MID(AY302,1,3),INDEX('JP PINT 1.0'!J:J,MATCH(コアインボイス0904!AY302,'JP PINT 1.0'!C:C,0),1),"")</f>
        <v>Text</v>
      </c>
      <c r="BF302" s="167" t="s">
        <v>4241</v>
      </c>
    </row>
    <row r="303" spans="1:58">
      <c r="A303" s="161">
        <v>301</v>
      </c>
      <c r="B303" s="162" t="s">
        <v>4470</v>
      </c>
      <c r="C303" s="161" t="s">
        <v>5642</v>
      </c>
      <c r="D303" s="161" t="s">
        <v>4891</v>
      </c>
      <c r="E303" s="161" t="str">
        <f t="shared" ref="E303:E305" si="41">G$300</f>
        <v>クレジットカード</v>
      </c>
      <c r="F303" s="162" t="str">
        <f>IF("AS"=MID(N303,1,2),INDEX('SME XPath'!X:X,MATCH(コアインボイス0904!K303,'SME XPath'!A:A,0),1),"")</f>
        <v/>
      </c>
      <c r="G303" s="161" t="s">
        <v>954</v>
      </c>
      <c r="H303" s="161" t="s">
        <v>2355</v>
      </c>
      <c r="K303" s="161">
        <v>290</v>
      </c>
      <c r="L303" s="162" t="s">
        <v>29</v>
      </c>
      <c r="M303" s="161" t="s">
        <v>952</v>
      </c>
      <c r="N303" s="161" t="s">
        <v>48</v>
      </c>
      <c r="V303" s="161" t="s">
        <v>953</v>
      </c>
      <c r="Y303" s="161" t="s">
        <v>954</v>
      </c>
      <c r="Z303" s="161" t="s">
        <v>955</v>
      </c>
      <c r="AA303" s="162" t="s">
        <v>43</v>
      </c>
      <c r="AB303" s="161">
        <v>170</v>
      </c>
      <c r="AC303" s="162" t="s">
        <v>29</v>
      </c>
      <c r="AD303" s="161" t="s">
        <v>952</v>
      </c>
      <c r="AE303" s="161" t="s">
        <v>48</v>
      </c>
      <c r="AM303" s="161" t="s">
        <v>953</v>
      </c>
      <c r="AR303" s="161" t="s">
        <v>954</v>
      </c>
      <c r="AS303" s="161" t="s">
        <v>955</v>
      </c>
      <c r="AT303" s="162" t="s">
        <v>43</v>
      </c>
      <c r="AV303" s="167" t="s">
        <v>3681</v>
      </c>
      <c r="AW303" s="161" t="s">
        <v>3681</v>
      </c>
      <c r="AX303" s="161" t="s">
        <v>4079</v>
      </c>
      <c r="AZ303" s="161" t="s">
        <v>4079</v>
      </c>
      <c r="BA303" s="161" t="s">
        <v>4079</v>
      </c>
      <c r="BB303" s="161" t="s">
        <v>4079</v>
      </c>
      <c r="BC303" s="162" t="s">
        <v>4079</v>
      </c>
      <c r="BD303" s="162" t="str">
        <f>IF("IBT"=MID(AY303,1,3),INDEX('JP PINT 1.0'!J:J,MATCH(コアインボイス0904!AY303,'JP PINT 1.0'!C:C,0),1),"")</f>
        <v/>
      </c>
      <c r="BF303" s="167" t="s">
        <v>4079</v>
      </c>
    </row>
    <row r="304" spans="1:58">
      <c r="A304" s="161">
        <v>302</v>
      </c>
      <c r="B304" s="162" t="s">
        <v>4470</v>
      </c>
      <c r="C304" s="161" t="s">
        <v>5643</v>
      </c>
      <c r="D304" s="161" t="s">
        <v>4892</v>
      </c>
      <c r="E304" s="161" t="str">
        <f t="shared" si="41"/>
        <v>クレジットカード</v>
      </c>
      <c r="F304" s="162" t="str">
        <f>IF("AS"=MID(N304,1,2),INDEX('SME XPath'!X:X,MATCH(コアインボイス0904!K304,'SME XPath'!A:A,0),1),"")</f>
        <v/>
      </c>
      <c r="G304" s="161" t="s">
        <v>958</v>
      </c>
      <c r="H304" s="161" t="s">
        <v>2355</v>
      </c>
      <c r="K304" s="161">
        <v>291</v>
      </c>
      <c r="L304" s="162" t="s">
        <v>29</v>
      </c>
      <c r="M304" s="161" t="s">
        <v>956</v>
      </c>
      <c r="N304" s="161" t="s">
        <v>48</v>
      </c>
      <c r="V304" s="161" t="s">
        <v>957</v>
      </c>
      <c r="Y304" s="161" t="s">
        <v>958</v>
      </c>
      <c r="Z304" s="161" t="s">
        <v>959</v>
      </c>
      <c r="AA304" s="162" t="s">
        <v>64</v>
      </c>
      <c r="AB304" s="161">
        <v>171</v>
      </c>
      <c r="AC304" s="162" t="s">
        <v>29</v>
      </c>
      <c r="AD304" s="161" t="s">
        <v>956</v>
      </c>
      <c r="AE304" s="161" t="s">
        <v>48</v>
      </c>
      <c r="AM304" s="161" t="s">
        <v>957</v>
      </c>
      <c r="AR304" s="161" t="s">
        <v>958</v>
      </c>
      <c r="AS304" s="161" t="s">
        <v>959</v>
      </c>
      <c r="AT304" s="163" t="s">
        <v>64</v>
      </c>
      <c r="AV304" s="167" t="s">
        <v>3680</v>
      </c>
      <c r="AW304" s="161" t="s">
        <v>3680</v>
      </c>
      <c r="AX304" s="161">
        <v>2340</v>
      </c>
      <c r="AY304" s="161" t="s">
        <v>961</v>
      </c>
      <c r="AZ304" s="161">
        <v>3</v>
      </c>
      <c r="BA304" s="161" t="s">
        <v>3105</v>
      </c>
      <c r="BB304" s="161" t="s">
        <v>2652</v>
      </c>
      <c r="BC304" s="162" t="s">
        <v>43</v>
      </c>
      <c r="BD304" s="162" t="str">
        <f>IF("IBT"=MID(AY304,1,3),INDEX('JP PINT 1.0'!J:J,MATCH(コアインボイス0904!AY304,'JP PINT 1.0'!C:C,0),1),"")</f>
        <v>Text</v>
      </c>
      <c r="BF304" s="167" t="s">
        <v>4242</v>
      </c>
    </row>
    <row r="305" spans="1:58">
      <c r="A305" s="161">
        <v>303</v>
      </c>
      <c r="B305" s="162" t="s">
        <v>4470</v>
      </c>
      <c r="C305" s="161" t="s">
        <v>5644</v>
      </c>
      <c r="D305" s="161" t="s">
        <v>4893</v>
      </c>
      <c r="E305" s="161" t="str">
        <f t="shared" si="41"/>
        <v>クレジットカード</v>
      </c>
      <c r="F305" s="162" t="str">
        <f>IF("AS"=MID(N305,1,2),INDEX('SME XPath'!X:X,MATCH(コアインボイス0904!K305,'SME XPath'!A:A,0),1),"")</f>
        <v/>
      </c>
      <c r="G305" s="161" t="s">
        <v>965</v>
      </c>
      <c r="H305" s="161" t="s">
        <v>2355</v>
      </c>
      <c r="K305" s="161">
        <v>292</v>
      </c>
      <c r="L305" s="162" t="s">
        <v>29</v>
      </c>
      <c r="M305" s="161" t="s">
        <v>963</v>
      </c>
      <c r="N305" s="161" t="s">
        <v>48</v>
      </c>
      <c r="V305" s="161" t="s">
        <v>964</v>
      </c>
      <c r="Y305" s="161" t="s">
        <v>965</v>
      </c>
      <c r="Z305" s="161" t="s">
        <v>966</v>
      </c>
      <c r="AA305" s="162" t="s">
        <v>43</v>
      </c>
      <c r="AB305" s="161">
        <v>172</v>
      </c>
      <c r="AC305" s="162" t="s">
        <v>29</v>
      </c>
      <c r="AD305" s="161" t="s">
        <v>963</v>
      </c>
      <c r="AE305" s="161" t="s">
        <v>48</v>
      </c>
      <c r="AM305" s="161" t="s">
        <v>964</v>
      </c>
      <c r="AR305" s="161" t="s">
        <v>965</v>
      </c>
      <c r="AS305" s="161" t="s">
        <v>966</v>
      </c>
      <c r="AT305" s="162" t="s">
        <v>43</v>
      </c>
      <c r="AV305" s="167" t="s">
        <v>3679</v>
      </c>
      <c r="AW305" s="161" t="s">
        <v>3679</v>
      </c>
      <c r="AX305" s="161" t="s">
        <v>4079</v>
      </c>
      <c r="AZ305" s="161" t="s">
        <v>4079</v>
      </c>
      <c r="BA305" s="161" t="s">
        <v>4079</v>
      </c>
      <c r="BB305" s="161" t="s">
        <v>4079</v>
      </c>
      <c r="BC305" s="162" t="s">
        <v>4079</v>
      </c>
      <c r="BD305" s="162" t="str">
        <f>IF("IBT"=MID(AY305,1,3),INDEX('JP PINT 1.0'!J:J,MATCH(コアインボイス0904!AY305,'JP PINT 1.0'!C:C,0),1),"")</f>
        <v/>
      </c>
      <c r="BF305" s="167" t="s">
        <v>4079</v>
      </c>
    </row>
    <row r="306" spans="1:58">
      <c r="A306" s="161">
        <v>304</v>
      </c>
      <c r="B306" s="162" t="s">
        <v>4079</v>
      </c>
      <c r="C306" s="161" t="s">
        <v>4894</v>
      </c>
      <c r="D306" s="161" t="s">
        <v>4895</v>
      </c>
      <c r="E306" s="161" t="s">
        <v>5286</v>
      </c>
      <c r="F306" s="162" t="str">
        <f>IF("AS"=MID(N306,1,2),INDEX('SME XPath'!X:X,MATCH(コアインボイス0904!K306,'SME XPath'!A:A,0),1),"")</f>
        <v>n</v>
      </c>
      <c r="G306" s="161" t="s">
        <v>5306</v>
      </c>
      <c r="H306" s="161" t="s">
        <v>2355</v>
      </c>
      <c r="K306" s="161">
        <v>293</v>
      </c>
      <c r="L306" s="162" t="s">
        <v>29</v>
      </c>
      <c r="M306" s="161" t="s">
        <v>967</v>
      </c>
      <c r="N306" s="161" t="s">
        <v>60</v>
      </c>
      <c r="R306" s="161" t="s">
        <v>968</v>
      </c>
      <c r="Y306" s="161" t="s">
        <v>969</v>
      </c>
      <c r="Z306" s="161" t="s">
        <v>970</v>
      </c>
      <c r="AA306" s="162" t="s">
        <v>210</v>
      </c>
      <c r="AV306" s="167" t="s">
        <v>3678</v>
      </c>
      <c r="AX306" s="161" t="s">
        <v>4079</v>
      </c>
      <c r="AZ306" s="161" t="s">
        <v>4079</v>
      </c>
      <c r="BA306" s="161" t="s">
        <v>4079</v>
      </c>
      <c r="BB306" s="161" t="s">
        <v>4079</v>
      </c>
      <c r="BC306" s="162" t="s">
        <v>4079</v>
      </c>
      <c r="BD306" s="162" t="str">
        <f>IF("IBT"=MID(AY306,1,3),INDEX('JP PINT 1.0'!J:J,MATCH(コアインボイス0904!AY306,'JP PINT 1.0'!C:C,0),1),"")</f>
        <v/>
      </c>
      <c r="BF306" s="167" t="s">
        <v>4079</v>
      </c>
    </row>
    <row r="307" spans="1:58">
      <c r="A307" s="161">
        <v>305</v>
      </c>
      <c r="B307" s="162" t="s">
        <v>4079</v>
      </c>
      <c r="F307" s="162" t="str">
        <f>IF("AS"=MID(N307,1,2),INDEX('SME XPath'!X:X,MATCH(コアインボイス0904!K307,'SME XPath'!A:A,0),1),"")</f>
        <v/>
      </c>
      <c r="K307" s="161">
        <v>294</v>
      </c>
      <c r="L307" s="162" t="s">
        <v>29</v>
      </c>
      <c r="M307" s="161" t="s">
        <v>971</v>
      </c>
      <c r="N307" s="161" t="s">
        <v>69</v>
      </c>
      <c r="S307" s="161" t="s">
        <v>972</v>
      </c>
      <c r="Y307" s="161" t="s">
        <v>973</v>
      </c>
      <c r="Z307" s="161" t="s">
        <v>974</v>
      </c>
      <c r="AA307" s="162" t="s">
        <v>34</v>
      </c>
      <c r="AX307" s="161" t="s">
        <v>4079</v>
      </c>
      <c r="AZ307" s="161" t="s">
        <v>4079</v>
      </c>
      <c r="BA307" s="161" t="s">
        <v>4079</v>
      </c>
      <c r="BB307" s="161" t="s">
        <v>4079</v>
      </c>
      <c r="BC307" s="162" t="s">
        <v>4079</v>
      </c>
      <c r="BD307" s="162" t="str">
        <f>IF("IBT"=MID(AY307,1,3),INDEX('JP PINT 1.0'!J:J,MATCH(コアインボイス0904!AY307,'JP PINT 1.0'!C:C,0),1),"")</f>
        <v/>
      </c>
      <c r="BF307" s="167" t="s">
        <v>4079</v>
      </c>
    </row>
    <row r="308" spans="1:58">
      <c r="A308" s="161">
        <v>306</v>
      </c>
      <c r="B308" s="162" t="s">
        <v>4079</v>
      </c>
      <c r="C308" s="161" t="s">
        <v>5645</v>
      </c>
      <c r="D308" s="161" t="s">
        <v>4896</v>
      </c>
      <c r="E308" s="161" t="str">
        <f>G$306</f>
        <v>ヘッダ税</v>
      </c>
      <c r="F308" s="162" t="str">
        <f>IF("AS"=MID(N308,1,2),INDEX('SME XPath'!X:X,MATCH(コアインボイス0904!K308,'SME XPath'!A:A,0),1),"")</f>
        <v/>
      </c>
      <c r="G308" s="161" t="s">
        <v>4570</v>
      </c>
      <c r="H308" s="161" t="s">
        <v>2355</v>
      </c>
      <c r="K308" s="161">
        <v>295</v>
      </c>
      <c r="L308" s="162" t="s">
        <v>29</v>
      </c>
      <c r="M308" s="161" t="s">
        <v>975</v>
      </c>
      <c r="N308" s="161" t="s">
        <v>48</v>
      </c>
      <c r="T308" s="161" t="s">
        <v>976</v>
      </c>
      <c r="Y308" s="161" t="s">
        <v>977</v>
      </c>
      <c r="Z308" s="161" t="s">
        <v>978</v>
      </c>
      <c r="AA308" s="162" t="s">
        <v>43</v>
      </c>
      <c r="AV308" s="167" t="s">
        <v>3676</v>
      </c>
      <c r="AX308" s="161" t="s">
        <v>4079</v>
      </c>
      <c r="AZ308" s="161" t="s">
        <v>4079</v>
      </c>
      <c r="BA308" s="161" t="s">
        <v>4079</v>
      </c>
      <c r="BB308" s="161" t="s">
        <v>4079</v>
      </c>
      <c r="BC308" s="162" t="s">
        <v>4079</v>
      </c>
      <c r="BD308" s="162" t="str">
        <f>IF("IBT"=MID(AY308,1,3),INDEX('JP PINT 1.0'!J:J,MATCH(コアインボイス0904!AY308,'JP PINT 1.0'!C:C,0),1),"")</f>
        <v/>
      </c>
      <c r="BF308" s="167" t="s">
        <v>4079</v>
      </c>
    </row>
    <row r="309" spans="1:58">
      <c r="A309" s="161">
        <v>307</v>
      </c>
      <c r="B309" s="162" t="s">
        <v>4079</v>
      </c>
      <c r="C309" s="161" t="s">
        <v>5646</v>
      </c>
      <c r="D309" s="161" t="s">
        <v>4897</v>
      </c>
      <c r="E309" s="161" t="str">
        <f t="shared" ref="E309:E313" si="42">G$306</f>
        <v>ヘッダ税</v>
      </c>
      <c r="F309" s="162" t="str">
        <f>IF("AS"=MID(N309,1,2),INDEX('SME XPath'!X:X,MATCH(コアインボイス0904!K309,'SME XPath'!A:A,0),1),"")</f>
        <v/>
      </c>
      <c r="G309" s="161" t="s">
        <v>3217</v>
      </c>
      <c r="H309" s="161" t="s">
        <v>2355</v>
      </c>
      <c r="K309" s="161">
        <v>296</v>
      </c>
      <c r="L309" s="162" t="s">
        <v>29</v>
      </c>
      <c r="M309" s="161" t="s">
        <v>979</v>
      </c>
      <c r="N309" s="161" t="s">
        <v>48</v>
      </c>
      <c r="T309" s="161" t="s">
        <v>980</v>
      </c>
      <c r="Y309" s="161" t="s">
        <v>981</v>
      </c>
      <c r="Z309" s="161" t="s">
        <v>982</v>
      </c>
      <c r="AA309" s="162" t="s">
        <v>43</v>
      </c>
      <c r="AV309" s="167" t="s">
        <v>3675</v>
      </c>
      <c r="AX309" s="161" t="s">
        <v>4079</v>
      </c>
      <c r="AZ309" s="161" t="s">
        <v>4079</v>
      </c>
      <c r="BA309" s="161" t="s">
        <v>4079</v>
      </c>
      <c r="BB309" s="161" t="s">
        <v>4079</v>
      </c>
      <c r="BC309" s="162" t="s">
        <v>4079</v>
      </c>
      <c r="BD309" s="162" t="str">
        <f>IF("IBT"=MID(AY309,1,3),INDEX('JP PINT 1.0'!J:J,MATCH(コアインボイス0904!AY309,'JP PINT 1.0'!C:C,0),1),"")</f>
        <v/>
      </c>
      <c r="BF309" s="167" t="s">
        <v>4079</v>
      </c>
    </row>
    <row r="310" spans="1:58">
      <c r="A310" s="161">
        <v>308</v>
      </c>
      <c r="B310" s="162" t="s">
        <v>4079</v>
      </c>
      <c r="C310" s="161" t="s">
        <v>5647</v>
      </c>
      <c r="D310" s="161" t="s">
        <v>4898</v>
      </c>
      <c r="E310" s="161" t="str">
        <f t="shared" si="42"/>
        <v>ヘッダ税</v>
      </c>
      <c r="F310" s="162" t="str">
        <f>IF("AS"=MID(N310,1,2),INDEX('SME XPath'!X:X,MATCH(コアインボイス0904!K310,'SME XPath'!A:A,0),1),"")</f>
        <v/>
      </c>
      <c r="G310" s="161" t="s">
        <v>4571</v>
      </c>
      <c r="H310" s="161" t="s">
        <v>2355</v>
      </c>
      <c r="K310" s="161">
        <v>297</v>
      </c>
      <c r="L310" s="162" t="s">
        <v>29</v>
      </c>
      <c r="M310" s="161" t="s">
        <v>984</v>
      </c>
      <c r="N310" s="161" t="s">
        <v>48</v>
      </c>
      <c r="T310" s="161" t="s">
        <v>985</v>
      </c>
      <c r="Y310" s="161" t="s">
        <v>986</v>
      </c>
      <c r="Z310" s="161" t="s">
        <v>987</v>
      </c>
      <c r="AA310" s="162" t="s">
        <v>43</v>
      </c>
      <c r="AV310" s="167" t="s">
        <v>3674</v>
      </c>
      <c r="AX310" s="161" t="s">
        <v>4079</v>
      </c>
      <c r="AZ310" s="161" t="s">
        <v>4079</v>
      </c>
      <c r="BA310" s="161" t="s">
        <v>4079</v>
      </c>
      <c r="BB310" s="161" t="s">
        <v>4079</v>
      </c>
      <c r="BC310" s="162" t="s">
        <v>4079</v>
      </c>
      <c r="BD310" s="162" t="str">
        <f>IF("IBT"=MID(AY310,1,3),INDEX('JP PINT 1.0'!J:J,MATCH(コアインボイス0904!AY310,'JP PINT 1.0'!C:C,0),1),"")</f>
        <v/>
      </c>
      <c r="BF310" s="167" t="s">
        <v>4079</v>
      </c>
    </row>
    <row r="311" spans="1:58">
      <c r="A311" s="161">
        <v>309</v>
      </c>
      <c r="B311" s="162" t="s">
        <v>4079</v>
      </c>
      <c r="C311" s="161" t="s">
        <v>5648</v>
      </c>
      <c r="D311" s="161" t="s">
        <v>4899</v>
      </c>
      <c r="E311" s="161" t="str">
        <f t="shared" si="42"/>
        <v>ヘッダ税</v>
      </c>
      <c r="F311" s="162" t="str">
        <f>IF("AS"=MID(N311,1,2),INDEX('SME XPath'!X:X,MATCH(コアインボイス0904!K311,'SME XPath'!A:A,0),1),"")</f>
        <v/>
      </c>
      <c r="G311" s="161" t="s">
        <v>4572</v>
      </c>
      <c r="H311" s="161" t="s">
        <v>2355</v>
      </c>
      <c r="K311" s="161">
        <v>298</v>
      </c>
      <c r="L311" s="162" t="s">
        <v>29</v>
      </c>
      <c r="M311" s="161" t="s">
        <v>988</v>
      </c>
      <c r="N311" s="161" t="s">
        <v>48</v>
      </c>
      <c r="T311" s="161" t="s">
        <v>989</v>
      </c>
      <c r="Y311" s="161" t="s">
        <v>990</v>
      </c>
      <c r="Z311" s="161" t="s">
        <v>991</v>
      </c>
      <c r="AA311" s="162" t="s">
        <v>43</v>
      </c>
      <c r="AV311" s="167" t="s">
        <v>3673</v>
      </c>
      <c r="AX311" s="161" t="s">
        <v>4079</v>
      </c>
      <c r="AZ311" s="161" t="s">
        <v>4079</v>
      </c>
      <c r="BA311" s="161" t="s">
        <v>4079</v>
      </c>
      <c r="BB311" s="161" t="s">
        <v>4079</v>
      </c>
      <c r="BC311" s="162" t="s">
        <v>4079</v>
      </c>
      <c r="BD311" s="162" t="str">
        <f>IF("IBT"=MID(AY311,1,3),INDEX('JP PINT 1.0'!J:J,MATCH(コアインボイス0904!AY311,'JP PINT 1.0'!C:C,0),1),"")</f>
        <v/>
      </c>
      <c r="BF311" s="167" t="s">
        <v>4079</v>
      </c>
    </row>
    <row r="312" spans="1:58">
      <c r="A312" s="161">
        <v>310</v>
      </c>
      <c r="B312" s="162" t="s">
        <v>4079</v>
      </c>
      <c r="C312" s="161" t="s">
        <v>5649</v>
      </c>
      <c r="D312" s="161" t="s">
        <v>4900</v>
      </c>
      <c r="E312" s="161" t="str">
        <f t="shared" si="42"/>
        <v>ヘッダ税</v>
      </c>
      <c r="F312" s="162" t="str">
        <f>IF("AS"=MID(N312,1,2),INDEX('SME XPath'!X:X,MATCH(コアインボイス0904!K312,'SME XPath'!A:A,0),1),"")</f>
        <v/>
      </c>
      <c r="G312" s="161" t="s">
        <v>4573</v>
      </c>
      <c r="H312" s="161" t="s">
        <v>2355</v>
      </c>
      <c r="K312" s="161">
        <v>299</v>
      </c>
      <c r="L312" s="162" t="s">
        <v>29</v>
      </c>
      <c r="M312" s="161" t="s">
        <v>992</v>
      </c>
      <c r="N312" s="161" t="s">
        <v>48</v>
      </c>
      <c r="T312" s="161" t="s">
        <v>993</v>
      </c>
      <c r="Y312" s="161" t="s">
        <v>994</v>
      </c>
      <c r="Z312" s="161" t="s">
        <v>995</v>
      </c>
      <c r="AA312" s="162" t="s">
        <v>43</v>
      </c>
      <c r="AV312" s="167" t="s">
        <v>3671</v>
      </c>
      <c r="AX312" s="161" t="s">
        <v>4079</v>
      </c>
      <c r="AZ312" s="161" t="s">
        <v>4079</v>
      </c>
      <c r="BA312" s="161" t="s">
        <v>4079</v>
      </c>
      <c r="BB312" s="161" t="s">
        <v>4079</v>
      </c>
      <c r="BC312" s="162" t="s">
        <v>4079</v>
      </c>
      <c r="BD312" s="162" t="str">
        <f>IF("IBT"=MID(AY312,1,3),INDEX('JP PINT 1.0'!J:J,MATCH(コアインボイス0904!AY312,'JP PINT 1.0'!C:C,0),1),"")</f>
        <v/>
      </c>
      <c r="BF312" s="167" t="s">
        <v>4079</v>
      </c>
    </row>
    <row r="313" spans="1:58">
      <c r="A313" s="161">
        <v>311</v>
      </c>
      <c r="B313" s="162" t="s">
        <v>4079</v>
      </c>
      <c r="C313" s="161" t="s">
        <v>5650</v>
      </c>
      <c r="D313" s="161" t="s">
        <v>4901</v>
      </c>
      <c r="E313" s="161" t="str">
        <f t="shared" si="42"/>
        <v>ヘッダ税</v>
      </c>
      <c r="F313" s="162" t="str">
        <f>IF("AS"=MID(N313,1,2),INDEX('SME XPath'!X:X,MATCH(コアインボイス0904!K313,'SME XPath'!A:A,0),1),"")</f>
        <v/>
      </c>
      <c r="G313" s="161" t="s">
        <v>4574</v>
      </c>
      <c r="H313" s="161" t="s">
        <v>2355</v>
      </c>
      <c r="K313" s="161">
        <v>300</v>
      </c>
      <c r="L313" s="162" t="s">
        <v>29</v>
      </c>
      <c r="M313" s="161" t="s">
        <v>996</v>
      </c>
      <c r="N313" s="161" t="s">
        <v>48</v>
      </c>
      <c r="T313" s="161" t="s">
        <v>997</v>
      </c>
      <c r="Y313" s="161" t="s">
        <v>998</v>
      </c>
      <c r="Z313" s="161" t="s">
        <v>999</v>
      </c>
      <c r="AA313" s="162" t="s">
        <v>43</v>
      </c>
      <c r="AV313" s="167" t="s">
        <v>3670</v>
      </c>
      <c r="AX313" s="161" t="s">
        <v>4079</v>
      </c>
      <c r="AZ313" s="161" t="s">
        <v>4079</v>
      </c>
      <c r="BA313" s="161" t="s">
        <v>4079</v>
      </c>
      <c r="BB313" s="161" t="s">
        <v>4079</v>
      </c>
      <c r="BC313" s="162" t="s">
        <v>4079</v>
      </c>
      <c r="BD313" s="162" t="str">
        <f>IF("IBT"=MID(AY313,1,3),INDEX('JP PINT 1.0'!J:J,MATCH(コアインボイス0904!AY313,'JP PINT 1.0'!C:C,0),1),"")</f>
        <v/>
      </c>
      <c r="BF313" s="167" t="s">
        <v>4079</v>
      </c>
    </row>
    <row r="314" spans="1:58">
      <c r="A314" s="161">
        <v>312</v>
      </c>
      <c r="B314" s="162" t="s">
        <v>4079</v>
      </c>
      <c r="C314" s="161" t="s">
        <v>4902</v>
      </c>
      <c r="D314" s="161" t="s">
        <v>4903</v>
      </c>
      <c r="E314" s="161" t="s">
        <v>5286</v>
      </c>
      <c r="F314" s="162">
        <f>IF("AS"=MID(N314,1,2),INDEX('SME XPath'!X:X,MATCH(コアインボイス0904!K314,'SME XPath'!A:A,0),1),"")</f>
        <v>1</v>
      </c>
      <c r="G314" s="161" t="s">
        <v>5290</v>
      </c>
      <c r="H314" s="161" t="s">
        <v>2355</v>
      </c>
      <c r="K314" s="161">
        <v>301</v>
      </c>
      <c r="L314" s="162" t="s">
        <v>29</v>
      </c>
      <c r="M314" s="161" t="s">
        <v>1000</v>
      </c>
      <c r="N314" s="161" t="s">
        <v>60</v>
      </c>
      <c r="R314" s="161" t="s">
        <v>1001</v>
      </c>
      <c r="Y314" s="161" t="s">
        <v>1002</v>
      </c>
      <c r="Z314" s="161" t="s">
        <v>1003</v>
      </c>
      <c r="AA314" s="162" t="s">
        <v>43</v>
      </c>
      <c r="AV314" s="167" t="s">
        <v>3669</v>
      </c>
      <c r="AX314" s="161" t="s">
        <v>4079</v>
      </c>
      <c r="AZ314" s="161" t="s">
        <v>4079</v>
      </c>
      <c r="BA314" s="161" t="s">
        <v>4079</v>
      </c>
      <c r="BB314" s="161" t="s">
        <v>4079</v>
      </c>
      <c r="BC314" s="162" t="s">
        <v>4079</v>
      </c>
      <c r="BD314" s="162" t="str">
        <f>IF("IBT"=MID(AY314,1,3),INDEX('JP PINT 1.0'!J:J,MATCH(コアインボイス0904!AY314,'JP PINT 1.0'!C:C,0),1),"")</f>
        <v/>
      </c>
      <c r="BF314" s="167" t="s">
        <v>4079</v>
      </c>
    </row>
    <row r="315" spans="1:58">
      <c r="A315" s="161">
        <v>313</v>
      </c>
      <c r="B315" s="162" t="s">
        <v>4079</v>
      </c>
      <c r="F315" s="162" t="str">
        <f>IF("AS"=MID(N315,1,2),INDEX('SME XPath'!X:X,MATCH(コアインボイス0904!K315,'SME XPath'!A:A,0),1),"")</f>
        <v/>
      </c>
      <c r="K315" s="161">
        <v>302</v>
      </c>
      <c r="L315" s="162" t="s">
        <v>29</v>
      </c>
      <c r="M315" s="161" t="s">
        <v>1004</v>
      </c>
      <c r="N315" s="161" t="s">
        <v>69</v>
      </c>
      <c r="S315" s="161" t="s">
        <v>1005</v>
      </c>
      <c r="Y315" s="161" t="s">
        <v>1006</v>
      </c>
      <c r="Z315" s="161" t="s">
        <v>1007</v>
      </c>
      <c r="AA315" s="162" t="s">
        <v>34</v>
      </c>
      <c r="AX315" s="161" t="s">
        <v>4079</v>
      </c>
      <c r="AZ315" s="161" t="s">
        <v>4079</v>
      </c>
      <c r="BA315" s="161" t="s">
        <v>4079</v>
      </c>
      <c r="BB315" s="161" t="s">
        <v>4079</v>
      </c>
      <c r="BC315" s="162" t="s">
        <v>4079</v>
      </c>
      <c r="BD315" s="162" t="str">
        <f>IF("IBT"=MID(AY315,1,3),INDEX('JP PINT 1.0'!J:J,MATCH(コアインボイス0904!AY315,'JP PINT 1.0'!C:C,0),1),"")</f>
        <v/>
      </c>
      <c r="BF315" s="167" t="s">
        <v>4079</v>
      </c>
    </row>
    <row r="316" spans="1:58">
      <c r="A316" s="161">
        <v>314</v>
      </c>
      <c r="B316" s="162" t="s">
        <v>4079</v>
      </c>
      <c r="C316" s="161" t="s">
        <v>5651</v>
      </c>
      <c r="D316" s="161" t="s">
        <v>4904</v>
      </c>
      <c r="E316" s="161" t="str">
        <f>G$314</f>
        <v>ヘッダ取引期間</v>
      </c>
      <c r="F316" s="162" t="str">
        <f>IF("AS"=MID(N316,1,2),INDEX('SME XPath'!X:X,MATCH(コアインボイス0904!K316,'SME XPath'!A:A,0),1),"")</f>
        <v/>
      </c>
      <c r="G316" s="161" t="s">
        <v>5291</v>
      </c>
      <c r="H316" s="161" t="s">
        <v>2355</v>
      </c>
      <c r="K316" s="161">
        <v>303</v>
      </c>
      <c r="L316" s="162" t="s">
        <v>29</v>
      </c>
      <c r="M316" s="161" t="s">
        <v>1008</v>
      </c>
      <c r="N316" s="161" t="s">
        <v>48</v>
      </c>
      <c r="T316" s="161" t="s">
        <v>1009</v>
      </c>
      <c r="Y316" s="161" t="s">
        <v>1010</v>
      </c>
      <c r="Z316" s="161" t="s">
        <v>1011</v>
      </c>
      <c r="AA316" s="162" t="s">
        <v>43</v>
      </c>
      <c r="AV316" s="167" t="s">
        <v>3668</v>
      </c>
      <c r="AX316" s="161" t="s">
        <v>4079</v>
      </c>
      <c r="AZ316" s="161" t="s">
        <v>4079</v>
      </c>
      <c r="BA316" s="161" t="s">
        <v>4079</v>
      </c>
      <c r="BB316" s="161" t="s">
        <v>4079</v>
      </c>
      <c r="BC316" s="162" t="s">
        <v>4079</v>
      </c>
      <c r="BD316" s="162" t="str">
        <f>IF("IBT"=MID(AY316,1,3),INDEX('JP PINT 1.0'!J:J,MATCH(コアインボイス0904!AY316,'JP PINT 1.0'!C:C,0),1),"")</f>
        <v/>
      </c>
      <c r="BF316" s="167" t="s">
        <v>4079</v>
      </c>
    </row>
    <row r="317" spans="1:58">
      <c r="A317" s="161">
        <v>315</v>
      </c>
      <c r="B317" s="162" t="s">
        <v>4079</v>
      </c>
      <c r="C317" s="161" t="s">
        <v>5652</v>
      </c>
      <c r="D317" s="161" t="s">
        <v>4905</v>
      </c>
      <c r="E317" s="161" t="str">
        <f>G$314</f>
        <v>ヘッダ取引期間</v>
      </c>
      <c r="F317" s="162" t="str">
        <f>IF("AS"=MID(N317,1,2),INDEX('SME XPath'!X:X,MATCH(コアインボイス0904!K317,'SME XPath'!A:A,0),1),"")</f>
        <v/>
      </c>
      <c r="G317" s="161" t="s">
        <v>5292</v>
      </c>
      <c r="H317" s="161" t="s">
        <v>2355</v>
      </c>
      <c r="K317" s="161">
        <v>304</v>
      </c>
      <c r="L317" s="162" t="s">
        <v>29</v>
      </c>
      <c r="M317" s="161" t="s">
        <v>1013</v>
      </c>
      <c r="N317" s="161" t="s">
        <v>48</v>
      </c>
      <c r="T317" s="161" t="s">
        <v>1014</v>
      </c>
      <c r="Y317" s="161" t="s">
        <v>1015</v>
      </c>
      <c r="Z317" s="161" t="s">
        <v>1016</v>
      </c>
      <c r="AA317" s="162" t="s">
        <v>64</v>
      </c>
      <c r="AV317" s="167" t="s">
        <v>3667</v>
      </c>
      <c r="AX317" s="161" t="s">
        <v>4079</v>
      </c>
      <c r="AZ317" s="161" t="s">
        <v>4079</v>
      </c>
      <c r="BA317" s="161" t="s">
        <v>4079</v>
      </c>
      <c r="BB317" s="161" t="s">
        <v>4079</v>
      </c>
      <c r="BC317" s="162" t="s">
        <v>4079</v>
      </c>
      <c r="BD317" s="162" t="str">
        <f>IF("IBT"=MID(AY317,1,3),INDEX('JP PINT 1.0'!J:J,MATCH(コアインボイス0904!AY317,'JP PINT 1.0'!C:C,0),1),"")</f>
        <v/>
      </c>
      <c r="BF317" s="167" t="s">
        <v>4079</v>
      </c>
    </row>
    <row r="318" spans="1:58">
      <c r="A318" s="161">
        <v>316</v>
      </c>
      <c r="B318" s="162" t="s">
        <v>4470</v>
      </c>
      <c r="C318" s="161" t="s">
        <v>4906</v>
      </c>
      <c r="D318" s="161" t="s">
        <v>4907</v>
      </c>
      <c r="E318" s="161" t="s">
        <v>5286</v>
      </c>
      <c r="F318" s="162" t="str">
        <f>IF("AS"=MID(N318,1,2),INDEX('SME XPath'!X:X,MATCH(コアインボイス0904!K318,'SME XPath'!A:A,0),1),"")</f>
        <v>n</v>
      </c>
      <c r="G318" s="161" t="s">
        <v>2660</v>
      </c>
      <c r="H318" s="161" t="s">
        <v>2355</v>
      </c>
      <c r="K318" s="161">
        <v>305</v>
      </c>
      <c r="L318" s="162" t="s">
        <v>29</v>
      </c>
      <c r="M318" s="161" t="s">
        <v>1017</v>
      </c>
      <c r="N318" s="161" t="s">
        <v>60</v>
      </c>
      <c r="R318" s="161" t="s">
        <v>1018</v>
      </c>
      <c r="Y318" s="161" t="s">
        <v>1019</v>
      </c>
      <c r="Z318" s="161" t="s">
        <v>1020</v>
      </c>
      <c r="AA318" s="162" t="s">
        <v>210</v>
      </c>
      <c r="AB318" s="161">
        <v>173</v>
      </c>
      <c r="AC318" s="162" t="s">
        <v>29</v>
      </c>
      <c r="AD318" s="161" t="s">
        <v>1017</v>
      </c>
      <c r="AE318" s="161" t="s">
        <v>60</v>
      </c>
      <c r="AI318" s="161" t="s">
        <v>1018</v>
      </c>
      <c r="AR318" s="161" t="s">
        <v>1019</v>
      </c>
      <c r="AS318" s="161" t="s">
        <v>1020</v>
      </c>
      <c r="AT318" s="162" t="s">
        <v>210</v>
      </c>
      <c r="AV318" s="167" t="s">
        <v>3666</v>
      </c>
      <c r="AW318" s="161" t="s">
        <v>3666</v>
      </c>
      <c r="AX318" s="161">
        <v>1210</v>
      </c>
      <c r="AY318" s="161" t="s">
        <v>1021</v>
      </c>
      <c r="AZ318" s="161">
        <v>1</v>
      </c>
      <c r="BA318" s="161" t="s">
        <v>2660</v>
      </c>
      <c r="BB318" s="161" t="s">
        <v>1022</v>
      </c>
      <c r="BC318" s="162" t="s">
        <v>210</v>
      </c>
      <c r="BD318" s="162" t="str">
        <f>IF("IBT"=MID(AY318,1,3),INDEX('JP PINT 1.0'!J:J,MATCH(コアインボイス0904!AY318,'JP PINT 1.0'!C:C,0),1),"")</f>
        <v/>
      </c>
      <c r="BF318" s="167" t="s">
        <v>4142</v>
      </c>
    </row>
    <row r="319" spans="1:58">
      <c r="A319" s="161">
        <v>317</v>
      </c>
      <c r="B319" s="162" t="s">
        <v>4470</v>
      </c>
      <c r="F319" s="162" t="str">
        <f>IF("AS"=MID(N319,1,2),INDEX('SME XPath'!X:X,MATCH(コアインボイス0904!K319,'SME XPath'!A:A,0),1),"")</f>
        <v/>
      </c>
      <c r="K319" s="161">
        <v>306</v>
      </c>
      <c r="L319" s="162" t="s">
        <v>29</v>
      </c>
      <c r="M319" s="161" t="s">
        <v>1023</v>
      </c>
      <c r="N319" s="161" t="s">
        <v>69</v>
      </c>
      <c r="S319" s="161" t="s">
        <v>1024</v>
      </c>
      <c r="Y319" s="161" t="s">
        <v>1025</v>
      </c>
      <c r="Z319" s="161" t="s">
        <v>1026</v>
      </c>
      <c r="AA319" s="162" t="s">
        <v>34</v>
      </c>
      <c r="AB319" s="161">
        <v>174</v>
      </c>
      <c r="AC319" s="162" t="s">
        <v>29</v>
      </c>
      <c r="AD319" s="161" t="s">
        <v>1023</v>
      </c>
      <c r="AE319" s="161" t="s">
        <v>69</v>
      </c>
      <c r="AJ319" s="161" t="s">
        <v>1024</v>
      </c>
      <c r="AR319" s="161" t="s">
        <v>1025</v>
      </c>
      <c r="AS319" s="161" t="s">
        <v>1026</v>
      </c>
      <c r="AT319" s="162" t="s">
        <v>34</v>
      </c>
      <c r="AX319" s="161" t="s">
        <v>4079</v>
      </c>
      <c r="AZ319" s="161" t="s">
        <v>4079</v>
      </c>
      <c r="BA319" s="161" t="s">
        <v>4079</v>
      </c>
      <c r="BB319" s="161" t="s">
        <v>4079</v>
      </c>
      <c r="BC319" s="162" t="s">
        <v>4079</v>
      </c>
      <c r="BD319" s="162" t="str">
        <f>IF("IBT"=MID(AY319,1,3),INDEX('JP PINT 1.0'!J:J,MATCH(コアインボイス0904!AY319,'JP PINT 1.0'!C:C,0),1),"")</f>
        <v/>
      </c>
      <c r="BF319" s="167" t="s">
        <v>4079</v>
      </c>
    </row>
    <row r="320" spans="1:58">
      <c r="A320" s="161">
        <v>318</v>
      </c>
      <c r="B320" s="162" t="s">
        <v>4470</v>
      </c>
      <c r="C320" s="161" t="s">
        <v>5653</v>
      </c>
      <c r="D320" s="161" t="s">
        <v>4908</v>
      </c>
      <c r="E320" s="161" t="str">
        <f>G$318</f>
        <v>支払条件</v>
      </c>
      <c r="F320" s="162" t="str">
        <f>IF("AS"=MID(N320,1,2),INDEX('SME XPath'!X:X,MATCH(コアインボイス0904!K320,'SME XPath'!A:A,0),1),"")</f>
        <v/>
      </c>
      <c r="G320" s="161" t="s">
        <v>1029</v>
      </c>
      <c r="H320" s="161" t="s">
        <v>2355</v>
      </c>
      <c r="K320" s="161">
        <v>307</v>
      </c>
      <c r="L320" s="162" t="s">
        <v>29</v>
      </c>
      <c r="M320" s="161" t="s">
        <v>1027</v>
      </c>
      <c r="N320" s="161" t="s">
        <v>48</v>
      </c>
      <c r="T320" s="161" t="s">
        <v>1028</v>
      </c>
      <c r="Y320" s="161" t="s">
        <v>1029</v>
      </c>
      <c r="Z320" s="161" t="s">
        <v>1030</v>
      </c>
      <c r="AA320" s="162" t="s">
        <v>43</v>
      </c>
      <c r="AB320" s="161">
        <v>175</v>
      </c>
      <c r="AC320" s="162" t="s">
        <v>29</v>
      </c>
      <c r="AD320" s="161" t="s">
        <v>1027</v>
      </c>
      <c r="AE320" s="161" t="s">
        <v>48</v>
      </c>
      <c r="AK320" s="161" t="s">
        <v>1028</v>
      </c>
      <c r="AR320" s="161" t="s">
        <v>1029</v>
      </c>
      <c r="AS320" s="161" t="s">
        <v>1030</v>
      </c>
      <c r="AT320" s="162" t="s">
        <v>43</v>
      </c>
      <c r="AV320" s="167" t="s">
        <v>4029</v>
      </c>
      <c r="AW320" s="161" t="s">
        <v>4029</v>
      </c>
      <c r="AX320" s="161">
        <v>1220</v>
      </c>
      <c r="AY320" s="161" t="s">
        <v>1031</v>
      </c>
      <c r="AZ320" s="161">
        <v>2</v>
      </c>
      <c r="BA320" s="161" t="s">
        <v>3163</v>
      </c>
      <c r="BB320" s="161" t="s">
        <v>2662</v>
      </c>
      <c r="BC320" s="162" t="s">
        <v>43</v>
      </c>
      <c r="BD320" s="162" t="str">
        <f>IF("IBT"=MID(AY320,1,3),INDEX('JP PINT 1.0'!J:J,MATCH(コアインボイス0904!AY320,'JP PINT 1.0'!C:C,0),1),"")</f>
        <v>Identifier</v>
      </c>
      <c r="BF320" s="167" t="s">
        <v>4143</v>
      </c>
    </row>
    <row r="321" spans="1:58">
      <c r="A321" s="161">
        <v>319</v>
      </c>
      <c r="B321" s="162" t="s">
        <v>4470</v>
      </c>
      <c r="C321" s="161" t="s">
        <v>5654</v>
      </c>
      <c r="D321" s="161" t="s">
        <v>4909</v>
      </c>
      <c r="E321" s="161" t="str">
        <f t="shared" ref="E321:E326" si="43">G$318</f>
        <v>支払条件</v>
      </c>
      <c r="F321" s="162" t="str">
        <f>IF("AS"=MID(N321,1,2),INDEX('SME XPath'!X:X,MATCH(コアインボイス0904!K321,'SME XPath'!A:A,0),1),"")</f>
        <v/>
      </c>
      <c r="G321" s="161" t="s">
        <v>1036</v>
      </c>
      <c r="H321" s="161" t="s">
        <v>2355</v>
      </c>
      <c r="K321" s="161">
        <v>308</v>
      </c>
      <c r="L321" s="162" t="s">
        <v>29</v>
      </c>
      <c r="M321" s="161" t="s">
        <v>1034</v>
      </c>
      <c r="N321" s="161" t="s">
        <v>48</v>
      </c>
      <c r="T321" s="161" t="s">
        <v>1035</v>
      </c>
      <c r="Y321" s="161" t="s">
        <v>1036</v>
      </c>
      <c r="Z321" s="161" t="s">
        <v>1037</v>
      </c>
      <c r="AA321" s="162" t="s">
        <v>43</v>
      </c>
      <c r="AB321" s="161">
        <v>176</v>
      </c>
      <c r="AC321" s="162" t="s">
        <v>29</v>
      </c>
      <c r="AD321" s="161" t="s">
        <v>1034</v>
      </c>
      <c r="AE321" s="161" t="s">
        <v>48</v>
      </c>
      <c r="AK321" s="161" t="s">
        <v>1035</v>
      </c>
      <c r="AR321" s="161" t="s">
        <v>1036</v>
      </c>
      <c r="AS321" s="161" t="s">
        <v>1037</v>
      </c>
      <c r="AT321" s="162" t="s">
        <v>43</v>
      </c>
      <c r="AV321" s="167" t="s">
        <v>3665</v>
      </c>
      <c r="AW321" s="161" t="s">
        <v>3665</v>
      </c>
      <c r="AX321" s="161">
        <v>1230</v>
      </c>
      <c r="AY321" s="161" t="s">
        <v>1038</v>
      </c>
      <c r="AZ321" s="161">
        <v>2</v>
      </c>
      <c r="BA321" s="161" t="s">
        <v>2660</v>
      </c>
      <c r="BB321" s="161" t="s">
        <v>2664</v>
      </c>
      <c r="BC321" s="162" t="s">
        <v>43</v>
      </c>
      <c r="BD321" s="162" t="str">
        <f>IF("IBT"=MID(AY321,1,3),INDEX('JP PINT 1.0'!J:J,MATCH(コアインボイス0904!AY321,'JP PINT 1.0'!C:C,0),1),"")</f>
        <v>Text</v>
      </c>
      <c r="BF321" s="167" t="s">
        <v>4144</v>
      </c>
    </row>
    <row r="322" spans="1:58">
      <c r="A322" s="161">
        <v>320</v>
      </c>
      <c r="B322" s="162" t="s">
        <v>4470</v>
      </c>
      <c r="C322" s="161" t="s">
        <v>5655</v>
      </c>
      <c r="D322" s="161" t="s">
        <v>4910</v>
      </c>
      <c r="E322" s="161" t="str">
        <f t="shared" si="43"/>
        <v>支払条件</v>
      </c>
      <c r="F322" s="162" t="str">
        <f>IF("AS"=MID(N322,1,2),INDEX('SME XPath'!X:X,MATCH(コアインボイス0904!K322,'SME XPath'!A:A,0),1),"")</f>
        <v/>
      </c>
      <c r="G322" s="161" t="s">
        <v>1042</v>
      </c>
      <c r="H322" s="161" t="s">
        <v>2355</v>
      </c>
      <c r="K322" s="161">
        <v>309</v>
      </c>
      <c r="L322" s="162" t="s">
        <v>29</v>
      </c>
      <c r="M322" s="161" t="s">
        <v>1040</v>
      </c>
      <c r="N322" s="161" t="s">
        <v>48</v>
      </c>
      <c r="T322" s="161" t="s">
        <v>1041</v>
      </c>
      <c r="Y322" s="161" t="s">
        <v>1042</v>
      </c>
      <c r="Z322" s="161" t="s">
        <v>1043</v>
      </c>
      <c r="AA322" s="162" t="s">
        <v>43</v>
      </c>
      <c r="AB322" s="161">
        <v>177</v>
      </c>
      <c r="AC322" s="162" t="s">
        <v>29</v>
      </c>
      <c r="AD322" s="161" t="s">
        <v>1040</v>
      </c>
      <c r="AE322" s="161" t="s">
        <v>48</v>
      </c>
      <c r="AK322" s="161" t="s">
        <v>1041</v>
      </c>
      <c r="AR322" s="161" t="s">
        <v>1042</v>
      </c>
      <c r="AS322" s="161" t="s">
        <v>1043</v>
      </c>
      <c r="AT322" s="162" t="s">
        <v>43</v>
      </c>
      <c r="AV322" s="167" t="s">
        <v>3664</v>
      </c>
      <c r="AW322" s="161" t="s">
        <v>3664</v>
      </c>
      <c r="AX322" s="161">
        <v>1090</v>
      </c>
      <c r="AY322" s="161" t="s">
        <v>1044</v>
      </c>
      <c r="AZ322" s="161">
        <v>1</v>
      </c>
      <c r="BA322" s="161" t="s">
        <v>1042</v>
      </c>
      <c r="BB322" s="161" t="s">
        <v>1045</v>
      </c>
      <c r="BC322" s="162" t="s">
        <v>43</v>
      </c>
      <c r="BD322" s="162" t="str">
        <f>IF("IBT"=MID(AY322,1,3),INDEX('JP PINT 1.0'!J:J,MATCH(コアインボイス0904!AY322,'JP PINT 1.0'!C:C,0),1),"")</f>
        <v>Date</v>
      </c>
      <c r="BF322" s="167" t="s">
        <v>4131</v>
      </c>
    </row>
    <row r="323" spans="1:58">
      <c r="A323" s="161">
        <v>321</v>
      </c>
      <c r="B323" s="162" t="s">
        <v>4470</v>
      </c>
      <c r="C323" s="161" t="s">
        <v>5891</v>
      </c>
      <c r="D323" s="161" t="s">
        <v>5280</v>
      </c>
      <c r="E323" s="161" t="str">
        <f t="shared" si="43"/>
        <v>支払条件</v>
      </c>
      <c r="F323" s="162" t="str">
        <f>IF("AS"=MID(N323,1,2),INDEX('SME XPath'!X:X,MATCH(コアインボイス0904!K323,'SME XPath'!A:A,0),1),"")</f>
        <v/>
      </c>
      <c r="G323" s="161" t="s">
        <v>3154</v>
      </c>
      <c r="H323" s="161" t="s">
        <v>2355</v>
      </c>
      <c r="AV323" s="167" t="s">
        <v>4100</v>
      </c>
      <c r="AX323" s="161">
        <v>2360</v>
      </c>
      <c r="AY323" s="161" t="s">
        <v>3152</v>
      </c>
      <c r="AZ323" s="161">
        <v>3</v>
      </c>
      <c r="BA323" s="161" t="s">
        <v>3154</v>
      </c>
      <c r="BB323" s="161" t="s">
        <v>3153</v>
      </c>
      <c r="BC323" s="162" t="s">
        <v>43</v>
      </c>
      <c r="BD323" s="162" t="str">
        <f>IF("IBT"=MID(AY323,1,3),INDEX('JP PINT 1.0'!J:J,MATCH(コアインボイス0904!AY323,'JP PINT 1.0'!C:C,0),1),"")</f>
        <v>Identifier</v>
      </c>
      <c r="BF323" s="167" t="s">
        <v>4244</v>
      </c>
    </row>
    <row r="324" spans="1:58">
      <c r="A324" s="161">
        <v>322</v>
      </c>
      <c r="B324" s="162" t="s">
        <v>4470</v>
      </c>
      <c r="C324" s="161" t="s">
        <v>5892</v>
      </c>
      <c r="D324" s="161" t="s">
        <v>5281</v>
      </c>
      <c r="E324" s="161" t="str">
        <f t="shared" si="43"/>
        <v>支払条件</v>
      </c>
      <c r="F324" s="162" t="str">
        <f>IF("AS"=MID(N324,1,2),INDEX('SME XPath'!X:X,MATCH(コアインボイス0904!K324,'SME XPath'!A:A,0),1),"")</f>
        <v/>
      </c>
      <c r="G324" s="161" t="s">
        <v>3159</v>
      </c>
      <c r="H324" s="161" t="s">
        <v>2355</v>
      </c>
      <c r="AV324" s="167" t="s">
        <v>4101</v>
      </c>
      <c r="AX324" s="161">
        <v>2370</v>
      </c>
      <c r="AY324" s="161" t="s">
        <v>3157</v>
      </c>
      <c r="AZ324" s="161">
        <v>3</v>
      </c>
      <c r="BA324" s="161" t="s">
        <v>3159</v>
      </c>
      <c r="BB324" s="161" t="s">
        <v>3158</v>
      </c>
      <c r="BC324" s="162" t="s">
        <v>43</v>
      </c>
      <c r="BD324" s="162" t="str">
        <f>IF("IBT"=MID(AY324,1,3),INDEX('JP PINT 1.0'!J:J,MATCH(コアインボイス0904!AY324,'JP PINT 1.0'!C:C,0),1),"")</f>
        <v>Identifier</v>
      </c>
      <c r="BF324" s="167" t="s">
        <v>4245</v>
      </c>
    </row>
    <row r="325" spans="1:58">
      <c r="A325" s="161">
        <v>323</v>
      </c>
      <c r="B325" s="162" t="s">
        <v>4470</v>
      </c>
      <c r="C325" s="161" t="s">
        <v>5656</v>
      </c>
      <c r="D325" s="161" t="s">
        <v>4911</v>
      </c>
      <c r="E325" s="161" t="str">
        <f t="shared" si="43"/>
        <v>支払条件</v>
      </c>
      <c r="F325" s="162" t="str">
        <f>IF("AS"=MID(N325,1,2),INDEX('SME XPath'!X:X,MATCH(コアインボイス0904!K325,'SME XPath'!A:A,0),1),"")</f>
        <v/>
      </c>
      <c r="G325" s="161" t="s">
        <v>1048</v>
      </c>
      <c r="H325" s="161" t="s">
        <v>2355</v>
      </c>
      <c r="K325" s="161">
        <v>310</v>
      </c>
      <c r="L325" s="162" t="s">
        <v>29</v>
      </c>
      <c r="M325" s="161" t="s">
        <v>1046</v>
      </c>
      <c r="N325" s="161" t="s">
        <v>48</v>
      </c>
      <c r="T325" s="161" t="s">
        <v>1047</v>
      </c>
      <c r="Y325" s="161" t="s">
        <v>1048</v>
      </c>
      <c r="Z325" s="161" t="s">
        <v>1049</v>
      </c>
      <c r="AA325" s="162" t="s">
        <v>43</v>
      </c>
      <c r="AB325" s="161">
        <v>178</v>
      </c>
      <c r="AC325" s="162" t="s">
        <v>29</v>
      </c>
      <c r="AD325" s="161" t="s">
        <v>1046</v>
      </c>
      <c r="AE325" s="161" t="s">
        <v>48</v>
      </c>
      <c r="AK325" s="161" t="s">
        <v>1047</v>
      </c>
      <c r="AR325" s="161" t="s">
        <v>1048</v>
      </c>
      <c r="AS325" s="161" t="s">
        <v>1049</v>
      </c>
      <c r="AT325" s="162" t="s">
        <v>43</v>
      </c>
      <c r="AV325" s="167" t="s">
        <v>3663</v>
      </c>
      <c r="AW325" s="161" t="s">
        <v>3663</v>
      </c>
      <c r="AX325" s="161" t="s">
        <v>4079</v>
      </c>
      <c r="AZ325" s="161" t="s">
        <v>4079</v>
      </c>
      <c r="BA325" s="161" t="s">
        <v>4079</v>
      </c>
      <c r="BB325" s="161" t="s">
        <v>4079</v>
      </c>
      <c r="BC325" s="162" t="s">
        <v>4079</v>
      </c>
      <c r="BD325" s="162" t="str">
        <f>IF("IBT"=MID(AY325,1,3),INDEX('JP PINT 1.0'!J:J,MATCH(コアインボイス0904!AY325,'JP PINT 1.0'!C:C,0),1),"")</f>
        <v/>
      </c>
      <c r="BF325" s="167" t="s">
        <v>4079</v>
      </c>
    </row>
    <row r="326" spans="1:58">
      <c r="A326" s="161">
        <v>324</v>
      </c>
      <c r="B326" s="162" t="s">
        <v>4470</v>
      </c>
      <c r="C326" s="161" t="s">
        <v>5657</v>
      </c>
      <c r="D326" s="161" t="s">
        <v>4912</v>
      </c>
      <c r="E326" s="161" t="str">
        <f t="shared" si="43"/>
        <v>支払条件</v>
      </c>
      <c r="F326" s="162" t="str">
        <f>IF("AS"=MID(N326,1,2),INDEX('SME XPath'!X:X,MATCH(コアインボイス0904!K326,'SME XPath'!A:A,0),1),"")</f>
        <v/>
      </c>
      <c r="G326" s="161" t="s">
        <v>1053</v>
      </c>
      <c r="H326" s="161" t="s">
        <v>2355</v>
      </c>
      <c r="K326" s="161">
        <v>311</v>
      </c>
      <c r="L326" s="162" t="s">
        <v>29</v>
      </c>
      <c r="M326" s="161" t="s">
        <v>1051</v>
      </c>
      <c r="N326" s="161" t="s">
        <v>48</v>
      </c>
      <c r="T326" s="161" t="s">
        <v>1052</v>
      </c>
      <c r="Y326" s="161" t="s">
        <v>1053</v>
      </c>
      <c r="Z326" s="161" t="s">
        <v>1054</v>
      </c>
      <c r="AA326" s="162" t="s">
        <v>43</v>
      </c>
      <c r="AB326" s="161">
        <v>179</v>
      </c>
      <c r="AC326" s="162" t="s">
        <v>29</v>
      </c>
      <c r="AD326" s="161" t="s">
        <v>1051</v>
      </c>
      <c r="AE326" s="161" t="s">
        <v>48</v>
      </c>
      <c r="AK326" s="161" t="s">
        <v>1052</v>
      </c>
      <c r="AR326" s="161" t="s">
        <v>1053</v>
      </c>
      <c r="AS326" s="161" t="s">
        <v>1054</v>
      </c>
      <c r="AT326" s="162" t="s">
        <v>43</v>
      </c>
      <c r="AV326" s="167" t="s">
        <v>3662</v>
      </c>
      <c r="AW326" s="161" t="s">
        <v>3662</v>
      </c>
      <c r="AX326" s="161">
        <v>1240</v>
      </c>
      <c r="AY326" s="161" t="s">
        <v>1055</v>
      </c>
      <c r="AZ326" s="161">
        <v>2</v>
      </c>
      <c r="BA326" s="161" t="s">
        <v>1053</v>
      </c>
      <c r="BB326" s="161" t="s">
        <v>2668</v>
      </c>
      <c r="BC326" s="162" t="s">
        <v>43</v>
      </c>
      <c r="BD326" s="162" t="str">
        <f>IF("IBT"=MID(AY326,1,3),INDEX('JP PINT 1.0'!J:J,MATCH(コアインボイス0904!AY326,'JP PINT 1.0'!C:C,0),1),"")</f>
        <v>Amount</v>
      </c>
      <c r="BF326" s="167" t="s">
        <v>4145</v>
      </c>
    </row>
    <row r="327" spans="1:58">
      <c r="A327" s="161">
        <v>325</v>
      </c>
      <c r="B327" s="162" t="s">
        <v>4470</v>
      </c>
      <c r="C327" s="161" t="s">
        <v>4913</v>
      </c>
      <c r="D327" s="161" t="s">
        <v>4914</v>
      </c>
      <c r="E327" s="161" t="s">
        <v>5286</v>
      </c>
      <c r="F327" s="162">
        <f>IF("AS"=MID(N327,1,2),INDEX('SME XPath'!X:X,MATCH(コアインボイス0904!K327,'SME XPath'!A:A,0),1),"")</f>
        <v>1</v>
      </c>
      <c r="G327" s="161" t="s">
        <v>4562</v>
      </c>
      <c r="H327" s="161" t="s">
        <v>2355</v>
      </c>
      <c r="K327" s="161">
        <v>312</v>
      </c>
      <c r="L327" s="162" t="s">
        <v>29</v>
      </c>
      <c r="M327" s="161" t="s">
        <v>1057</v>
      </c>
      <c r="N327" s="161" t="s">
        <v>60</v>
      </c>
      <c r="R327" s="161" t="s">
        <v>1058</v>
      </c>
      <c r="Y327" s="161" t="s">
        <v>1059</v>
      </c>
      <c r="Z327" s="161" t="s">
        <v>1060</v>
      </c>
      <c r="AA327" s="162" t="s">
        <v>43</v>
      </c>
      <c r="AB327" s="161">
        <v>180</v>
      </c>
      <c r="AC327" s="162" t="s">
        <v>29</v>
      </c>
      <c r="AD327" s="161" t="s">
        <v>1057</v>
      </c>
      <c r="AE327" s="161" t="s">
        <v>60</v>
      </c>
      <c r="AI327" s="161" t="s">
        <v>1058</v>
      </c>
      <c r="AR327" s="161" t="s">
        <v>1059</v>
      </c>
      <c r="AS327" s="161" t="s">
        <v>1060</v>
      </c>
      <c r="AT327" s="162" t="s">
        <v>43</v>
      </c>
      <c r="AV327" s="167" t="s">
        <v>3661</v>
      </c>
      <c r="AW327" s="161" t="s">
        <v>3661</v>
      </c>
      <c r="AX327" s="161" t="s">
        <v>4079</v>
      </c>
      <c r="AZ327" s="161" t="s">
        <v>4079</v>
      </c>
      <c r="BA327" s="161" t="s">
        <v>4079</v>
      </c>
      <c r="BB327" s="161" t="s">
        <v>4079</v>
      </c>
      <c r="BC327" s="162" t="s">
        <v>4079</v>
      </c>
      <c r="BD327" s="162" t="str">
        <f>IF("IBT"=MID(AY327,1,3),INDEX('JP PINT 1.0'!J:J,MATCH(コアインボイス0904!AY327,'JP PINT 1.0'!C:C,0),1),"")</f>
        <v/>
      </c>
      <c r="BF327" s="167" t="s">
        <v>4079</v>
      </c>
    </row>
    <row r="328" spans="1:58">
      <c r="A328" s="161">
        <v>326</v>
      </c>
      <c r="B328" s="162" t="s">
        <v>4470</v>
      </c>
      <c r="F328" s="162" t="str">
        <f>IF("AS"=MID(N328,1,2),INDEX('SME XPath'!X:X,MATCH(コアインボイス0904!K328,'SME XPath'!A:A,0),1),"")</f>
        <v/>
      </c>
      <c r="K328" s="161">
        <v>313</v>
      </c>
      <c r="L328" s="162" t="s">
        <v>29</v>
      </c>
      <c r="M328" s="161" t="s">
        <v>1061</v>
      </c>
      <c r="N328" s="161" t="s">
        <v>69</v>
      </c>
      <c r="S328" s="161" t="s">
        <v>1062</v>
      </c>
      <c r="Y328" s="161" t="s">
        <v>1063</v>
      </c>
      <c r="Z328" s="161" t="s">
        <v>1064</v>
      </c>
      <c r="AA328" s="162" t="s">
        <v>34</v>
      </c>
      <c r="AB328" s="161">
        <v>181</v>
      </c>
      <c r="AC328" s="162" t="s">
        <v>29</v>
      </c>
      <c r="AD328" s="161" t="s">
        <v>1061</v>
      </c>
      <c r="AE328" s="161" t="s">
        <v>69</v>
      </c>
      <c r="AJ328" s="161" t="s">
        <v>1062</v>
      </c>
      <c r="AR328" s="161" t="s">
        <v>1063</v>
      </c>
      <c r="AS328" s="161" t="s">
        <v>1064</v>
      </c>
      <c r="AT328" s="162" t="s">
        <v>34</v>
      </c>
      <c r="AX328" s="161" t="s">
        <v>4079</v>
      </c>
      <c r="AZ328" s="161" t="s">
        <v>4079</v>
      </c>
      <c r="BA328" s="161" t="s">
        <v>4079</v>
      </c>
      <c r="BB328" s="161" t="s">
        <v>4079</v>
      </c>
      <c r="BC328" s="162" t="s">
        <v>4079</v>
      </c>
      <c r="BD328" s="162" t="str">
        <f>IF("IBT"=MID(AY328,1,3),INDEX('JP PINT 1.0'!J:J,MATCH(コアインボイス0904!AY328,'JP PINT 1.0'!C:C,0),1),"")</f>
        <v/>
      </c>
      <c r="BF328" s="167" t="s">
        <v>4079</v>
      </c>
    </row>
    <row r="329" spans="1:58">
      <c r="A329" s="161">
        <v>327</v>
      </c>
      <c r="B329" s="162" t="s">
        <v>4470</v>
      </c>
      <c r="C329" s="161" t="s">
        <v>5658</v>
      </c>
      <c r="D329" s="161" t="s">
        <v>4915</v>
      </c>
      <c r="E329" s="161" t="str">
        <f>G$327</f>
        <v>文書合計金額</v>
      </c>
      <c r="F329" s="162" t="str">
        <f>IF("AS"=MID(N329,1,2),INDEX('SME XPath'!X:X,MATCH(コアインボイス0904!K329,'SME XPath'!A:A,0),1),"")</f>
        <v/>
      </c>
      <c r="G329" s="161" t="s">
        <v>4563</v>
      </c>
      <c r="H329" s="161" t="s">
        <v>2355</v>
      </c>
      <c r="K329" s="161">
        <v>314</v>
      </c>
      <c r="L329" s="162" t="s">
        <v>29</v>
      </c>
      <c r="M329" s="161" t="s">
        <v>1065</v>
      </c>
      <c r="N329" s="161" t="s">
        <v>48</v>
      </c>
      <c r="T329" s="161" t="s">
        <v>1066</v>
      </c>
      <c r="Y329" s="161" t="s">
        <v>1067</v>
      </c>
      <c r="Z329" s="161" t="s">
        <v>1068</v>
      </c>
      <c r="AA329" s="162" t="s">
        <v>43</v>
      </c>
      <c r="AB329" s="161">
        <v>182</v>
      </c>
      <c r="AC329" s="162" t="s">
        <v>29</v>
      </c>
      <c r="AD329" s="161" t="s">
        <v>1065</v>
      </c>
      <c r="AE329" s="161" t="s">
        <v>48</v>
      </c>
      <c r="AK329" s="161" t="s">
        <v>1066</v>
      </c>
      <c r="AR329" s="161" t="s">
        <v>1067</v>
      </c>
      <c r="AS329" s="161" t="s">
        <v>1068</v>
      </c>
      <c r="AT329" s="162" t="s">
        <v>43</v>
      </c>
      <c r="AV329" s="167" t="s">
        <v>3659</v>
      </c>
      <c r="AW329" s="161" t="s">
        <v>3659</v>
      </c>
      <c r="AX329" s="161" t="s">
        <v>4079</v>
      </c>
      <c r="AZ329" s="161" t="s">
        <v>4079</v>
      </c>
      <c r="BA329" s="161" t="s">
        <v>4079</v>
      </c>
      <c r="BB329" s="161" t="s">
        <v>4079</v>
      </c>
      <c r="BC329" s="162" t="s">
        <v>4079</v>
      </c>
      <c r="BD329" s="162" t="str">
        <f>IF("IBT"=MID(AY329,1,3),INDEX('JP PINT 1.0'!J:J,MATCH(コアインボイス0904!AY329,'JP PINT 1.0'!C:C,0),1),"")</f>
        <v/>
      </c>
      <c r="BF329" s="167" t="s">
        <v>4079</v>
      </c>
    </row>
    <row r="330" spans="1:58">
      <c r="A330" s="161">
        <v>328</v>
      </c>
      <c r="B330" s="162" t="s">
        <v>4470</v>
      </c>
      <c r="C330" s="161" t="s">
        <v>5659</v>
      </c>
      <c r="D330" s="161" t="s">
        <v>4916</v>
      </c>
      <c r="E330" s="161" t="str">
        <f t="shared" ref="E330:E335" si="44">G$327</f>
        <v>文書合計金額</v>
      </c>
      <c r="F330" s="162" t="str">
        <f>IF("AS"=MID(N330,1,2),INDEX('SME XPath'!X:X,MATCH(コアインボイス0904!K330,'SME XPath'!A:A,0),1),"")</f>
        <v/>
      </c>
      <c r="G330" s="161" t="s">
        <v>4564</v>
      </c>
      <c r="H330" s="161" t="s">
        <v>2355</v>
      </c>
      <c r="K330" s="161">
        <v>315</v>
      </c>
      <c r="L330" s="162" t="s">
        <v>29</v>
      </c>
      <c r="M330" s="161" t="s">
        <v>1069</v>
      </c>
      <c r="N330" s="161" t="s">
        <v>48</v>
      </c>
      <c r="T330" s="161" t="s">
        <v>1070</v>
      </c>
      <c r="Y330" s="161" t="s">
        <v>1071</v>
      </c>
      <c r="Z330" s="161" t="s">
        <v>1072</v>
      </c>
      <c r="AA330" s="162" t="s">
        <v>43</v>
      </c>
      <c r="AB330" s="161">
        <v>183</v>
      </c>
      <c r="AC330" s="162" t="s">
        <v>29</v>
      </c>
      <c r="AD330" s="161" t="s">
        <v>1069</v>
      </c>
      <c r="AE330" s="161" t="s">
        <v>48</v>
      </c>
      <c r="AK330" s="161" t="s">
        <v>1070</v>
      </c>
      <c r="AR330" s="161" t="s">
        <v>1071</v>
      </c>
      <c r="AS330" s="161" t="s">
        <v>1072</v>
      </c>
      <c r="AT330" s="162" t="s">
        <v>43</v>
      </c>
      <c r="AV330" s="167" t="s">
        <v>3658</v>
      </c>
      <c r="AW330" s="161" t="s">
        <v>3658</v>
      </c>
      <c r="AX330" s="161" t="s">
        <v>4079</v>
      </c>
      <c r="AZ330" s="161" t="s">
        <v>4079</v>
      </c>
      <c r="BA330" s="161" t="s">
        <v>4079</v>
      </c>
      <c r="BB330" s="161" t="s">
        <v>4079</v>
      </c>
      <c r="BC330" s="162" t="s">
        <v>4079</v>
      </c>
      <c r="BD330" s="162" t="str">
        <f>IF("IBT"=MID(AY330,1,3),INDEX('JP PINT 1.0'!J:J,MATCH(コアインボイス0904!AY330,'JP PINT 1.0'!C:C,0),1),"")</f>
        <v/>
      </c>
      <c r="BF330" s="167" t="s">
        <v>4079</v>
      </c>
    </row>
    <row r="331" spans="1:58">
      <c r="A331" s="161">
        <v>329</v>
      </c>
      <c r="B331" s="162" t="s">
        <v>4470</v>
      </c>
      <c r="C331" s="161" t="s">
        <v>5660</v>
      </c>
      <c r="D331" s="161" t="s">
        <v>4917</v>
      </c>
      <c r="E331" s="161" t="str">
        <f t="shared" si="44"/>
        <v>文書合計金額</v>
      </c>
      <c r="F331" s="162" t="str">
        <f>IF("AS"=MID(N331,1,2),INDEX('SME XPath'!X:X,MATCH(コアインボイス0904!K331,'SME XPath'!A:A,0),1),"")</f>
        <v/>
      </c>
      <c r="G331" s="161" t="s">
        <v>4565</v>
      </c>
      <c r="H331" s="161" t="s">
        <v>2355</v>
      </c>
      <c r="K331" s="161">
        <v>316</v>
      </c>
      <c r="L331" s="162" t="s">
        <v>29</v>
      </c>
      <c r="M331" s="161" t="s">
        <v>1073</v>
      </c>
      <c r="N331" s="161" t="s">
        <v>48</v>
      </c>
      <c r="T331" s="161" t="s">
        <v>1074</v>
      </c>
      <c r="Y331" s="161" t="s">
        <v>1075</v>
      </c>
      <c r="Z331" s="161" t="s">
        <v>1076</v>
      </c>
      <c r="AA331" s="162" t="s">
        <v>43</v>
      </c>
      <c r="AB331" s="161">
        <v>184</v>
      </c>
      <c r="AC331" s="162" t="s">
        <v>29</v>
      </c>
      <c r="AD331" s="161" t="s">
        <v>1073</v>
      </c>
      <c r="AE331" s="161" t="s">
        <v>48</v>
      </c>
      <c r="AK331" s="161" t="s">
        <v>1074</v>
      </c>
      <c r="AR331" s="161" t="s">
        <v>1075</v>
      </c>
      <c r="AS331" s="161" t="s">
        <v>1076</v>
      </c>
      <c r="AT331" s="162" t="s">
        <v>43</v>
      </c>
      <c r="AV331" s="167" t="s">
        <v>3656</v>
      </c>
      <c r="AW331" s="161" t="s">
        <v>3656</v>
      </c>
      <c r="AX331" s="161" t="s">
        <v>4079</v>
      </c>
      <c r="AZ331" s="161" t="s">
        <v>4079</v>
      </c>
      <c r="BA331" s="161" t="s">
        <v>4079</v>
      </c>
      <c r="BB331" s="161" t="s">
        <v>4079</v>
      </c>
      <c r="BC331" s="162" t="s">
        <v>4079</v>
      </c>
      <c r="BD331" s="162" t="str">
        <f>IF("IBT"=MID(AY331,1,3),INDEX('JP PINT 1.0'!J:J,MATCH(コアインボイス0904!AY331,'JP PINT 1.0'!C:C,0),1),"")</f>
        <v/>
      </c>
      <c r="BF331" s="167" t="s">
        <v>4079</v>
      </c>
    </row>
    <row r="332" spans="1:58">
      <c r="A332" s="161">
        <v>330</v>
      </c>
      <c r="B332" s="162" t="s">
        <v>4470</v>
      </c>
      <c r="C332" s="161" t="s">
        <v>5661</v>
      </c>
      <c r="D332" s="161" t="s">
        <v>4918</v>
      </c>
      <c r="E332" s="161" t="str">
        <f t="shared" si="44"/>
        <v>文書合計金額</v>
      </c>
      <c r="F332" s="162" t="str">
        <f>IF("AS"=MID(N332,1,2),INDEX('SME XPath'!X:X,MATCH(コアインボイス0904!K332,'SME XPath'!A:A,0),1),"")</f>
        <v/>
      </c>
      <c r="G332" s="161" t="s">
        <v>1079</v>
      </c>
      <c r="H332" s="161" t="s">
        <v>2355</v>
      </c>
      <c r="K332" s="161">
        <v>317</v>
      </c>
      <c r="L332" s="162" t="s">
        <v>29</v>
      </c>
      <c r="M332" s="161" t="s">
        <v>1077</v>
      </c>
      <c r="N332" s="161" t="s">
        <v>48</v>
      </c>
      <c r="T332" s="161" t="s">
        <v>1078</v>
      </c>
      <c r="Y332" s="161" t="s">
        <v>1079</v>
      </c>
      <c r="Z332" s="161" t="s">
        <v>1080</v>
      </c>
      <c r="AA332" s="162" t="s">
        <v>43</v>
      </c>
      <c r="AB332" s="161">
        <v>185</v>
      </c>
      <c r="AC332" s="162" t="s">
        <v>29</v>
      </c>
      <c r="AD332" s="161" t="s">
        <v>1077</v>
      </c>
      <c r="AE332" s="161" t="s">
        <v>48</v>
      </c>
      <c r="AK332" s="161" t="s">
        <v>1078</v>
      </c>
      <c r="AR332" s="161" t="s">
        <v>1079</v>
      </c>
      <c r="AS332" s="161" t="s">
        <v>1080</v>
      </c>
      <c r="AT332" s="162" t="s">
        <v>43</v>
      </c>
      <c r="AV332" s="167" t="s">
        <v>3654</v>
      </c>
      <c r="AW332" s="161" t="s">
        <v>3654</v>
      </c>
      <c r="AX332" s="161">
        <v>2710</v>
      </c>
      <c r="AY332" s="161" t="s">
        <v>1083</v>
      </c>
      <c r="AZ332" s="161">
        <v>2</v>
      </c>
      <c r="BA332" s="161" t="s">
        <v>3168</v>
      </c>
      <c r="BB332" s="161" t="s">
        <v>2567</v>
      </c>
      <c r="BC332" s="162" t="s">
        <v>43</v>
      </c>
      <c r="BD332" s="162" t="str">
        <f>IF("IBT"=MID(AY332,1,3),INDEX('JP PINT 1.0'!J:J,MATCH(コアインボイス0904!AY332,'JP PINT 1.0'!C:C,0),1),"")</f>
        <v>Amount</v>
      </c>
      <c r="BF332" s="167" t="s">
        <v>4275</v>
      </c>
    </row>
    <row r="333" spans="1:58">
      <c r="A333" s="161">
        <v>331</v>
      </c>
      <c r="B333" s="162" t="s">
        <v>4470</v>
      </c>
      <c r="C333" s="161" t="s">
        <v>5662</v>
      </c>
      <c r="D333" s="161" t="s">
        <v>4919</v>
      </c>
      <c r="E333" s="161" t="str">
        <f t="shared" si="44"/>
        <v>文書合計金額</v>
      </c>
      <c r="F333" s="162" t="str">
        <f>IF("AS"=MID(N333,1,2),INDEX('SME XPath'!X:X,MATCH(コアインボイス0904!K333,'SME XPath'!A:A,0),1),"")</f>
        <v/>
      </c>
      <c r="G333" s="161" t="s">
        <v>1087</v>
      </c>
      <c r="H333" s="161" t="s">
        <v>2355</v>
      </c>
      <c r="K333" s="161">
        <v>318</v>
      </c>
      <c r="L333" s="162" t="s">
        <v>29</v>
      </c>
      <c r="M333" s="161" t="s">
        <v>1085</v>
      </c>
      <c r="N333" s="161" t="s">
        <v>48</v>
      </c>
      <c r="T333" s="161" t="s">
        <v>1086</v>
      </c>
      <c r="Y333" s="161" t="s">
        <v>1087</v>
      </c>
      <c r="Z333" s="161" t="s">
        <v>1088</v>
      </c>
      <c r="AA333" s="162" t="s">
        <v>43</v>
      </c>
      <c r="AB333" s="161">
        <v>186</v>
      </c>
      <c r="AC333" s="162" t="s">
        <v>29</v>
      </c>
      <c r="AD333" s="161" t="s">
        <v>1085</v>
      </c>
      <c r="AE333" s="161" t="s">
        <v>48</v>
      </c>
      <c r="AK333" s="161" t="s">
        <v>1086</v>
      </c>
      <c r="AR333" s="161" t="s">
        <v>1087</v>
      </c>
      <c r="AS333" s="161" t="s">
        <v>1088</v>
      </c>
      <c r="AT333" s="162" t="s">
        <v>43</v>
      </c>
      <c r="AV333" s="167" t="s">
        <v>3652</v>
      </c>
      <c r="AW333" s="161" t="s">
        <v>3652</v>
      </c>
      <c r="AX333" s="161" t="s">
        <v>4079</v>
      </c>
      <c r="AZ333" s="161" t="s">
        <v>4079</v>
      </c>
      <c r="BA333" s="161" t="s">
        <v>4079</v>
      </c>
      <c r="BB333" s="161" t="s">
        <v>4079</v>
      </c>
      <c r="BC333" s="162" t="s">
        <v>4079</v>
      </c>
      <c r="BD333" s="162" t="str">
        <f>IF("IBT"=MID(AY333,1,3),INDEX('JP PINT 1.0'!J:J,MATCH(コアインボイス0904!AY333,'JP PINT 1.0'!C:C,0),1),"")</f>
        <v/>
      </c>
      <c r="BF333" s="167" t="s">
        <v>4079</v>
      </c>
    </row>
    <row r="334" spans="1:58">
      <c r="A334" s="161">
        <v>332</v>
      </c>
      <c r="B334" s="162" t="s">
        <v>4470</v>
      </c>
      <c r="C334" s="161" t="s">
        <v>5663</v>
      </c>
      <c r="D334" s="161" t="s">
        <v>4920</v>
      </c>
      <c r="E334" s="161" t="str">
        <f t="shared" si="44"/>
        <v>文書合計金額</v>
      </c>
      <c r="F334" s="162" t="str">
        <f>IF("AS"=MID(N334,1,2),INDEX('SME XPath'!X:X,MATCH(コアインボイス0904!K334,'SME XPath'!A:A,0),1),"")</f>
        <v/>
      </c>
      <c r="G334" s="161" t="s">
        <v>4566</v>
      </c>
      <c r="H334" s="161" t="s">
        <v>2355</v>
      </c>
      <c r="K334" s="161">
        <v>319</v>
      </c>
      <c r="L334" s="162" t="s">
        <v>29</v>
      </c>
      <c r="M334" s="161" t="s">
        <v>1091</v>
      </c>
      <c r="N334" s="161" t="s">
        <v>48</v>
      </c>
      <c r="T334" s="161" t="s">
        <v>1092</v>
      </c>
      <c r="Y334" s="161" t="s">
        <v>1093</v>
      </c>
      <c r="Z334" s="161" t="s">
        <v>1094</v>
      </c>
      <c r="AA334" s="162" t="s">
        <v>43</v>
      </c>
      <c r="AB334" s="161">
        <v>187</v>
      </c>
      <c r="AC334" s="162" t="s">
        <v>29</v>
      </c>
      <c r="AD334" s="161" t="s">
        <v>1091</v>
      </c>
      <c r="AE334" s="161" t="s">
        <v>48</v>
      </c>
      <c r="AK334" s="161" t="s">
        <v>1092</v>
      </c>
      <c r="AR334" s="161" t="s">
        <v>1093</v>
      </c>
      <c r="AS334" s="161" t="s">
        <v>1094</v>
      </c>
      <c r="AT334" s="162" t="s">
        <v>43</v>
      </c>
      <c r="AV334" s="167" t="s">
        <v>3651</v>
      </c>
      <c r="AW334" s="161" t="s">
        <v>3651</v>
      </c>
      <c r="AX334" s="161" t="s">
        <v>4079</v>
      </c>
      <c r="AZ334" s="161" t="s">
        <v>4079</v>
      </c>
      <c r="BA334" s="161" t="s">
        <v>4079</v>
      </c>
      <c r="BB334" s="161" t="s">
        <v>4079</v>
      </c>
      <c r="BC334" s="162" t="s">
        <v>4079</v>
      </c>
      <c r="BD334" s="162" t="str">
        <f>IF("IBT"=MID(AY334,1,3),INDEX('JP PINT 1.0'!J:J,MATCH(コアインボイス0904!AY334,'JP PINT 1.0'!C:C,0),1),"")</f>
        <v/>
      </c>
      <c r="BF334" s="167" t="s">
        <v>4079</v>
      </c>
    </row>
    <row r="335" spans="1:58">
      <c r="A335" s="161">
        <v>333</v>
      </c>
      <c r="B335" s="162" t="s">
        <v>4470</v>
      </c>
      <c r="C335" s="161" t="s">
        <v>5664</v>
      </c>
      <c r="D335" s="161" t="s">
        <v>4921</v>
      </c>
      <c r="E335" s="161" t="str">
        <f t="shared" si="44"/>
        <v>文書合計金額</v>
      </c>
      <c r="F335" s="162" t="str">
        <f>IF("AS"=MID(N335,1,2),INDEX('SME XPath'!X:X,MATCH(コアインボイス0904!K335,'SME XPath'!A:A,0),1),"")</f>
        <v/>
      </c>
      <c r="G335" s="161" t="s">
        <v>4567</v>
      </c>
      <c r="H335" s="161" t="s">
        <v>2355</v>
      </c>
      <c r="K335" s="161">
        <v>320</v>
      </c>
      <c r="L335" s="162" t="s">
        <v>29</v>
      </c>
      <c r="M335" s="161" t="s">
        <v>1095</v>
      </c>
      <c r="N335" s="161" t="s">
        <v>48</v>
      </c>
      <c r="T335" s="161" t="s">
        <v>1096</v>
      </c>
      <c r="Y335" s="161" t="s">
        <v>1097</v>
      </c>
      <c r="Z335" s="161" t="s">
        <v>1098</v>
      </c>
      <c r="AA335" s="162" t="s">
        <v>43</v>
      </c>
      <c r="AB335" s="161">
        <v>188</v>
      </c>
      <c r="AC335" s="162" t="s">
        <v>29</v>
      </c>
      <c r="AD335" s="161" t="s">
        <v>1095</v>
      </c>
      <c r="AE335" s="161" t="s">
        <v>48</v>
      </c>
      <c r="AK335" s="161" t="s">
        <v>1096</v>
      </c>
      <c r="AR335" s="161" t="s">
        <v>1097</v>
      </c>
      <c r="AS335" s="161" t="s">
        <v>1098</v>
      </c>
      <c r="AT335" s="162" t="s">
        <v>43</v>
      </c>
      <c r="AV335" s="167" t="s">
        <v>3650</v>
      </c>
      <c r="AW335" s="161" t="s">
        <v>3650</v>
      </c>
      <c r="AX335" s="161" t="s">
        <v>4079</v>
      </c>
      <c r="AZ335" s="161" t="s">
        <v>4079</v>
      </c>
      <c r="BA335" s="161" t="s">
        <v>4079</v>
      </c>
      <c r="BB335" s="161" t="s">
        <v>4079</v>
      </c>
      <c r="BC335" s="162" t="s">
        <v>4079</v>
      </c>
      <c r="BD335" s="162" t="str">
        <f>IF("IBT"=MID(AY335,1,3),INDEX('JP PINT 1.0'!J:J,MATCH(コアインボイス0904!AY335,'JP PINT 1.0'!C:C,0),1),"")</f>
        <v/>
      </c>
      <c r="BF335" s="167" t="s">
        <v>4079</v>
      </c>
    </row>
    <row r="336" spans="1:58">
      <c r="A336" s="161">
        <v>334</v>
      </c>
      <c r="B336" s="162" t="s">
        <v>4079</v>
      </c>
      <c r="C336" s="161" t="s">
        <v>4922</v>
      </c>
      <c r="D336" s="161" t="s">
        <v>4923</v>
      </c>
      <c r="E336" s="161" t="s">
        <v>5286</v>
      </c>
      <c r="F336" s="162" t="str">
        <f>IF("AS"=MID(N336,1,2),INDEX('SME XPath'!X:X,MATCH(コアインボイス0904!K336,'SME XPath'!A:A,0),1),"")</f>
        <v>n</v>
      </c>
      <c r="G336" s="161" t="s">
        <v>4568</v>
      </c>
      <c r="H336" s="161" t="s">
        <v>2355</v>
      </c>
      <c r="K336" s="161">
        <v>321</v>
      </c>
      <c r="L336" s="162" t="s">
        <v>29</v>
      </c>
      <c r="M336" s="161" t="s">
        <v>1099</v>
      </c>
      <c r="N336" s="161" t="s">
        <v>60</v>
      </c>
      <c r="R336" s="161" t="s">
        <v>1100</v>
      </c>
      <c r="Y336" s="161" t="s">
        <v>1101</v>
      </c>
      <c r="Z336" s="161" t="s">
        <v>1102</v>
      </c>
      <c r="AA336" s="162" t="s">
        <v>210</v>
      </c>
      <c r="AV336" s="167" t="s">
        <v>3649</v>
      </c>
      <c r="AX336" s="161" t="s">
        <v>4079</v>
      </c>
      <c r="AZ336" s="161" t="s">
        <v>4079</v>
      </c>
      <c r="BA336" s="161" t="s">
        <v>4079</v>
      </c>
      <c r="BB336" s="161" t="s">
        <v>4079</v>
      </c>
      <c r="BC336" s="162" t="s">
        <v>4079</v>
      </c>
      <c r="BD336" s="162" t="str">
        <f>IF("IBT"=MID(AY336,1,3),INDEX('JP PINT 1.0'!J:J,MATCH(コアインボイス0904!AY336,'JP PINT 1.0'!C:C,0),1),"")</f>
        <v/>
      </c>
      <c r="BF336" s="167" t="s">
        <v>4079</v>
      </c>
    </row>
    <row r="337" spans="1:58">
      <c r="A337" s="161">
        <v>335</v>
      </c>
      <c r="B337" s="162" t="s">
        <v>4079</v>
      </c>
      <c r="F337" s="162" t="str">
        <f>IF("AS"=MID(N337,1,2),INDEX('SME XPath'!X:X,MATCH(コアインボイス0904!K337,'SME XPath'!A:A,0),1),"")</f>
        <v/>
      </c>
      <c r="K337" s="161">
        <v>322</v>
      </c>
      <c r="L337" s="162" t="s">
        <v>29</v>
      </c>
      <c r="M337" s="161" t="s">
        <v>1103</v>
      </c>
      <c r="N337" s="161" t="s">
        <v>69</v>
      </c>
      <c r="S337" s="161" t="s">
        <v>1104</v>
      </c>
      <c r="Y337" s="161" t="s">
        <v>1105</v>
      </c>
      <c r="Z337" s="161" t="s">
        <v>1106</v>
      </c>
      <c r="AA337" s="162" t="s">
        <v>34</v>
      </c>
      <c r="AX337" s="161" t="s">
        <v>4079</v>
      </c>
      <c r="AZ337" s="161" t="s">
        <v>4079</v>
      </c>
      <c r="BA337" s="161" t="s">
        <v>4079</v>
      </c>
      <c r="BB337" s="161" t="s">
        <v>4079</v>
      </c>
      <c r="BC337" s="162" t="s">
        <v>4079</v>
      </c>
      <c r="BD337" s="162" t="str">
        <f>IF("IBT"=MID(AY337,1,3),INDEX('JP PINT 1.0'!J:J,MATCH(コアインボイス0904!AY337,'JP PINT 1.0'!C:C,0),1),"")</f>
        <v/>
      </c>
      <c r="BF337" s="167" t="s">
        <v>4079</v>
      </c>
    </row>
    <row r="338" spans="1:58">
      <c r="A338" s="161">
        <v>336</v>
      </c>
      <c r="B338" s="162" t="s">
        <v>4079</v>
      </c>
      <c r="C338" s="161" t="s">
        <v>5665</v>
      </c>
      <c r="D338" s="161" t="s">
        <v>4924</v>
      </c>
      <c r="E338" s="161" t="str">
        <f>G$336</f>
        <v>調整金額</v>
      </c>
      <c r="F338" s="162" t="str">
        <f>IF("AS"=MID(N338,1,2),INDEX('SME XPath'!X:X,MATCH(コアインボイス0904!K338,'SME XPath'!A:A,0),1),"")</f>
        <v/>
      </c>
      <c r="G338" s="161" t="s">
        <v>4575</v>
      </c>
      <c r="H338" s="161" t="s">
        <v>2355</v>
      </c>
      <c r="K338" s="161">
        <v>323</v>
      </c>
      <c r="L338" s="162" t="s">
        <v>29</v>
      </c>
      <c r="M338" s="161" t="s">
        <v>1107</v>
      </c>
      <c r="N338" s="161" t="s">
        <v>48</v>
      </c>
      <c r="T338" s="161" t="s">
        <v>1108</v>
      </c>
      <c r="Y338" s="161" t="s">
        <v>1109</v>
      </c>
      <c r="Z338" s="161" t="s">
        <v>1110</v>
      </c>
      <c r="AA338" s="162" t="s">
        <v>43</v>
      </c>
      <c r="AV338" s="167" t="s">
        <v>3648</v>
      </c>
      <c r="AX338" s="161" t="s">
        <v>4079</v>
      </c>
      <c r="AZ338" s="161" t="s">
        <v>4079</v>
      </c>
      <c r="BA338" s="161" t="s">
        <v>4079</v>
      </c>
      <c r="BB338" s="161" t="s">
        <v>4079</v>
      </c>
      <c r="BC338" s="162" t="s">
        <v>4079</v>
      </c>
      <c r="BD338" s="162" t="str">
        <f>IF("IBT"=MID(AY338,1,3),INDEX('JP PINT 1.0'!J:J,MATCH(コアインボイス0904!AY338,'JP PINT 1.0'!C:C,0),1),"")</f>
        <v/>
      </c>
      <c r="BF338" s="167" t="s">
        <v>4079</v>
      </c>
    </row>
    <row r="339" spans="1:58">
      <c r="A339" s="161">
        <v>337</v>
      </c>
      <c r="B339" s="162" t="s">
        <v>4079</v>
      </c>
      <c r="C339" s="161" t="s">
        <v>5666</v>
      </c>
      <c r="D339" s="161" t="s">
        <v>4925</v>
      </c>
      <c r="E339" s="161" t="str">
        <f t="shared" ref="E339:E350" si="45">G$336</f>
        <v>調整金額</v>
      </c>
      <c r="F339" s="162" t="str">
        <f>IF("AS"=MID(N339,1,2),INDEX('SME XPath'!X:X,MATCH(コアインボイス0904!K339,'SME XPath'!A:A,0),1),"")</f>
        <v/>
      </c>
      <c r="G339" s="161" t="s">
        <v>4576</v>
      </c>
      <c r="H339" s="161" t="s">
        <v>2355</v>
      </c>
      <c r="K339" s="161">
        <v>324</v>
      </c>
      <c r="L339" s="162" t="s">
        <v>29</v>
      </c>
      <c r="M339" s="161" t="s">
        <v>1112</v>
      </c>
      <c r="N339" s="161" t="s">
        <v>48</v>
      </c>
      <c r="T339" s="161" t="s">
        <v>1113</v>
      </c>
      <c r="Y339" s="161" t="s">
        <v>1114</v>
      </c>
      <c r="Z339" s="161" t="s">
        <v>1115</v>
      </c>
      <c r="AA339" s="162" t="s">
        <v>43</v>
      </c>
      <c r="AV339" s="167" t="s">
        <v>3647</v>
      </c>
      <c r="AX339" s="161" t="s">
        <v>4079</v>
      </c>
      <c r="AZ339" s="161" t="s">
        <v>4079</v>
      </c>
      <c r="BA339" s="161" t="s">
        <v>4079</v>
      </c>
      <c r="BB339" s="161" t="s">
        <v>4079</v>
      </c>
      <c r="BC339" s="162" t="s">
        <v>4079</v>
      </c>
      <c r="BD339" s="162" t="str">
        <f>IF("IBT"=MID(AY339,1,3),INDEX('JP PINT 1.0'!J:J,MATCH(コアインボイス0904!AY339,'JP PINT 1.0'!C:C,0),1),"")</f>
        <v/>
      </c>
      <c r="BF339" s="167" t="s">
        <v>4079</v>
      </c>
    </row>
    <row r="340" spans="1:58">
      <c r="A340" s="161">
        <v>338</v>
      </c>
      <c r="B340" s="162" t="s">
        <v>4079</v>
      </c>
      <c r="C340" s="161" t="s">
        <v>5667</v>
      </c>
      <c r="D340" s="161" t="s">
        <v>4926</v>
      </c>
      <c r="E340" s="161" t="str">
        <f t="shared" si="45"/>
        <v>調整金額</v>
      </c>
      <c r="F340" s="162" t="str">
        <f>IF("AS"=MID(N340,1,2),INDEX('SME XPath'!X:X,MATCH(コアインボイス0904!K340,'SME XPath'!A:A,0),1),"")</f>
        <v/>
      </c>
      <c r="G340" s="161" t="s">
        <v>4568</v>
      </c>
      <c r="H340" s="161" t="s">
        <v>2355</v>
      </c>
      <c r="K340" s="161">
        <v>325</v>
      </c>
      <c r="L340" s="162" t="s">
        <v>29</v>
      </c>
      <c r="M340" s="161" t="s">
        <v>1116</v>
      </c>
      <c r="N340" s="161" t="s">
        <v>48</v>
      </c>
      <c r="T340" s="161" t="s">
        <v>1117</v>
      </c>
      <c r="Y340" s="161" t="s">
        <v>1118</v>
      </c>
      <c r="Z340" s="161" t="s">
        <v>1119</v>
      </c>
      <c r="AA340" s="162" t="s">
        <v>43</v>
      </c>
      <c r="AV340" s="167" t="s">
        <v>3645</v>
      </c>
      <c r="AX340" s="161" t="s">
        <v>4079</v>
      </c>
      <c r="AZ340" s="161" t="s">
        <v>4079</v>
      </c>
      <c r="BA340" s="161" t="s">
        <v>4079</v>
      </c>
      <c r="BB340" s="161" t="s">
        <v>4079</v>
      </c>
      <c r="BC340" s="162" t="s">
        <v>4079</v>
      </c>
      <c r="BD340" s="162" t="str">
        <f>IF("IBT"=MID(AY340,1,3),INDEX('JP PINT 1.0'!J:J,MATCH(コアインボイス0904!AY340,'JP PINT 1.0'!C:C,0),1),"")</f>
        <v/>
      </c>
      <c r="BF340" s="167" t="s">
        <v>4079</v>
      </c>
    </row>
    <row r="341" spans="1:58">
      <c r="A341" s="161">
        <v>339</v>
      </c>
      <c r="B341" s="162" t="s">
        <v>4079</v>
      </c>
      <c r="C341" s="161" t="s">
        <v>5668</v>
      </c>
      <c r="D341" s="161" t="s">
        <v>4927</v>
      </c>
      <c r="E341" s="161" t="str">
        <f t="shared" si="45"/>
        <v>調整金額</v>
      </c>
      <c r="F341" s="162" t="str">
        <f>IF("AS"=MID(N341,1,2),INDEX('SME XPath'!X:X,MATCH(コアインボイス0904!K341,'SME XPath'!A:A,0),1),"")</f>
        <v/>
      </c>
      <c r="G341" s="161" t="s">
        <v>4577</v>
      </c>
      <c r="H341" s="161" t="s">
        <v>2355</v>
      </c>
      <c r="K341" s="161">
        <v>326</v>
      </c>
      <c r="L341" s="162" t="s">
        <v>29</v>
      </c>
      <c r="M341" s="161" t="s">
        <v>1120</v>
      </c>
      <c r="N341" s="161" t="s">
        <v>48</v>
      </c>
      <c r="T341" s="161" t="s">
        <v>1121</v>
      </c>
      <c r="Y341" s="161" t="s">
        <v>1122</v>
      </c>
      <c r="Z341" s="161" t="s">
        <v>1123</v>
      </c>
      <c r="AA341" s="162" t="s">
        <v>43</v>
      </c>
      <c r="AV341" s="167" t="s">
        <v>3643</v>
      </c>
      <c r="AX341" s="161" t="s">
        <v>4079</v>
      </c>
      <c r="AZ341" s="161" t="s">
        <v>4079</v>
      </c>
      <c r="BA341" s="161" t="s">
        <v>4079</v>
      </c>
      <c r="BB341" s="161" t="s">
        <v>4079</v>
      </c>
      <c r="BC341" s="162" t="s">
        <v>4079</v>
      </c>
      <c r="BD341" s="162" t="str">
        <f>IF("IBT"=MID(AY341,1,3),INDEX('JP PINT 1.0'!J:J,MATCH(コアインボイス0904!AY341,'JP PINT 1.0'!C:C,0),1),"")</f>
        <v/>
      </c>
      <c r="BF341" s="167" t="s">
        <v>4079</v>
      </c>
    </row>
    <row r="342" spans="1:58">
      <c r="A342" s="161">
        <v>340</v>
      </c>
      <c r="B342" s="162" t="s">
        <v>4079</v>
      </c>
      <c r="C342" s="161" t="s">
        <v>4928</v>
      </c>
      <c r="D342" s="161" t="s">
        <v>4929</v>
      </c>
      <c r="E342" s="161" t="str">
        <f t="shared" si="45"/>
        <v>調整金額</v>
      </c>
      <c r="F342" s="162">
        <f>IF("AS"=MID(N342,1,2),INDEX('SME XPath'!X:X,MATCH(コアインボイス0904!K342,'SME XPath'!A:A,0),1),"")</f>
        <v>1</v>
      </c>
      <c r="G342" s="161" t="s">
        <v>4569</v>
      </c>
      <c r="H342" s="161" t="s">
        <v>2355</v>
      </c>
      <c r="K342" s="161">
        <v>327</v>
      </c>
      <c r="L342" s="162" t="s">
        <v>29</v>
      </c>
      <c r="M342" s="161" t="s">
        <v>1124</v>
      </c>
      <c r="N342" s="161" t="s">
        <v>60</v>
      </c>
      <c r="T342" s="161" t="s">
        <v>1125</v>
      </c>
      <c r="Y342" s="161" t="s">
        <v>1126</v>
      </c>
      <c r="Z342" s="161" t="s">
        <v>1127</v>
      </c>
      <c r="AA342" s="162" t="s">
        <v>43</v>
      </c>
      <c r="AV342" s="167" t="s">
        <v>3642</v>
      </c>
      <c r="AX342" s="161" t="s">
        <v>4079</v>
      </c>
      <c r="AZ342" s="161" t="s">
        <v>4079</v>
      </c>
      <c r="BA342" s="161" t="s">
        <v>4079</v>
      </c>
      <c r="BB342" s="161" t="s">
        <v>4079</v>
      </c>
      <c r="BC342" s="162" t="s">
        <v>4079</v>
      </c>
      <c r="BD342" s="162" t="str">
        <f>IF("IBT"=MID(AY342,1,3),INDEX('JP PINT 1.0'!J:J,MATCH(コアインボイス0904!AY342,'JP PINT 1.0'!C:C,0),1),"")</f>
        <v/>
      </c>
      <c r="BF342" s="167" t="s">
        <v>4079</v>
      </c>
    </row>
    <row r="343" spans="1:58">
      <c r="A343" s="161">
        <v>341</v>
      </c>
      <c r="B343" s="162" t="s">
        <v>4079</v>
      </c>
      <c r="F343" s="162" t="str">
        <f>IF("AS"=MID(N343,1,2),INDEX('SME XPath'!X:X,MATCH(コアインボイス0904!K343,'SME XPath'!A:A,0),1),"")</f>
        <v/>
      </c>
      <c r="K343" s="161">
        <v>328</v>
      </c>
      <c r="L343" s="162" t="s">
        <v>29</v>
      </c>
      <c r="M343" s="161" t="s">
        <v>236</v>
      </c>
      <c r="N343" s="161" t="s">
        <v>69</v>
      </c>
      <c r="U343" s="161" t="s">
        <v>237</v>
      </c>
      <c r="Y343" s="161" t="s">
        <v>1128</v>
      </c>
      <c r="Z343" s="161" t="s">
        <v>1129</v>
      </c>
      <c r="AA343" s="162" t="s">
        <v>34</v>
      </c>
      <c r="AX343" s="161" t="s">
        <v>4079</v>
      </c>
      <c r="AZ343" s="161" t="s">
        <v>4079</v>
      </c>
      <c r="BA343" s="161" t="s">
        <v>4079</v>
      </c>
      <c r="BB343" s="161" t="s">
        <v>4079</v>
      </c>
      <c r="BC343" s="162" t="s">
        <v>4079</v>
      </c>
      <c r="BD343" s="162" t="str">
        <f>IF("IBT"=MID(AY343,1,3),INDEX('JP PINT 1.0'!J:J,MATCH(コアインボイス0904!AY343,'JP PINT 1.0'!C:C,0),1),"")</f>
        <v/>
      </c>
      <c r="BF343" s="167" t="s">
        <v>4079</v>
      </c>
    </row>
    <row r="344" spans="1:58">
      <c r="A344" s="161">
        <v>342</v>
      </c>
      <c r="B344" s="162" t="s">
        <v>4079</v>
      </c>
      <c r="C344" s="161" t="s">
        <v>5669</v>
      </c>
      <c r="D344" s="161" t="s">
        <v>4930</v>
      </c>
      <c r="E344" s="161" t="str">
        <f>G$342</f>
        <v>調整参照文書</v>
      </c>
      <c r="F344" s="162" t="str">
        <f>IF("AS"=MID(N344,1,2),INDEX('SME XPath'!X:X,MATCH(コアインボイス0904!K344,'SME XPath'!A:A,0),1),"")</f>
        <v/>
      </c>
      <c r="G344" s="161" t="s">
        <v>1130</v>
      </c>
      <c r="H344" s="161" t="s">
        <v>2355</v>
      </c>
      <c r="K344" s="161">
        <v>329</v>
      </c>
      <c r="L344" s="162" t="s">
        <v>29</v>
      </c>
      <c r="M344" s="161" t="s">
        <v>240</v>
      </c>
      <c r="N344" s="161" t="s">
        <v>48</v>
      </c>
      <c r="V344" s="161" t="s">
        <v>241</v>
      </c>
      <c r="Y344" s="161" t="s">
        <v>1130</v>
      </c>
      <c r="Z344" s="161" t="s">
        <v>1131</v>
      </c>
      <c r="AA344" s="162" t="s">
        <v>64</v>
      </c>
      <c r="AV344" s="167" t="s">
        <v>3641</v>
      </c>
      <c r="AX344" s="161" t="s">
        <v>4079</v>
      </c>
      <c r="AZ344" s="161" t="s">
        <v>4079</v>
      </c>
      <c r="BA344" s="161" t="s">
        <v>4079</v>
      </c>
      <c r="BB344" s="161" t="s">
        <v>4079</v>
      </c>
      <c r="BC344" s="162" t="s">
        <v>4079</v>
      </c>
      <c r="BD344" s="162" t="str">
        <f>IF("IBT"=MID(AY344,1,3),INDEX('JP PINT 1.0'!J:J,MATCH(コアインボイス0904!AY344,'JP PINT 1.0'!C:C,0),1),"")</f>
        <v/>
      </c>
      <c r="BF344" s="167" t="s">
        <v>4079</v>
      </c>
    </row>
    <row r="345" spans="1:58">
      <c r="A345" s="161">
        <v>343</v>
      </c>
      <c r="B345" s="162" t="s">
        <v>4079</v>
      </c>
      <c r="C345" s="161" t="s">
        <v>5670</v>
      </c>
      <c r="D345" s="161" t="s">
        <v>4931</v>
      </c>
      <c r="E345" s="161" t="str">
        <f t="shared" ref="E345:E349" si="46">G$342</f>
        <v>調整参照文書</v>
      </c>
      <c r="F345" s="162" t="str">
        <f>IF("AS"=MID(N345,1,2),INDEX('SME XPath'!X:X,MATCH(コアインボイス0904!K345,'SME XPath'!A:A,0),1),"")</f>
        <v/>
      </c>
      <c r="G345" s="161" t="s">
        <v>1132</v>
      </c>
      <c r="H345" s="161" t="s">
        <v>2355</v>
      </c>
      <c r="K345" s="161">
        <v>330</v>
      </c>
      <c r="L345" s="162" t="s">
        <v>29</v>
      </c>
      <c r="M345" s="161" t="s">
        <v>253</v>
      </c>
      <c r="N345" s="161" t="s">
        <v>48</v>
      </c>
      <c r="V345" s="161" t="s">
        <v>254</v>
      </c>
      <c r="Y345" s="161" t="s">
        <v>1132</v>
      </c>
      <c r="Z345" s="161" t="s">
        <v>1133</v>
      </c>
      <c r="AA345" s="162" t="s">
        <v>43</v>
      </c>
      <c r="AV345" s="167" t="s">
        <v>3640</v>
      </c>
      <c r="AX345" s="161" t="s">
        <v>4079</v>
      </c>
      <c r="AZ345" s="161" t="s">
        <v>4079</v>
      </c>
      <c r="BA345" s="161" t="s">
        <v>4079</v>
      </c>
      <c r="BB345" s="161" t="s">
        <v>4079</v>
      </c>
      <c r="BC345" s="162" t="s">
        <v>4079</v>
      </c>
      <c r="BD345" s="162" t="str">
        <f>IF("IBT"=MID(AY345,1,3),INDEX('JP PINT 1.0'!J:J,MATCH(コアインボイス0904!AY345,'JP PINT 1.0'!C:C,0),1),"")</f>
        <v/>
      </c>
      <c r="BF345" s="167" t="s">
        <v>4079</v>
      </c>
    </row>
    <row r="346" spans="1:58">
      <c r="A346" s="161">
        <v>344</v>
      </c>
      <c r="B346" s="162" t="s">
        <v>4079</v>
      </c>
      <c r="C346" s="161" t="s">
        <v>5671</v>
      </c>
      <c r="D346" s="161" t="s">
        <v>4932</v>
      </c>
      <c r="E346" s="161" t="str">
        <f t="shared" si="46"/>
        <v>調整参照文書</v>
      </c>
      <c r="F346" s="162" t="str">
        <f>IF("AS"=MID(N346,1,2),INDEX('SME XPath'!X:X,MATCH(コアインボイス0904!K346,'SME XPath'!A:A,0),1),"")</f>
        <v/>
      </c>
      <c r="G346" s="161" t="s">
        <v>1134</v>
      </c>
      <c r="H346" s="161" t="s">
        <v>2355</v>
      </c>
      <c r="K346" s="161">
        <v>331</v>
      </c>
      <c r="L346" s="162" t="s">
        <v>29</v>
      </c>
      <c r="M346" s="161" t="s">
        <v>258</v>
      </c>
      <c r="N346" s="161" t="s">
        <v>48</v>
      </c>
      <c r="V346" s="161" t="s">
        <v>259</v>
      </c>
      <c r="Y346" s="161" t="s">
        <v>1134</v>
      </c>
      <c r="Z346" s="161" t="s">
        <v>1135</v>
      </c>
      <c r="AA346" s="162" t="s">
        <v>43</v>
      </c>
      <c r="AV346" s="167" t="s">
        <v>3639</v>
      </c>
      <c r="AX346" s="161" t="s">
        <v>4079</v>
      </c>
      <c r="AZ346" s="161" t="s">
        <v>4079</v>
      </c>
      <c r="BA346" s="161" t="s">
        <v>4079</v>
      </c>
      <c r="BB346" s="161" t="s">
        <v>4079</v>
      </c>
      <c r="BC346" s="162" t="s">
        <v>4079</v>
      </c>
      <c r="BD346" s="162" t="str">
        <f>IF("IBT"=MID(AY346,1,3),INDEX('JP PINT 1.0'!J:J,MATCH(コアインボイス0904!AY346,'JP PINT 1.0'!C:C,0),1),"")</f>
        <v/>
      </c>
      <c r="BF346" s="167" t="s">
        <v>4079</v>
      </c>
    </row>
    <row r="347" spans="1:58">
      <c r="A347" s="161">
        <v>345</v>
      </c>
      <c r="B347" s="162" t="s">
        <v>4079</v>
      </c>
      <c r="C347" s="161" t="s">
        <v>5672</v>
      </c>
      <c r="D347" s="161" t="s">
        <v>4933</v>
      </c>
      <c r="E347" s="161" t="str">
        <f t="shared" si="46"/>
        <v>調整参照文書</v>
      </c>
      <c r="F347" s="162" t="str">
        <f>IF("AS"=MID(N347,1,2),INDEX('SME XPath'!X:X,MATCH(コアインボイス0904!K347,'SME XPath'!A:A,0),1),"")</f>
        <v/>
      </c>
      <c r="G347" s="161" t="s">
        <v>1136</v>
      </c>
      <c r="H347" s="161" t="s">
        <v>2355</v>
      </c>
      <c r="K347" s="161">
        <v>332</v>
      </c>
      <c r="L347" s="162" t="s">
        <v>29</v>
      </c>
      <c r="M347" s="161" t="s">
        <v>264</v>
      </c>
      <c r="N347" s="161" t="s">
        <v>48</v>
      </c>
      <c r="V347" s="161" t="s">
        <v>265</v>
      </c>
      <c r="Y347" s="161" t="s">
        <v>1136</v>
      </c>
      <c r="Z347" s="161" t="s">
        <v>1137</v>
      </c>
      <c r="AA347" s="162" t="s">
        <v>43</v>
      </c>
      <c r="AV347" s="167" t="s">
        <v>3638</v>
      </c>
      <c r="AX347" s="161" t="s">
        <v>4079</v>
      </c>
      <c r="AZ347" s="161" t="s">
        <v>4079</v>
      </c>
      <c r="BA347" s="161" t="s">
        <v>4079</v>
      </c>
      <c r="BB347" s="161" t="s">
        <v>4079</v>
      </c>
      <c r="BC347" s="162" t="s">
        <v>4079</v>
      </c>
      <c r="BD347" s="162" t="str">
        <f>IF("IBT"=MID(AY347,1,3),INDEX('JP PINT 1.0'!J:J,MATCH(コアインボイス0904!AY347,'JP PINT 1.0'!C:C,0),1),"")</f>
        <v/>
      </c>
      <c r="BF347" s="167" t="s">
        <v>4079</v>
      </c>
    </row>
    <row r="348" spans="1:58">
      <c r="A348" s="161">
        <v>346</v>
      </c>
      <c r="B348" s="162" t="s">
        <v>4079</v>
      </c>
      <c r="C348" s="161" t="s">
        <v>5673</v>
      </c>
      <c r="D348" s="161" t="s">
        <v>4934</v>
      </c>
      <c r="E348" s="161" t="str">
        <f t="shared" si="46"/>
        <v>調整参照文書</v>
      </c>
      <c r="F348" s="162" t="str">
        <f>IF("AS"=MID(N348,1,2),INDEX('SME XPath'!X:X,MATCH(コアインボイス0904!K348,'SME XPath'!A:A,0),1),"")</f>
        <v/>
      </c>
      <c r="G348" s="161" t="s">
        <v>1138</v>
      </c>
      <c r="H348" s="161" t="s">
        <v>2355</v>
      </c>
      <c r="K348" s="161">
        <v>333</v>
      </c>
      <c r="L348" s="162" t="s">
        <v>29</v>
      </c>
      <c r="M348" s="161" t="s">
        <v>274</v>
      </c>
      <c r="N348" s="161" t="s">
        <v>48</v>
      </c>
      <c r="V348" s="161" t="s">
        <v>275</v>
      </c>
      <c r="Y348" s="161" t="s">
        <v>1138</v>
      </c>
      <c r="Z348" s="161" t="s">
        <v>1139</v>
      </c>
      <c r="AA348" s="162" t="s">
        <v>43</v>
      </c>
      <c r="AV348" s="167" t="s">
        <v>3637</v>
      </c>
      <c r="AX348" s="161" t="s">
        <v>4079</v>
      </c>
      <c r="AZ348" s="161" t="s">
        <v>4079</v>
      </c>
      <c r="BA348" s="161" t="s">
        <v>4079</v>
      </c>
      <c r="BB348" s="161" t="s">
        <v>4079</v>
      </c>
      <c r="BC348" s="162" t="s">
        <v>4079</v>
      </c>
      <c r="BD348" s="162" t="str">
        <f>IF("IBT"=MID(AY348,1,3),INDEX('JP PINT 1.0'!J:J,MATCH(コアインボイス0904!AY348,'JP PINT 1.0'!C:C,0),1),"")</f>
        <v/>
      </c>
      <c r="BF348" s="167" t="s">
        <v>4079</v>
      </c>
    </row>
    <row r="349" spans="1:58">
      <c r="A349" s="161">
        <v>347</v>
      </c>
      <c r="B349" s="162" t="s">
        <v>4079</v>
      </c>
      <c r="C349" s="161" t="s">
        <v>5674</v>
      </c>
      <c r="D349" s="161" t="s">
        <v>4935</v>
      </c>
      <c r="E349" s="161" t="str">
        <f t="shared" si="46"/>
        <v>調整参照文書</v>
      </c>
      <c r="F349" s="162" t="str">
        <f>IF("AS"=MID(N349,1,2),INDEX('SME XPath'!X:X,MATCH(コアインボイス0904!K349,'SME XPath'!A:A,0),1),"")</f>
        <v/>
      </c>
      <c r="G349" s="161" t="s">
        <v>1140</v>
      </c>
      <c r="H349" s="161" t="s">
        <v>2355</v>
      </c>
      <c r="K349" s="161">
        <v>334</v>
      </c>
      <c r="L349" s="162" t="s">
        <v>29</v>
      </c>
      <c r="M349" s="161" t="s">
        <v>284</v>
      </c>
      <c r="N349" s="161" t="s">
        <v>48</v>
      </c>
      <c r="V349" s="161" t="s">
        <v>285</v>
      </c>
      <c r="Y349" s="161" t="s">
        <v>1140</v>
      </c>
      <c r="Z349" s="161" t="s">
        <v>1141</v>
      </c>
      <c r="AA349" s="162" t="s">
        <v>43</v>
      </c>
      <c r="AV349" s="167" t="s">
        <v>3636</v>
      </c>
      <c r="AX349" s="161" t="s">
        <v>4079</v>
      </c>
      <c r="AZ349" s="161" t="s">
        <v>4079</v>
      </c>
      <c r="BA349" s="161" t="s">
        <v>4079</v>
      </c>
      <c r="BB349" s="161" t="s">
        <v>4079</v>
      </c>
      <c r="BC349" s="162" t="s">
        <v>4079</v>
      </c>
      <c r="BD349" s="162" t="str">
        <f>IF("IBT"=MID(AY349,1,3),INDEX('JP PINT 1.0'!J:J,MATCH(コアインボイス0904!AY349,'JP PINT 1.0'!C:C,0),1),"")</f>
        <v/>
      </c>
      <c r="BF349" s="167" t="s">
        <v>4079</v>
      </c>
    </row>
    <row r="350" spans="1:58">
      <c r="A350" s="161">
        <v>348</v>
      </c>
      <c r="B350" s="162" t="s">
        <v>4079</v>
      </c>
      <c r="C350" s="161" t="s">
        <v>4936</v>
      </c>
      <c r="D350" s="161" t="s">
        <v>4937</v>
      </c>
      <c r="E350" s="161" t="str">
        <f t="shared" si="45"/>
        <v>調整金額</v>
      </c>
      <c r="F350" s="162" t="str">
        <f>IF("AS"=MID(N350,1,2),INDEX('SME XPath'!X:X,MATCH(コアインボイス0904!K350,'SME XPath'!A:A,0),1),"")</f>
        <v>n</v>
      </c>
      <c r="G350" s="161" t="s">
        <v>4578</v>
      </c>
      <c r="H350" s="161" t="s">
        <v>2355</v>
      </c>
      <c r="K350" s="161">
        <v>335</v>
      </c>
      <c r="L350" s="162" t="s">
        <v>29</v>
      </c>
      <c r="M350" s="161" t="s">
        <v>1142</v>
      </c>
      <c r="N350" s="161" t="s">
        <v>60</v>
      </c>
      <c r="T350" s="161" t="s">
        <v>1143</v>
      </c>
      <c r="Y350" s="161" t="s">
        <v>1144</v>
      </c>
      <c r="Z350" s="161" t="s">
        <v>1145</v>
      </c>
      <c r="AA350" s="162" t="s">
        <v>210</v>
      </c>
      <c r="AV350" s="167" t="s">
        <v>3635</v>
      </c>
      <c r="AX350" s="161" t="s">
        <v>4079</v>
      </c>
      <c r="AZ350" s="161" t="s">
        <v>4079</v>
      </c>
      <c r="BA350" s="161" t="s">
        <v>4079</v>
      </c>
      <c r="BB350" s="161" t="s">
        <v>4079</v>
      </c>
      <c r="BC350" s="162" t="s">
        <v>4079</v>
      </c>
      <c r="BD350" s="162" t="str">
        <f>IF("IBT"=MID(AY350,1,3),INDEX('JP PINT 1.0'!J:J,MATCH(コアインボイス0904!AY350,'JP PINT 1.0'!C:C,0),1),"")</f>
        <v/>
      </c>
      <c r="BF350" s="167" t="s">
        <v>4079</v>
      </c>
    </row>
    <row r="351" spans="1:58">
      <c r="A351" s="161">
        <v>349</v>
      </c>
      <c r="B351" s="162" t="s">
        <v>4079</v>
      </c>
      <c r="K351" s="161">
        <v>336</v>
      </c>
      <c r="L351" s="162" t="s">
        <v>29</v>
      </c>
      <c r="M351" s="161" t="s">
        <v>971</v>
      </c>
      <c r="N351" s="161" t="s">
        <v>69</v>
      </c>
      <c r="U351" s="161" t="s">
        <v>972</v>
      </c>
      <c r="Y351" s="161" t="s">
        <v>1146</v>
      </c>
      <c r="Z351" s="161" t="s">
        <v>1147</v>
      </c>
      <c r="AA351" s="162" t="s">
        <v>34</v>
      </c>
      <c r="AX351" s="161" t="s">
        <v>4079</v>
      </c>
      <c r="AZ351" s="161" t="s">
        <v>4079</v>
      </c>
      <c r="BA351" s="161" t="s">
        <v>4079</v>
      </c>
      <c r="BB351" s="161" t="s">
        <v>4079</v>
      </c>
      <c r="BC351" s="162" t="s">
        <v>4079</v>
      </c>
      <c r="BD351" s="162" t="str">
        <f>IF("IBT"=MID(AY351,1,3),INDEX('JP PINT 1.0'!J:J,MATCH(コアインボイス0904!AY351,'JP PINT 1.0'!C:C,0),1),"")</f>
        <v/>
      </c>
      <c r="BF351" s="167" t="s">
        <v>4079</v>
      </c>
    </row>
    <row r="352" spans="1:58">
      <c r="A352" s="161">
        <v>350</v>
      </c>
      <c r="B352" s="162" t="s">
        <v>4079</v>
      </c>
      <c r="C352" s="161" t="s">
        <v>5675</v>
      </c>
      <c r="D352" s="161" t="s">
        <v>4938</v>
      </c>
      <c r="E352" s="161" t="str">
        <f>G$350</f>
        <v>調整税</v>
      </c>
      <c r="F352" s="162" t="str">
        <f>IF("AS"=MID(N352,1,2),INDEX('SME XPath'!X:X,MATCH(コアインボイス0904!K352,'SME XPath'!A:A,0),1),"")</f>
        <v/>
      </c>
      <c r="G352" s="161" t="s">
        <v>4579</v>
      </c>
      <c r="H352" s="161" t="s">
        <v>2355</v>
      </c>
      <c r="K352" s="161">
        <v>337</v>
      </c>
      <c r="L352" s="162" t="s">
        <v>29</v>
      </c>
      <c r="M352" s="161" t="s">
        <v>975</v>
      </c>
      <c r="N352" s="161" t="s">
        <v>48</v>
      </c>
      <c r="V352" s="161" t="s">
        <v>976</v>
      </c>
      <c r="Y352" s="161" t="s">
        <v>1148</v>
      </c>
      <c r="Z352" s="161" t="s">
        <v>1149</v>
      </c>
      <c r="AA352" s="162" t="s">
        <v>43</v>
      </c>
      <c r="AV352" s="167" t="s">
        <v>3633</v>
      </c>
      <c r="AX352" s="161" t="s">
        <v>4079</v>
      </c>
      <c r="AZ352" s="161" t="s">
        <v>4079</v>
      </c>
      <c r="BA352" s="161" t="s">
        <v>4079</v>
      </c>
      <c r="BB352" s="161" t="s">
        <v>4079</v>
      </c>
      <c r="BC352" s="162" t="s">
        <v>4079</v>
      </c>
      <c r="BD352" s="162" t="str">
        <f>IF("IBT"=MID(AY352,1,3),INDEX('JP PINT 1.0'!J:J,MATCH(コアインボイス0904!AY352,'JP PINT 1.0'!C:C,0),1),"")</f>
        <v/>
      </c>
      <c r="BF352" s="167" t="s">
        <v>4079</v>
      </c>
    </row>
    <row r="353" spans="1:58">
      <c r="A353" s="161">
        <v>351</v>
      </c>
      <c r="B353" s="162" t="s">
        <v>4079</v>
      </c>
      <c r="C353" s="161" t="s">
        <v>5676</v>
      </c>
      <c r="D353" s="161" t="s">
        <v>4939</v>
      </c>
      <c r="E353" s="161" t="str">
        <f t="shared" ref="E353:E354" si="47">G$350</f>
        <v>調整税</v>
      </c>
      <c r="F353" s="162" t="str">
        <f>IF("AS"=MID(N353,1,2),INDEX('SME XPath'!X:X,MATCH(コアインボイス0904!K353,'SME XPath'!A:A,0),1),"")</f>
        <v/>
      </c>
      <c r="G353" s="161" t="s">
        <v>4580</v>
      </c>
      <c r="H353" s="161" t="s">
        <v>2355</v>
      </c>
      <c r="K353" s="161">
        <v>338</v>
      </c>
      <c r="L353" s="162" t="s">
        <v>29</v>
      </c>
      <c r="M353" s="161" t="s">
        <v>1150</v>
      </c>
      <c r="N353" s="161" t="s">
        <v>48</v>
      </c>
      <c r="V353" s="161" t="s">
        <v>1151</v>
      </c>
      <c r="Y353" s="161" t="s">
        <v>1152</v>
      </c>
      <c r="Z353" s="161" t="s">
        <v>1153</v>
      </c>
      <c r="AA353" s="162" t="s">
        <v>43</v>
      </c>
      <c r="AV353" s="167" t="s">
        <v>3632</v>
      </c>
      <c r="AX353" s="161" t="s">
        <v>4079</v>
      </c>
      <c r="AZ353" s="161" t="s">
        <v>4079</v>
      </c>
      <c r="BA353" s="161" t="s">
        <v>4079</v>
      </c>
      <c r="BB353" s="161" t="s">
        <v>4079</v>
      </c>
      <c r="BC353" s="162" t="s">
        <v>4079</v>
      </c>
      <c r="BD353" s="162" t="str">
        <f>IF("IBT"=MID(AY353,1,3),INDEX('JP PINT 1.0'!J:J,MATCH(コアインボイス0904!AY353,'JP PINT 1.0'!C:C,0),1),"")</f>
        <v/>
      </c>
      <c r="BF353" s="167" t="s">
        <v>4079</v>
      </c>
    </row>
    <row r="354" spans="1:58">
      <c r="A354" s="161">
        <v>352</v>
      </c>
      <c r="B354" s="162" t="s">
        <v>4079</v>
      </c>
      <c r="C354" s="161" t="s">
        <v>5677</v>
      </c>
      <c r="D354" s="161" t="s">
        <v>4940</v>
      </c>
      <c r="E354" s="161" t="str">
        <f t="shared" si="47"/>
        <v>調整税</v>
      </c>
      <c r="F354" s="162" t="str">
        <f>IF("AS"=MID(N354,1,2),INDEX('SME XPath'!X:X,MATCH(コアインボイス0904!K354,'SME XPath'!A:A,0),1),"")</f>
        <v/>
      </c>
      <c r="G354" s="161" t="s">
        <v>4581</v>
      </c>
      <c r="H354" s="161" t="s">
        <v>2355</v>
      </c>
      <c r="K354" s="161">
        <v>339</v>
      </c>
      <c r="L354" s="162" t="s">
        <v>29</v>
      </c>
      <c r="M354" s="161" t="s">
        <v>979</v>
      </c>
      <c r="N354" s="161" t="s">
        <v>48</v>
      </c>
      <c r="V354" s="161" t="s">
        <v>980</v>
      </c>
      <c r="Y354" s="161" t="s">
        <v>1154</v>
      </c>
      <c r="Z354" s="161" t="s">
        <v>1155</v>
      </c>
      <c r="AA354" s="162" t="s">
        <v>43</v>
      </c>
      <c r="AV354" s="167" t="s">
        <v>3631</v>
      </c>
      <c r="AX354" s="161" t="s">
        <v>4079</v>
      </c>
      <c r="AZ354" s="161" t="s">
        <v>4079</v>
      </c>
      <c r="BA354" s="161" t="s">
        <v>4079</v>
      </c>
      <c r="BB354" s="161" t="s">
        <v>4079</v>
      </c>
      <c r="BC354" s="162" t="s">
        <v>4079</v>
      </c>
      <c r="BD354" s="162" t="str">
        <f>IF("IBT"=MID(AY354,1,3),INDEX('JP PINT 1.0'!J:J,MATCH(コアインボイス0904!AY354,'JP PINT 1.0'!C:C,0),1),"")</f>
        <v/>
      </c>
      <c r="BF354" s="167" t="s">
        <v>4079</v>
      </c>
    </row>
    <row r="355" spans="1:58">
      <c r="A355" s="161">
        <v>353</v>
      </c>
      <c r="B355" s="162" t="s">
        <v>4470</v>
      </c>
      <c r="C355" s="161" t="s">
        <v>4941</v>
      </c>
      <c r="D355" s="161" t="s">
        <v>4942</v>
      </c>
      <c r="E355" s="161" t="s">
        <v>5286</v>
      </c>
      <c r="F355" s="162" t="str">
        <f>IF("AS"=MID(N355,1,2),INDEX('SME XPath'!X:X,MATCH(コアインボイス0904!K355,'SME XPath'!A:A,0),1),"")</f>
        <v>n</v>
      </c>
      <c r="G355" s="161" t="s">
        <v>5293</v>
      </c>
      <c r="H355" s="161" t="str">
        <f t="shared" ref="H355" si="48">IF(LEN(BD355)&gt;0,BD355,"")</f>
        <v/>
      </c>
      <c r="K355" s="161">
        <v>340</v>
      </c>
      <c r="L355" s="162" t="s">
        <v>29</v>
      </c>
      <c r="M355" s="161" t="s">
        <v>1156</v>
      </c>
      <c r="N355" s="161" t="s">
        <v>60</v>
      </c>
      <c r="R355" s="161" t="s">
        <v>1157</v>
      </c>
      <c r="Y355" s="161" t="s">
        <v>1158</v>
      </c>
      <c r="Z355" s="161" t="s">
        <v>1159</v>
      </c>
      <c r="AA355" s="162" t="s">
        <v>210</v>
      </c>
      <c r="AB355" s="161">
        <v>189</v>
      </c>
      <c r="AC355" s="162" t="s">
        <v>29</v>
      </c>
      <c r="AD355" s="161" t="s">
        <v>1156</v>
      </c>
      <c r="AE355" s="161" t="s">
        <v>60</v>
      </c>
      <c r="AI355" s="161" t="s">
        <v>1157</v>
      </c>
      <c r="AR355" s="161" t="s">
        <v>1158</v>
      </c>
      <c r="AS355" s="161" t="s">
        <v>1159</v>
      </c>
      <c r="AT355" s="162" t="s">
        <v>210</v>
      </c>
      <c r="AV355" s="167" t="s">
        <v>3630</v>
      </c>
      <c r="AW355" s="161" t="s">
        <v>3630</v>
      </c>
      <c r="AX355" s="161">
        <v>2380</v>
      </c>
      <c r="AY355" s="161" t="s">
        <v>1160</v>
      </c>
      <c r="AZ355" s="161">
        <v>1</v>
      </c>
      <c r="BA355" s="161" t="s">
        <v>3168</v>
      </c>
      <c r="BB355" s="161" t="s">
        <v>1161</v>
      </c>
      <c r="BC355" s="162" t="s">
        <v>210</v>
      </c>
      <c r="BD355" s="162" t="str">
        <f>IF("IBT"=MID(AY355,1,3),INDEX('JP PINT 1.0'!J:J,MATCH(コアインボイス0904!AY355,'JP PINT 1.0'!C:C,0),1),"")</f>
        <v/>
      </c>
      <c r="BF355" s="167" t="s">
        <v>4246</v>
      </c>
    </row>
    <row r="356" spans="1:58">
      <c r="A356" s="161">
        <v>354</v>
      </c>
      <c r="B356" s="162" t="s">
        <v>4470</v>
      </c>
      <c r="K356" s="161">
        <v>341</v>
      </c>
      <c r="L356" s="162" t="s">
        <v>29</v>
      </c>
      <c r="M356" s="161" t="s">
        <v>1162</v>
      </c>
      <c r="N356" s="161" t="s">
        <v>69</v>
      </c>
      <c r="S356" s="161" t="s">
        <v>1163</v>
      </c>
      <c r="Y356" s="161" t="s">
        <v>1164</v>
      </c>
      <c r="Z356" s="161" t="s">
        <v>1165</v>
      </c>
      <c r="AA356" s="162" t="s">
        <v>34</v>
      </c>
      <c r="AB356" s="161">
        <v>190</v>
      </c>
      <c r="AC356" s="162" t="s">
        <v>29</v>
      </c>
      <c r="AD356" s="161" t="s">
        <v>1162</v>
      </c>
      <c r="AE356" s="161" t="s">
        <v>69</v>
      </c>
      <c r="AJ356" s="161" t="s">
        <v>1163</v>
      </c>
      <c r="AR356" s="161" t="s">
        <v>1164</v>
      </c>
      <c r="AS356" s="161" t="s">
        <v>1165</v>
      </c>
      <c r="AT356" s="162" t="s">
        <v>34</v>
      </c>
      <c r="AX356" s="161" t="s">
        <v>4079</v>
      </c>
      <c r="AZ356" s="161" t="s">
        <v>4079</v>
      </c>
      <c r="BA356" s="161" t="s">
        <v>4079</v>
      </c>
      <c r="BB356" s="161" t="s">
        <v>4079</v>
      </c>
      <c r="BC356" s="162" t="s">
        <v>4079</v>
      </c>
      <c r="BD356" s="162" t="str">
        <f>IF("IBT"=MID(AY356,1,3),INDEX('JP PINT 1.0'!J:J,MATCH(コアインボイス0904!AY356,'JP PINT 1.0'!C:C,0),1),"")</f>
        <v/>
      </c>
      <c r="BF356" s="167" t="s">
        <v>4079</v>
      </c>
    </row>
    <row r="357" spans="1:58">
      <c r="A357" s="161">
        <v>355</v>
      </c>
      <c r="B357" s="162" t="s">
        <v>4470</v>
      </c>
      <c r="C357" s="161" t="s">
        <v>5678</v>
      </c>
      <c r="D357" s="161" t="s">
        <v>4943</v>
      </c>
      <c r="E357" s="161" t="str">
        <f>G$355</f>
        <v>ヘッダ前払</v>
      </c>
      <c r="F357" s="162" t="str">
        <f>IF("AS"=MID(N357,1,2),INDEX('SME XPath'!X:X,MATCH(コアインボイス0904!K357,'SME XPath'!A:A,0),1),"")</f>
        <v/>
      </c>
      <c r="G357" s="161" t="s">
        <v>1168</v>
      </c>
      <c r="H357" s="161" t="str">
        <f t="shared" ref="H357:H371" si="49">IF(LEN(BD357)&gt;0,BD357,"")</f>
        <v>Amount</v>
      </c>
      <c r="K357" s="161">
        <v>342</v>
      </c>
      <c r="L357" s="162" t="s">
        <v>29</v>
      </c>
      <c r="M357" s="161" t="s">
        <v>1166</v>
      </c>
      <c r="N357" s="161" t="s">
        <v>48</v>
      </c>
      <c r="T357" s="161" t="s">
        <v>1167</v>
      </c>
      <c r="Y357" s="161" t="s">
        <v>1168</v>
      </c>
      <c r="Z357" s="161" t="s">
        <v>1169</v>
      </c>
      <c r="AA357" s="162" t="s">
        <v>43</v>
      </c>
      <c r="AB357" s="161">
        <v>191</v>
      </c>
      <c r="AC357" s="162" t="s">
        <v>29</v>
      </c>
      <c r="AD357" s="161" t="s">
        <v>1166</v>
      </c>
      <c r="AE357" s="161" t="s">
        <v>48</v>
      </c>
      <c r="AK357" s="161" t="s">
        <v>1167</v>
      </c>
      <c r="AR357" s="161" t="s">
        <v>1168</v>
      </c>
      <c r="AS357" s="161" t="s">
        <v>1169</v>
      </c>
      <c r="AT357" s="162" t="s">
        <v>43</v>
      </c>
      <c r="AV357" s="167" t="s">
        <v>3629</v>
      </c>
      <c r="AW357" s="161" t="s">
        <v>3629</v>
      </c>
      <c r="AX357" s="161">
        <v>2400</v>
      </c>
      <c r="AY357" s="161" t="s">
        <v>1170</v>
      </c>
      <c r="AZ357" s="161">
        <v>2</v>
      </c>
      <c r="BA357" s="161" t="s">
        <v>3168</v>
      </c>
      <c r="BB357" s="161" t="s">
        <v>2567</v>
      </c>
      <c r="BC357" s="162" t="s">
        <v>64</v>
      </c>
      <c r="BD357" s="162" t="str">
        <f>IF("IBT"=MID(AY357,1,3),INDEX('JP PINT 1.0'!J:J,MATCH(コアインボイス0904!AY357,'JP PINT 1.0'!C:C,0),1),"")</f>
        <v>Amount</v>
      </c>
      <c r="BF357" s="167" t="s">
        <v>4248</v>
      </c>
    </row>
    <row r="358" spans="1:58">
      <c r="A358" s="161">
        <v>356</v>
      </c>
      <c r="B358" s="162" t="s">
        <v>4470</v>
      </c>
      <c r="C358" s="161" t="s">
        <v>5679</v>
      </c>
      <c r="D358" s="161" t="s">
        <v>4944</v>
      </c>
      <c r="E358" s="161" t="str">
        <f t="shared" ref="E358:E359" si="50">G$355</f>
        <v>ヘッダ前払</v>
      </c>
      <c r="F358" s="162" t="str">
        <f>IF("AS"=MID(N358,1,2),INDEX('SME XPath'!X:X,MATCH(コアインボイス0904!K358,'SME XPath'!A:A,0),1),"")</f>
        <v/>
      </c>
      <c r="G358" s="161" t="s">
        <v>1173</v>
      </c>
      <c r="H358" s="161" t="s">
        <v>2418</v>
      </c>
      <c r="K358" s="161">
        <v>343</v>
      </c>
      <c r="L358" s="162" t="s">
        <v>29</v>
      </c>
      <c r="M358" s="161" t="s">
        <v>1171</v>
      </c>
      <c r="N358" s="161" t="s">
        <v>48</v>
      </c>
      <c r="T358" s="161" t="s">
        <v>1172</v>
      </c>
      <c r="Y358" s="161" t="s">
        <v>1173</v>
      </c>
      <c r="Z358" s="161" t="s">
        <v>1174</v>
      </c>
      <c r="AA358" s="162" t="s">
        <v>43</v>
      </c>
      <c r="AB358" s="161">
        <v>192</v>
      </c>
      <c r="AC358" s="162" t="s">
        <v>29</v>
      </c>
      <c r="AD358" s="161" t="s">
        <v>1171</v>
      </c>
      <c r="AE358" s="161" t="s">
        <v>48</v>
      </c>
      <c r="AK358" s="161" t="s">
        <v>1172</v>
      </c>
      <c r="AR358" s="161" t="s">
        <v>1173</v>
      </c>
      <c r="AS358" s="161" t="s">
        <v>1174</v>
      </c>
      <c r="AT358" s="162" t="s">
        <v>43</v>
      </c>
      <c r="AV358" s="167" t="s">
        <v>3628</v>
      </c>
      <c r="AW358" s="161" t="s">
        <v>3628</v>
      </c>
      <c r="AX358" s="161">
        <v>2410</v>
      </c>
      <c r="AY358" s="161" t="s">
        <v>1175</v>
      </c>
      <c r="AZ358" s="161">
        <v>2</v>
      </c>
      <c r="BA358" s="161" t="s">
        <v>3173</v>
      </c>
      <c r="BB358" s="161" t="s">
        <v>2569</v>
      </c>
      <c r="BC358" s="162" t="s">
        <v>43</v>
      </c>
      <c r="BD358" s="162" t="str">
        <f>IF("IBT"=MID(AY358,1,3),INDEX('JP PINT 1.0'!J:J,MATCH(コアインボイス0904!AY358,'JP PINT 1.0'!C:C,0),1),"")</f>
        <v>Date</v>
      </c>
      <c r="BF358" s="167" t="s">
        <v>4249</v>
      </c>
    </row>
    <row r="359" spans="1:58">
      <c r="A359" s="161">
        <v>357</v>
      </c>
      <c r="B359" s="162" t="s">
        <v>4470</v>
      </c>
      <c r="C359" s="161" t="s">
        <v>5680</v>
      </c>
      <c r="D359" s="161" t="s">
        <v>4945</v>
      </c>
      <c r="E359" s="161" t="str">
        <f t="shared" si="50"/>
        <v>ヘッダ前払</v>
      </c>
      <c r="F359" s="162" t="str">
        <f>IF("AS"=MID(N359,1,2),INDEX('SME XPath'!X:X,MATCH(コアインボイス0904!K359,'SME XPath'!A:A,0),1),"")</f>
        <v/>
      </c>
      <c r="G359" s="161" t="s">
        <v>1179</v>
      </c>
      <c r="H359" s="161" t="str">
        <f t="shared" si="49"/>
        <v>Identifier</v>
      </c>
      <c r="K359" s="161">
        <v>344</v>
      </c>
      <c r="L359" s="162" t="s">
        <v>29</v>
      </c>
      <c r="M359" s="161" t="s">
        <v>1177</v>
      </c>
      <c r="N359" s="161" t="s">
        <v>48</v>
      </c>
      <c r="T359" s="161" t="s">
        <v>1178</v>
      </c>
      <c r="Y359" s="161" t="s">
        <v>1179</v>
      </c>
      <c r="Z359" s="161" t="s">
        <v>1180</v>
      </c>
      <c r="AA359" s="162" t="s">
        <v>43</v>
      </c>
      <c r="AB359" s="161">
        <v>193</v>
      </c>
      <c r="AC359" s="162" t="s">
        <v>29</v>
      </c>
      <c r="AD359" s="161" t="s">
        <v>1177</v>
      </c>
      <c r="AE359" s="161" t="s">
        <v>48</v>
      </c>
      <c r="AK359" s="161" t="s">
        <v>1178</v>
      </c>
      <c r="AR359" s="161" t="s">
        <v>1179</v>
      </c>
      <c r="AS359" s="161" t="s">
        <v>1180</v>
      </c>
      <c r="AT359" s="162" t="s">
        <v>43</v>
      </c>
      <c r="AV359" s="167" t="s">
        <v>4030</v>
      </c>
      <c r="AW359" s="161" t="s">
        <v>4030</v>
      </c>
      <c r="AX359" s="161">
        <v>2390</v>
      </c>
      <c r="AY359" s="161" t="s">
        <v>1181</v>
      </c>
      <c r="AZ359" s="161">
        <v>2</v>
      </c>
      <c r="BA359" s="161" t="s">
        <v>3170</v>
      </c>
      <c r="BB359" s="161" t="s">
        <v>2571</v>
      </c>
      <c r="BC359" s="162" t="s">
        <v>43</v>
      </c>
      <c r="BD359" s="162" t="str">
        <f>IF("IBT"=MID(AY359,1,3),INDEX('JP PINT 1.0'!J:J,MATCH(コアインボイス0904!AY359,'JP PINT 1.0'!C:C,0),1),"")</f>
        <v>Identifier</v>
      </c>
      <c r="BF359" s="167" t="s">
        <v>4247</v>
      </c>
    </row>
    <row r="360" spans="1:58">
      <c r="A360" s="161">
        <v>358</v>
      </c>
      <c r="B360" s="162" t="s">
        <v>4470</v>
      </c>
      <c r="K360" s="161">
        <v>345</v>
      </c>
      <c r="L360" s="162" t="s">
        <v>29</v>
      </c>
      <c r="M360" s="161" t="s">
        <v>1183</v>
      </c>
      <c r="N360" s="161" t="s">
        <v>60</v>
      </c>
      <c r="T360" s="161" t="s">
        <v>1184</v>
      </c>
      <c r="Y360" s="161" t="s">
        <v>1185</v>
      </c>
      <c r="Z360" s="161" t="s">
        <v>1186</v>
      </c>
      <c r="AA360" s="162" t="s">
        <v>43</v>
      </c>
      <c r="AB360" s="161">
        <v>194</v>
      </c>
      <c r="AC360" s="162" t="s">
        <v>29</v>
      </c>
      <c r="AD360" s="161" t="s">
        <v>1183</v>
      </c>
      <c r="AE360" s="161" t="s">
        <v>60</v>
      </c>
      <c r="AK360" s="161" t="s">
        <v>1184</v>
      </c>
      <c r="AR360" s="161" t="s">
        <v>1185</v>
      </c>
      <c r="AS360" s="161" t="s">
        <v>1186</v>
      </c>
      <c r="AT360" s="162" t="s">
        <v>43</v>
      </c>
      <c r="AV360" s="167" t="s">
        <v>3627</v>
      </c>
      <c r="AW360" s="161" t="s">
        <v>3627</v>
      </c>
      <c r="AX360" s="161" t="s">
        <v>4079</v>
      </c>
      <c r="AZ360" s="161" t="s">
        <v>4079</v>
      </c>
      <c r="BA360" s="161" t="s">
        <v>4079</v>
      </c>
      <c r="BB360" s="161" t="s">
        <v>4079</v>
      </c>
      <c r="BC360" s="162" t="s">
        <v>4079</v>
      </c>
      <c r="BD360" s="162" t="str">
        <f>IF("IBT"=MID(AY360,1,3),INDEX('JP PINT 1.0'!J:J,MATCH(コアインボイス0904!AY360,'JP PINT 1.0'!C:C,0),1),"")</f>
        <v/>
      </c>
      <c r="BF360" s="167" t="s">
        <v>4079</v>
      </c>
    </row>
    <row r="361" spans="1:58">
      <c r="A361" s="161">
        <v>359</v>
      </c>
      <c r="B361" s="162" t="s">
        <v>4470</v>
      </c>
      <c r="F361" s="162" t="str">
        <f>IF("AS"=MID(N361,1,2),INDEX('SME XPath'!X:X,MATCH(コアインボイス0904!K361,'SME XPath'!A:A,0),1),"")</f>
        <v/>
      </c>
      <c r="H361" s="161" t="str">
        <f t="shared" si="49"/>
        <v/>
      </c>
      <c r="K361" s="161">
        <v>346</v>
      </c>
      <c r="L361" s="162" t="s">
        <v>29</v>
      </c>
      <c r="M361" s="161" t="s">
        <v>1023</v>
      </c>
      <c r="N361" s="161" t="s">
        <v>69</v>
      </c>
      <c r="U361" s="161" t="s">
        <v>1024</v>
      </c>
      <c r="Y361" s="161" t="s">
        <v>1187</v>
      </c>
      <c r="Z361" s="161" t="s">
        <v>1188</v>
      </c>
      <c r="AA361" s="162" t="s">
        <v>34</v>
      </c>
      <c r="AB361" s="161">
        <v>195</v>
      </c>
      <c r="AC361" s="162" t="s">
        <v>29</v>
      </c>
      <c r="AD361" s="161" t="s">
        <v>1023</v>
      </c>
      <c r="AE361" s="161" t="s">
        <v>69</v>
      </c>
      <c r="AL361" s="161" t="s">
        <v>1024</v>
      </c>
      <c r="AR361" s="161" t="s">
        <v>1187</v>
      </c>
      <c r="AS361" s="161" t="s">
        <v>1188</v>
      </c>
      <c r="AT361" s="162" t="s">
        <v>34</v>
      </c>
      <c r="AX361" s="161" t="s">
        <v>4079</v>
      </c>
      <c r="AZ361" s="161" t="s">
        <v>4079</v>
      </c>
      <c r="BA361" s="161" t="s">
        <v>4079</v>
      </c>
      <c r="BB361" s="161" t="s">
        <v>4079</v>
      </c>
      <c r="BC361" s="162" t="s">
        <v>4079</v>
      </c>
      <c r="BD361" s="162" t="str">
        <f>IF("IBT"=MID(AY361,1,3),INDEX('JP PINT 1.0'!J:J,MATCH(コアインボイス0904!AY361,'JP PINT 1.0'!C:C,0),1),"")</f>
        <v/>
      </c>
      <c r="BF361" s="167" t="s">
        <v>4079</v>
      </c>
    </row>
    <row r="362" spans="1:58">
      <c r="A362" s="161">
        <v>360</v>
      </c>
      <c r="B362" s="162" t="s">
        <v>4470</v>
      </c>
      <c r="C362" s="161" t="s">
        <v>5681</v>
      </c>
      <c r="D362" s="161" t="s">
        <v>4946</v>
      </c>
      <c r="E362" s="161" t="str">
        <f t="shared" ref="E362" si="51">G$355</f>
        <v>ヘッダ前払</v>
      </c>
      <c r="F362" s="162" t="str">
        <f>IF("AS"=MID(N362,1,2),INDEX('SME XPath'!X:X,MATCH(コアインボイス0904!K362,'SME XPath'!A:A,0),1),"")</f>
        <v/>
      </c>
      <c r="G362" s="161" t="s">
        <v>1189</v>
      </c>
      <c r="H362" s="161" t="str">
        <f t="shared" si="49"/>
        <v>Code</v>
      </c>
      <c r="K362" s="161">
        <v>347</v>
      </c>
      <c r="L362" s="162" t="s">
        <v>29</v>
      </c>
      <c r="M362" s="161" t="s">
        <v>1046</v>
      </c>
      <c r="N362" s="161" t="s">
        <v>48</v>
      </c>
      <c r="V362" s="161" t="s">
        <v>1047</v>
      </c>
      <c r="Y362" s="161" t="s">
        <v>1189</v>
      </c>
      <c r="Z362" s="161" t="s">
        <v>1190</v>
      </c>
      <c r="AA362" s="162" t="s">
        <v>43</v>
      </c>
      <c r="AB362" s="161">
        <v>196</v>
      </c>
      <c r="AC362" s="162" t="s">
        <v>29</v>
      </c>
      <c r="AD362" s="161" t="s">
        <v>1046</v>
      </c>
      <c r="AE362" s="161" t="s">
        <v>48</v>
      </c>
      <c r="AM362" s="161" t="s">
        <v>1047</v>
      </c>
      <c r="AR362" s="161" t="s">
        <v>1189</v>
      </c>
      <c r="AS362" s="161" t="s">
        <v>1190</v>
      </c>
      <c r="AT362" s="162" t="s">
        <v>43</v>
      </c>
      <c r="AV362" s="167" t="s">
        <v>3626</v>
      </c>
      <c r="AW362" s="161" t="s">
        <v>3626</v>
      </c>
      <c r="AX362" s="161">
        <v>2420</v>
      </c>
      <c r="AY362" s="161" t="s">
        <v>1191</v>
      </c>
      <c r="AZ362" s="161">
        <v>2</v>
      </c>
      <c r="BA362" s="161" t="s">
        <v>3175</v>
      </c>
      <c r="BB362" s="161" t="s">
        <v>2573</v>
      </c>
      <c r="BC362" s="162" t="s">
        <v>43</v>
      </c>
      <c r="BD362" s="162" t="str">
        <f>IF("IBT"=MID(AY362,1,3),INDEX('JP PINT 1.0'!J:J,MATCH(コアインボイス0904!AY362,'JP PINT 1.0'!C:C,0),1),"")</f>
        <v>Code</v>
      </c>
      <c r="BF362" s="167" t="s">
        <v>4250</v>
      </c>
    </row>
    <row r="363" spans="1:58">
      <c r="A363" s="161">
        <v>361</v>
      </c>
      <c r="B363" s="162" t="s">
        <v>4470</v>
      </c>
      <c r="C363" s="161" t="s">
        <v>4947</v>
      </c>
      <c r="D363" s="161" t="s">
        <v>4948</v>
      </c>
      <c r="E363" s="161" t="s">
        <v>5286</v>
      </c>
      <c r="F363" s="162">
        <f>IF("AS"=MID(N363,1,2),INDEX('SME XPath'!X:X,MATCH(コアインボイス0904!K363,'SME XPath'!A:A,0),1),"")</f>
        <v>1</v>
      </c>
      <c r="G363" s="161" t="s">
        <v>4519</v>
      </c>
      <c r="H363" s="161" t="str">
        <f t="shared" si="49"/>
        <v/>
      </c>
      <c r="K363" s="161">
        <v>348</v>
      </c>
      <c r="L363" s="162" t="s">
        <v>29</v>
      </c>
      <c r="M363" s="161" t="s">
        <v>1193</v>
      </c>
      <c r="N363" s="161" t="s">
        <v>60</v>
      </c>
      <c r="R363" s="161" t="s">
        <v>1194</v>
      </c>
      <c r="Y363" s="161" t="s">
        <v>1195</v>
      </c>
      <c r="Z363" s="161" t="s">
        <v>1196</v>
      </c>
      <c r="AA363" s="162" t="s">
        <v>43</v>
      </c>
      <c r="AB363" s="161">
        <v>197</v>
      </c>
      <c r="AC363" s="162" t="s">
        <v>29</v>
      </c>
      <c r="AD363" s="161" t="s">
        <v>1193</v>
      </c>
      <c r="AE363" s="161" t="s">
        <v>60</v>
      </c>
      <c r="AI363" s="161" t="s">
        <v>1194</v>
      </c>
      <c r="AR363" s="161" t="s">
        <v>1195</v>
      </c>
      <c r="AS363" s="161" t="s">
        <v>1196</v>
      </c>
      <c r="AT363" s="162" t="s">
        <v>43</v>
      </c>
      <c r="AV363" s="167" t="s">
        <v>3625</v>
      </c>
      <c r="AW363" s="161" t="s">
        <v>3625</v>
      </c>
      <c r="AX363" s="161" t="s">
        <v>4079</v>
      </c>
      <c r="AZ363" s="161" t="s">
        <v>4079</v>
      </c>
      <c r="BA363" s="161" t="s">
        <v>4079</v>
      </c>
      <c r="BB363" s="161" t="s">
        <v>4079</v>
      </c>
      <c r="BC363" s="162" t="s">
        <v>4079</v>
      </c>
      <c r="BD363" s="162" t="str">
        <f>IF("IBT"=MID(AY363,1,3),INDEX('JP PINT 1.0'!J:J,MATCH(コアインボイス0904!AY363,'JP PINT 1.0'!C:C,0),1),"")</f>
        <v/>
      </c>
      <c r="BF363" s="167" t="s">
        <v>4079</v>
      </c>
    </row>
    <row r="364" spans="1:58">
      <c r="A364" s="161">
        <v>362</v>
      </c>
      <c r="B364" s="162" t="s">
        <v>4470</v>
      </c>
      <c r="F364" s="162" t="str">
        <f>IF("AS"=MID(N364,1,2),INDEX('SME XPath'!X:X,MATCH(コアインボイス0904!K364,'SME XPath'!A:A,0),1),"")</f>
        <v/>
      </c>
      <c r="H364" s="161" t="str">
        <f t="shared" si="49"/>
        <v/>
      </c>
      <c r="K364" s="161">
        <v>349</v>
      </c>
      <c r="L364" s="162" t="s">
        <v>29</v>
      </c>
      <c r="M364" s="161" t="s">
        <v>1061</v>
      </c>
      <c r="N364" s="161" t="s">
        <v>69</v>
      </c>
      <c r="S364" s="161" t="s">
        <v>1062</v>
      </c>
      <c r="Y364" s="161" t="s">
        <v>1197</v>
      </c>
      <c r="Z364" s="161" t="s">
        <v>1198</v>
      </c>
      <c r="AA364" s="162" t="s">
        <v>34</v>
      </c>
      <c r="AB364" s="161">
        <v>198</v>
      </c>
      <c r="AC364" s="162" t="s">
        <v>29</v>
      </c>
      <c r="AD364" s="161" t="s">
        <v>1061</v>
      </c>
      <c r="AE364" s="161" t="s">
        <v>69</v>
      </c>
      <c r="AJ364" s="161" t="s">
        <v>1062</v>
      </c>
      <c r="AR364" s="161" t="s">
        <v>1197</v>
      </c>
      <c r="AS364" s="161" t="s">
        <v>1198</v>
      </c>
      <c r="AT364" s="162" t="s">
        <v>34</v>
      </c>
      <c r="AX364" s="161" t="s">
        <v>4079</v>
      </c>
      <c r="AZ364" s="161" t="s">
        <v>4079</v>
      </c>
      <c r="BA364" s="161" t="s">
        <v>4079</v>
      </c>
      <c r="BB364" s="161" t="s">
        <v>4079</v>
      </c>
      <c r="BC364" s="162" t="s">
        <v>4079</v>
      </c>
      <c r="BD364" s="162" t="str">
        <f>IF("IBT"=MID(AY364,1,3),INDEX('JP PINT 1.0'!J:J,MATCH(コアインボイス0904!AY364,'JP PINT 1.0'!C:C,0),1),"")</f>
        <v/>
      </c>
      <c r="BF364" s="167" t="s">
        <v>4079</v>
      </c>
    </row>
    <row r="365" spans="1:58">
      <c r="A365" s="161">
        <v>363</v>
      </c>
      <c r="B365" s="162" t="s">
        <v>4470</v>
      </c>
      <c r="C365" s="161" t="s">
        <v>5682</v>
      </c>
      <c r="D365" s="161" t="s">
        <v>4949</v>
      </c>
      <c r="E365" s="161" t="str">
        <f>G$363</f>
        <v>消費税外合計金額</v>
      </c>
      <c r="F365" s="162" t="str">
        <f>IF("AS"=MID(N365,1,2),INDEX('SME XPath'!X:X,MATCH(コアインボイス0904!K365,'SME XPath'!A:A,0),1),"")</f>
        <v/>
      </c>
      <c r="G365" s="161" t="s">
        <v>1201</v>
      </c>
      <c r="H365" s="161" t="s">
        <v>2566</v>
      </c>
      <c r="K365" s="161">
        <v>350</v>
      </c>
      <c r="L365" s="162" t="s">
        <v>29</v>
      </c>
      <c r="M365" s="161" t="s">
        <v>1199</v>
      </c>
      <c r="N365" s="161" t="s">
        <v>48</v>
      </c>
      <c r="T365" s="161" t="s">
        <v>1200</v>
      </c>
      <c r="Y365" s="161" t="s">
        <v>1201</v>
      </c>
      <c r="Z365" s="161" t="s">
        <v>1202</v>
      </c>
      <c r="AA365" s="162" t="s">
        <v>43</v>
      </c>
      <c r="AB365" s="161">
        <v>199</v>
      </c>
      <c r="AC365" s="162" t="s">
        <v>29</v>
      </c>
      <c r="AD365" s="161" t="s">
        <v>1199</v>
      </c>
      <c r="AE365" s="161" t="s">
        <v>48</v>
      </c>
      <c r="AK365" s="161" t="s">
        <v>1200</v>
      </c>
      <c r="AR365" s="161" t="s">
        <v>1201</v>
      </c>
      <c r="AS365" s="161" t="s">
        <v>1202</v>
      </c>
      <c r="AT365" s="162" t="s">
        <v>43</v>
      </c>
      <c r="AV365" s="167" t="s">
        <v>3624</v>
      </c>
      <c r="AW365" s="161" t="s">
        <v>3624</v>
      </c>
      <c r="AX365" s="161" t="s">
        <v>4079</v>
      </c>
      <c r="AZ365" s="161" t="s">
        <v>4079</v>
      </c>
      <c r="BA365" s="161" t="s">
        <v>4079</v>
      </c>
      <c r="BB365" s="161" t="s">
        <v>4079</v>
      </c>
      <c r="BC365" s="162" t="s">
        <v>4079</v>
      </c>
      <c r="BD365" s="162" t="str">
        <f>IF("IBT"=MID(AY365,1,3),INDEX('JP PINT 1.0'!J:J,MATCH(コアインボイス0904!AY365,'JP PINT 1.0'!C:C,0),1),"")</f>
        <v/>
      </c>
      <c r="BF365" s="167" t="s">
        <v>4079</v>
      </c>
    </row>
    <row r="366" spans="1:58">
      <c r="A366" s="161">
        <v>364</v>
      </c>
      <c r="B366" s="162" t="s">
        <v>4470</v>
      </c>
      <c r="C366" s="161" t="s">
        <v>5683</v>
      </c>
      <c r="D366" s="161" t="s">
        <v>4950</v>
      </c>
      <c r="E366" s="161" t="str">
        <f t="shared" ref="E366:E370" si="52">G$363</f>
        <v>消費税外合計金額</v>
      </c>
      <c r="F366" s="162" t="str">
        <f>IF("AS"=MID(N366,1,2),INDEX('SME XPath'!X:X,MATCH(コアインボイス0904!K366,'SME XPath'!A:A,0),1),"")</f>
        <v/>
      </c>
      <c r="G366" s="161" t="s">
        <v>1205</v>
      </c>
      <c r="H366" s="161" t="s">
        <v>2566</v>
      </c>
      <c r="K366" s="161">
        <v>351</v>
      </c>
      <c r="L366" s="162" t="s">
        <v>29</v>
      </c>
      <c r="M366" s="161" t="s">
        <v>1203</v>
      </c>
      <c r="N366" s="161" t="s">
        <v>48</v>
      </c>
      <c r="T366" s="161" t="s">
        <v>1204</v>
      </c>
      <c r="Y366" s="161" t="s">
        <v>1205</v>
      </c>
      <c r="Z366" s="161" t="s">
        <v>1206</v>
      </c>
      <c r="AA366" s="162" t="s">
        <v>43</v>
      </c>
      <c r="AB366" s="161">
        <v>200</v>
      </c>
      <c r="AC366" s="162" t="s">
        <v>29</v>
      </c>
      <c r="AD366" s="161" t="s">
        <v>1203</v>
      </c>
      <c r="AE366" s="161" t="s">
        <v>48</v>
      </c>
      <c r="AK366" s="161" t="s">
        <v>1204</v>
      </c>
      <c r="AR366" s="161" t="s">
        <v>1205</v>
      </c>
      <c r="AS366" s="161" t="s">
        <v>1206</v>
      </c>
      <c r="AT366" s="162" t="s">
        <v>43</v>
      </c>
      <c r="AV366" s="167" t="s">
        <v>3623</v>
      </c>
      <c r="AW366" s="161" t="s">
        <v>3623</v>
      </c>
      <c r="AX366" s="161" t="s">
        <v>4079</v>
      </c>
      <c r="AZ366" s="161" t="s">
        <v>4079</v>
      </c>
      <c r="BA366" s="161" t="s">
        <v>4079</v>
      </c>
      <c r="BB366" s="161" t="s">
        <v>4079</v>
      </c>
      <c r="BC366" s="162" t="s">
        <v>4079</v>
      </c>
      <c r="BD366" s="162" t="str">
        <f>IF("IBT"=MID(AY366,1,3),INDEX('JP PINT 1.0'!J:J,MATCH(コアインボイス0904!AY366,'JP PINT 1.0'!C:C,0),1),"")</f>
        <v/>
      </c>
      <c r="BF366" s="167" t="s">
        <v>4079</v>
      </c>
    </row>
    <row r="367" spans="1:58">
      <c r="A367" s="161">
        <v>365</v>
      </c>
      <c r="B367" s="162" t="s">
        <v>4470</v>
      </c>
      <c r="C367" s="161" t="s">
        <v>5684</v>
      </c>
      <c r="D367" s="161" t="s">
        <v>4951</v>
      </c>
      <c r="E367" s="161" t="str">
        <f t="shared" si="52"/>
        <v>消費税外合計金額</v>
      </c>
      <c r="F367" s="162" t="str">
        <f>IF("AS"=MID(N367,1,2),INDEX('SME XPath'!X:X,MATCH(コアインボイス0904!K367,'SME XPath'!A:A,0),1),"")</f>
        <v/>
      </c>
      <c r="G367" s="161" t="s">
        <v>4582</v>
      </c>
      <c r="H367" s="161" t="s">
        <v>2566</v>
      </c>
      <c r="K367" s="161">
        <v>352</v>
      </c>
      <c r="L367" s="162" t="s">
        <v>29</v>
      </c>
      <c r="M367" s="161" t="s">
        <v>1073</v>
      </c>
      <c r="N367" s="161" t="s">
        <v>48</v>
      </c>
      <c r="T367" s="161" t="s">
        <v>1074</v>
      </c>
      <c r="Y367" s="161" t="s">
        <v>1207</v>
      </c>
      <c r="Z367" s="161" t="s">
        <v>1208</v>
      </c>
      <c r="AA367" s="162" t="s">
        <v>43</v>
      </c>
      <c r="AB367" s="161">
        <v>201</v>
      </c>
      <c r="AC367" s="162" t="s">
        <v>29</v>
      </c>
      <c r="AD367" s="161" t="s">
        <v>1073</v>
      </c>
      <c r="AE367" s="161" t="s">
        <v>48</v>
      </c>
      <c r="AK367" s="161" t="s">
        <v>1074</v>
      </c>
      <c r="AR367" s="161" t="s">
        <v>1207</v>
      </c>
      <c r="AS367" s="161" t="s">
        <v>1208</v>
      </c>
      <c r="AT367" s="162" t="s">
        <v>43</v>
      </c>
      <c r="AV367" s="167" t="s">
        <v>3622</v>
      </c>
      <c r="AW367" s="161" t="s">
        <v>3622</v>
      </c>
      <c r="AX367" s="161" t="s">
        <v>4079</v>
      </c>
      <c r="AZ367" s="161" t="s">
        <v>4079</v>
      </c>
      <c r="BA367" s="161" t="s">
        <v>4079</v>
      </c>
      <c r="BB367" s="161" t="s">
        <v>4079</v>
      </c>
      <c r="BC367" s="162" t="s">
        <v>4079</v>
      </c>
      <c r="BD367" s="162" t="str">
        <f>IF("IBT"=MID(AY367,1,3),INDEX('JP PINT 1.0'!J:J,MATCH(コアインボイス0904!AY367,'JP PINT 1.0'!C:C,0),1),"")</f>
        <v/>
      </c>
      <c r="BF367" s="167" t="s">
        <v>4079</v>
      </c>
    </row>
    <row r="368" spans="1:58">
      <c r="A368" s="161">
        <v>366</v>
      </c>
      <c r="B368" s="162" t="s">
        <v>4470</v>
      </c>
      <c r="C368" s="161" t="s">
        <v>5685</v>
      </c>
      <c r="D368" s="161" t="s">
        <v>4952</v>
      </c>
      <c r="E368" s="161" t="str">
        <f t="shared" si="52"/>
        <v>消費税外合計金額</v>
      </c>
      <c r="F368" s="162" t="str">
        <f>IF("AS"=MID(N368,1,2),INDEX('SME XPath'!X:X,MATCH(コアインボイス0904!K368,'SME XPath'!A:A,0),1),"")</f>
        <v/>
      </c>
      <c r="G368" s="161" t="s">
        <v>4583</v>
      </c>
      <c r="H368" s="161" t="s">
        <v>2566</v>
      </c>
      <c r="K368" s="161">
        <v>353</v>
      </c>
      <c r="L368" s="162" t="s">
        <v>29</v>
      </c>
      <c r="M368" s="161" t="s">
        <v>1077</v>
      </c>
      <c r="N368" s="161" t="s">
        <v>48</v>
      </c>
      <c r="T368" s="161" t="s">
        <v>1078</v>
      </c>
      <c r="Y368" s="161" t="s">
        <v>1210</v>
      </c>
      <c r="Z368" s="161" t="s">
        <v>1211</v>
      </c>
      <c r="AA368" s="162" t="s">
        <v>43</v>
      </c>
      <c r="AB368" s="161">
        <v>202</v>
      </c>
      <c r="AC368" s="162" t="s">
        <v>29</v>
      </c>
      <c r="AD368" s="161" t="s">
        <v>1077</v>
      </c>
      <c r="AE368" s="161" t="s">
        <v>48</v>
      </c>
      <c r="AK368" s="161" t="s">
        <v>1078</v>
      </c>
      <c r="AR368" s="161" t="s">
        <v>1210</v>
      </c>
      <c r="AS368" s="161" t="s">
        <v>1211</v>
      </c>
      <c r="AT368" s="162" t="s">
        <v>43</v>
      </c>
      <c r="AV368" s="167" t="s">
        <v>3621</v>
      </c>
      <c r="AW368" s="161" t="s">
        <v>3621</v>
      </c>
      <c r="AX368" s="161" t="s">
        <v>4079</v>
      </c>
      <c r="AZ368" s="161" t="s">
        <v>4079</v>
      </c>
      <c r="BA368" s="161" t="s">
        <v>4079</v>
      </c>
      <c r="BB368" s="161" t="s">
        <v>4079</v>
      </c>
      <c r="BC368" s="162" t="s">
        <v>4079</v>
      </c>
      <c r="BD368" s="162" t="str">
        <f>IF("IBT"=MID(AY368,1,3),INDEX('JP PINT 1.0'!J:J,MATCH(コアインボイス0904!AY368,'JP PINT 1.0'!C:C,0),1),"")</f>
        <v/>
      </c>
      <c r="BF368" s="167" t="s">
        <v>4079</v>
      </c>
    </row>
    <row r="369" spans="1:58">
      <c r="A369" s="161">
        <v>367</v>
      </c>
      <c r="B369" s="162" t="s">
        <v>4470</v>
      </c>
      <c r="C369" s="161" t="s">
        <v>5686</v>
      </c>
      <c r="D369" s="161" t="s">
        <v>4953</v>
      </c>
      <c r="E369" s="161" t="str">
        <f t="shared" si="52"/>
        <v>消費税外合計金額</v>
      </c>
      <c r="F369" s="162" t="str">
        <f>IF("AS"=MID(N369,1,2),INDEX('SME XPath'!X:X,MATCH(コアインボイス0904!K369,'SME XPath'!A:A,0),1),"")</f>
        <v/>
      </c>
      <c r="G369" s="161" t="s">
        <v>1212</v>
      </c>
      <c r="H369" s="161" t="s">
        <v>2566</v>
      </c>
      <c r="K369" s="161">
        <v>354</v>
      </c>
      <c r="L369" s="162" t="s">
        <v>29</v>
      </c>
      <c r="M369" s="161" t="s">
        <v>1085</v>
      </c>
      <c r="N369" s="161" t="s">
        <v>48</v>
      </c>
      <c r="T369" s="161" t="s">
        <v>1086</v>
      </c>
      <c r="Y369" s="161" t="s">
        <v>1212</v>
      </c>
      <c r="Z369" s="161" t="s">
        <v>1213</v>
      </c>
      <c r="AA369" s="162" t="s">
        <v>43</v>
      </c>
      <c r="AB369" s="161">
        <v>203</v>
      </c>
      <c r="AC369" s="162" t="s">
        <v>29</v>
      </c>
      <c r="AD369" s="161" t="s">
        <v>1085</v>
      </c>
      <c r="AE369" s="161" t="s">
        <v>48</v>
      </c>
      <c r="AK369" s="161" t="s">
        <v>1086</v>
      </c>
      <c r="AR369" s="161" t="s">
        <v>1212</v>
      </c>
      <c r="AS369" s="161" t="s">
        <v>1213</v>
      </c>
      <c r="AT369" s="162" t="s">
        <v>43</v>
      </c>
      <c r="AV369" s="167" t="s">
        <v>3619</v>
      </c>
      <c r="AW369" s="161" t="s">
        <v>3619</v>
      </c>
      <c r="AX369" s="161" t="s">
        <v>4079</v>
      </c>
      <c r="AZ369" s="161" t="s">
        <v>4079</v>
      </c>
      <c r="BA369" s="161" t="s">
        <v>4079</v>
      </c>
      <c r="BB369" s="161" t="s">
        <v>4079</v>
      </c>
      <c r="BC369" s="162" t="s">
        <v>4079</v>
      </c>
      <c r="BD369" s="162" t="str">
        <f>IF("IBT"=MID(AY369,1,3),INDEX('JP PINT 1.0'!J:J,MATCH(コアインボイス0904!AY369,'JP PINT 1.0'!C:C,0),1),"")</f>
        <v/>
      </c>
      <c r="BF369" s="167" t="s">
        <v>4079</v>
      </c>
    </row>
    <row r="370" spans="1:58">
      <c r="A370" s="161">
        <v>368</v>
      </c>
      <c r="B370" s="162" t="s">
        <v>4470</v>
      </c>
      <c r="C370" s="161" t="s">
        <v>4954</v>
      </c>
      <c r="D370" s="161" t="s">
        <v>4955</v>
      </c>
      <c r="E370" s="161" t="str">
        <f t="shared" si="52"/>
        <v>消費税外合計金額</v>
      </c>
      <c r="F370" s="162" t="str">
        <f>IF("AS"=MID(N370,1,2),INDEX('SME XPath'!X:X,MATCH(コアインボイス0904!K370,'SME XPath'!A:A,0),1),"")</f>
        <v>n</v>
      </c>
      <c r="G370" s="161" t="s">
        <v>4553</v>
      </c>
      <c r="H370" s="161" t="str">
        <f t="shared" si="49"/>
        <v/>
      </c>
      <c r="K370" s="161">
        <v>355</v>
      </c>
      <c r="L370" s="162" t="s">
        <v>29</v>
      </c>
      <c r="M370" s="161" t="s">
        <v>1214</v>
      </c>
      <c r="N370" s="161" t="s">
        <v>60</v>
      </c>
      <c r="T370" s="161" t="s">
        <v>1215</v>
      </c>
      <c r="Y370" s="161" t="s">
        <v>1216</v>
      </c>
      <c r="Z370" s="161" t="s">
        <v>1217</v>
      </c>
      <c r="AA370" s="162" t="s">
        <v>210</v>
      </c>
      <c r="AB370" s="161">
        <v>204</v>
      </c>
      <c r="AC370" s="162" t="s">
        <v>29</v>
      </c>
      <c r="AD370" s="161" t="s">
        <v>1214</v>
      </c>
      <c r="AE370" s="161" t="s">
        <v>60</v>
      </c>
      <c r="AK370" s="161" t="s">
        <v>1215</v>
      </c>
      <c r="AR370" s="161" t="s">
        <v>1216</v>
      </c>
      <c r="AS370" s="161" t="s">
        <v>1217</v>
      </c>
      <c r="AT370" s="162" t="s">
        <v>210</v>
      </c>
      <c r="AV370" s="167" t="s">
        <v>3618</v>
      </c>
      <c r="AW370" s="161" t="s">
        <v>3618</v>
      </c>
      <c r="AX370" s="161" t="s">
        <v>4079</v>
      </c>
      <c r="AZ370" s="161" t="s">
        <v>4079</v>
      </c>
      <c r="BA370" s="161" t="s">
        <v>4079</v>
      </c>
      <c r="BB370" s="161" t="s">
        <v>4079</v>
      </c>
      <c r="BC370" s="162" t="s">
        <v>4079</v>
      </c>
      <c r="BD370" s="162" t="str">
        <f>IF("IBT"=MID(AY370,1,3),INDEX('JP PINT 1.0'!J:J,MATCH(コアインボイス0904!AY370,'JP PINT 1.0'!C:C,0),1),"")</f>
        <v/>
      </c>
      <c r="BF370" s="167" t="s">
        <v>4079</v>
      </c>
    </row>
    <row r="371" spans="1:58">
      <c r="A371" s="161">
        <v>369</v>
      </c>
      <c r="B371" s="162" t="s">
        <v>4470</v>
      </c>
      <c r="F371" s="162" t="str">
        <f>IF("AS"=MID(N371,1,2),INDEX('SME XPath'!X:X,MATCH(コアインボイス0904!K371,'SME XPath'!A:A,0),1),"")</f>
        <v/>
      </c>
      <c r="H371" s="161" t="str">
        <f t="shared" si="49"/>
        <v/>
      </c>
      <c r="K371" s="161">
        <v>356</v>
      </c>
      <c r="L371" s="162" t="s">
        <v>29</v>
      </c>
      <c r="M371" s="161" t="s">
        <v>236</v>
      </c>
      <c r="N371" s="161" t="s">
        <v>69</v>
      </c>
      <c r="U371" s="161" t="s">
        <v>237</v>
      </c>
      <c r="Y371" s="161" t="s">
        <v>1218</v>
      </c>
      <c r="Z371" s="161" t="s">
        <v>1219</v>
      </c>
      <c r="AA371" s="162" t="s">
        <v>34</v>
      </c>
      <c r="AB371" s="161">
        <v>205</v>
      </c>
      <c r="AC371" s="162" t="s">
        <v>29</v>
      </c>
      <c r="AD371" s="161" t="s">
        <v>236</v>
      </c>
      <c r="AE371" s="161" t="s">
        <v>69</v>
      </c>
      <c r="AL371" s="161" t="s">
        <v>237</v>
      </c>
      <c r="AR371" s="161" t="s">
        <v>1218</v>
      </c>
      <c r="AS371" s="161" t="s">
        <v>1219</v>
      </c>
      <c r="AT371" s="162" t="s">
        <v>34</v>
      </c>
      <c r="AX371" s="161" t="s">
        <v>4079</v>
      </c>
      <c r="AZ371" s="161" t="s">
        <v>4079</v>
      </c>
      <c r="BA371" s="161" t="s">
        <v>4079</v>
      </c>
      <c r="BB371" s="161" t="s">
        <v>4079</v>
      </c>
      <c r="BC371" s="162" t="s">
        <v>4079</v>
      </c>
      <c r="BD371" s="162" t="str">
        <f>IF("IBT"=MID(AY371,1,3),INDEX('JP PINT 1.0'!J:J,MATCH(コアインボイス0904!AY371,'JP PINT 1.0'!C:C,0),1),"")</f>
        <v/>
      </c>
      <c r="BF371" s="167" t="s">
        <v>4079</v>
      </c>
    </row>
    <row r="372" spans="1:58">
      <c r="A372" s="161">
        <v>370</v>
      </c>
      <c r="B372" s="162" t="s">
        <v>4470</v>
      </c>
      <c r="C372" s="161" t="s">
        <v>5687</v>
      </c>
      <c r="D372" s="161" t="s">
        <v>4956</v>
      </c>
      <c r="E372" s="161" t="str">
        <f>G$370</f>
        <v>消費税外合計金額参照文書</v>
      </c>
      <c r="F372" s="162" t="str">
        <f>IF("AS"=MID(N372,1,2),INDEX('SME XPath'!X:X,MATCH(コアインボイス0904!K372,'SME XPath'!A:A,0),1),"")</f>
        <v/>
      </c>
      <c r="G372" s="161" t="s">
        <v>1220</v>
      </c>
      <c r="H372" s="161" t="s">
        <v>2355</v>
      </c>
      <c r="K372" s="161">
        <v>357</v>
      </c>
      <c r="L372" s="162" t="s">
        <v>29</v>
      </c>
      <c r="M372" s="161" t="s">
        <v>240</v>
      </c>
      <c r="N372" s="161" t="s">
        <v>48</v>
      </c>
      <c r="V372" s="161" t="s">
        <v>241</v>
      </c>
      <c r="Y372" s="161" t="s">
        <v>1220</v>
      </c>
      <c r="Z372" s="161" t="s">
        <v>1221</v>
      </c>
      <c r="AA372" s="162" t="s">
        <v>64</v>
      </c>
      <c r="AB372" s="161">
        <v>206</v>
      </c>
      <c r="AC372" s="162" t="s">
        <v>29</v>
      </c>
      <c r="AD372" s="161" t="s">
        <v>240</v>
      </c>
      <c r="AE372" s="161" t="s">
        <v>48</v>
      </c>
      <c r="AM372" s="161" t="s">
        <v>241</v>
      </c>
      <c r="AR372" s="161" t="s">
        <v>1220</v>
      </c>
      <c r="AS372" s="161" t="s">
        <v>1221</v>
      </c>
      <c r="AT372" s="162" t="s">
        <v>64</v>
      </c>
      <c r="AV372" s="167" t="s">
        <v>3617</v>
      </c>
      <c r="AW372" s="161" t="s">
        <v>3617</v>
      </c>
      <c r="AX372" s="161" t="s">
        <v>4079</v>
      </c>
      <c r="AZ372" s="161" t="s">
        <v>4079</v>
      </c>
      <c r="BA372" s="161" t="s">
        <v>4079</v>
      </c>
      <c r="BB372" s="161" t="s">
        <v>4079</v>
      </c>
      <c r="BC372" s="162" t="s">
        <v>4079</v>
      </c>
      <c r="BD372" s="162" t="str">
        <f>IF("IBT"=MID(AY372,1,3),INDEX('JP PINT 1.0'!J:J,MATCH(コアインボイス0904!AY372,'JP PINT 1.0'!C:C,0),1),"")</f>
        <v/>
      </c>
      <c r="BF372" s="167" t="s">
        <v>4079</v>
      </c>
    </row>
    <row r="373" spans="1:58">
      <c r="A373" s="161">
        <v>371</v>
      </c>
      <c r="B373" s="162" t="s">
        <v>4470</v>
      </c>
      <c r="C373" s="161" t="s">
        <v>5688</v>
      </c>
      <c r="D373" s="161" t="s">
        <v>4957</v>
      </c>
      <c r="E373" s="161" t="str">
        <f t="shared" ref="E373:E379" si="53">G$370</f>
        <v>消費税外合計金額参照文書</v>
      </c>
      <c r="F373" s="162" t="str">
        <f>IF("AS"=MID(N373,1,2),INDEX('SME XPath'!X:X,MATCH(コアインボイス0904!K373,'SME XPath'!A:A,0),1),"")</f>
        <v/>
      </c>
      <c r="G373" s="161" t="s">
        <v>1222</v>
      </c>
      <c r="H373" s="161" t="s">
        <v>2418</v>
      </c>
      <c r="K373" s="161">
        <v>358</v>
      </c>
      <c r="L373" s="162" t="s">
        <v>29</v>
      </c>
      <c r="M373" s="161" t="s">
        <v>253</v>
      </c>
      <c r="N373" s="161" t="s">
        <v>48</v>
      </c>
      <c r="V373" s="161" t="s">
        <v>254</v>
      </c>
      <c r="Y373" s="161" t="s">
        <v>1222</v>
      </c>
      <c r="Z373" s="161" t="s">
        <v>1223</v>
      </c>
      <c r="AA373" s="162" t="s">
        <v>43</v>
      </c>
      <c r="AB373" s="161">
        <v>207</v>
      </c>
      <c r="AC373" s="162" t="s">
        <v>29</v>
      </c>
      <c r="AD373" s="161" t="s">
        <v>253</v>
      </c>
      <c r="AE373" s="161" t="s">
        <v>48</v>
      </c>
      <c r="AM373" s="161" t="s">
        <v>254</v>
      </c>
      <c r="AR373" s="161" t="s">
        <v>1222</v>
      </c>
      <c r="AS373" s="161" t="s">
        <v>1223</v>
      </c>
      <c r="AT373" s="162" t="s">
        <v>43</v>
      </c>
      <c r="AV373" s="167" t="s">
        <v>3616</v>
      </c>
      <c r="AW373" s="161" t="s">
        <v>3616</v>
      </c>
      <c r="AX373" s="161" t="s">
        <v>4079</v>
      </c>
      <c r="AZ373" s="161" t="s">
        <v>4079</v>
      </c>
      <c r="BA373" s="161" t="s">
        <v>4079</v>
      </c>
      <c r="BB373" s="161" t="s">
        <v>4079</v>
      </c>
      <c r="BC373" s="162" t="s">
        <v>4079</v>
      </c>
      <c r="BD373" s="162" t="str">
        <f>IF("IBT"=MID(AY373,1,3),INDEX('JP PINT 1.0'!J:J,MATCH(コアインボイス0904!AY373,'JP PINT 1.0'!C:C,0),1),"")</f>
        <v/>
      </c>
      <c r="BF373" s="167" t="s">
        <v>4079</v>
      </c>
    </row>
    <row r="374" spans="1:58">
      <c r="A374" s="161">
        <v>372</v>
      </c>
      <c r="B374" s="162" t="s">
        <v>4470</v>
      </c>
      <c r="C374" s="161" t="s">
        <v>5689</v>
      </c>
      <c r="D374" s="161" t="s">
        <v>4958</v>
      </c>
      <c r="E374" s="161" t="str">
        <f t="shared" si="53"/>
        <v>消費税外合計金額参照文書</v>
      </c>
      <c r="F374" s="162" t="str">
        <f>IF("AS"=MID(N374,1,2),INDEX('SME XPath'!X:X,MATCH(コアインボイス0904!K374,'SME XPath'!A:A,0),1),"")</f>
        <v/>
      </c>
      <c r="G374" s="161" t="s">
        <v>1224</v>
      </c>
      <c r="H374" s="161" t="s">
        <v>2355</v>
      </c>
      <c r="K374" s="161">
        <v>359</v>
      </c>
      <c r="L374" s="162" t="s">
        <v>29</v>
      </c>
      <c r="M374" s="161" t="s">
        <v>258</v>
      </c>
      <c r="N374" s="161" t="s">
        <v>48</v>
      </c>
      <c r="V374" s="161" t="s">
        <v>259</v>
      </c>
      <c r="Y374" s="161" t="s">
        <v>1224</v>
      </c>
      <c r="Z374" s="161" t="s">
        <v>1225</v>
      </c>
      <c r="AA374" s="162" t="s">
        <v>43</v>
      </c>
      <c r="AB374" s="161">
        <v>208</v>
      </c>
      <c r="AC374" s="162" t="s">
        <v>29</v>
      </c>
      <c r="AD374" s="161" t="s">
        <v>258</v>
      </c>
      <c r="AE374" s="161" t="s">
        <v>48</v>
      </c>
      <c r="AM374" s="161" t="s">
        <v>259</v>
      </c>
      <c r="AR374" s="161" t="s">
        <v>1224</v>
      </c>
      <c r="AS374" s="161" t="s">
        <v>1225</v>
      </c>
      <c r="AT374" s="162" t="s">
        <v>43</v>
      </c>
      <c r="AV374" s="167" t="s">
        <v>3614</v>
      </c>
      <c r="AW374" s="161" t="s">
        <v>3614</v>
      </c>
      <c r="AX374" s="161" t="s">
        <v>4079</v>
      </c>
      <c r="AZ374" s="161" t="s">
        <v>4079</v>
      </c>
      <c r="BA374" s="161" t="s">
        <v>4079</v>
      </c>
      <c r="BB374" s="161" t="s">
        <v>4079</v>
      </c>
      <c r="BC374" s="162" t="s">
        <v>4079</v>
      </c>
      <c r="BD374" s="162" t="str">
        <f>IF("IBT"=MID(AY374,1,3),INDEX('JP PINT 1.0'!J:J,MATCH(コアインボイス0904!AY374,'JP PINT 1.0'!C:C,0),1),"")</f>
        <v/>
      </c>
      <c r="BF374" s="167" t="s">
        <v>4079</v>
      </c>
    </row>
    <row r="375" spans="1:58">
      <c r="A375" s="161">
        <v>373</v>
      </c>
      <c r="B375" s="162" t="s">
        <v>4470</v>
      </c>
      <c r="C375" s="161" t="s">
        <v>5690</v>
      </c>
      <c r="D375" s="161" t="s">
        <v>4959</v>
      </c>
      <c r="E375" s="161" t="str">
        <f t="shared" si="53"/>
        <v>消費税外合計金額参照文書</v>
      </c>
      <c r="F375" s="162" t="str">
        <f>IF("AS"=MID(N375,1,2),INDEX('SME XPath'!X:X,MATCH(コアインボイス0904!K375,'SME XPath'!A:A,0),1),"")</f>
        <v/>
      </c>
      <c r="G375" s="161" t="s">
        <v>1226</v>
      </c>
      <c r="H375" s="161" t="s">
        <v>2355</v>
      </c>
      <c r="K375" s="161">
        <v>360</v>
      </c>
      <c r="L375" s="162" t="s">
        <v>29</v>
      </c>
      <c r="M375" s="161" t="s">
        <v>264</v>
      </c>
      <c r="N375" s="161" t="s">
        <v>48</v>
      </c>
      <c r="V375" s="161" t="s">
        <v>265</v>
      </c>
      <c r="Y375" s="161" t="s">
        <v>1226</v>
      </c>
      <c r="Z375" s="161" t="s">
        <v>1227</v>
      </c>
      <c r="AA375" s="162" t="s">
        <v>43</v>
      </c>
      <c r="AB375" s="161">
        <v>209</v>
      </c>
      <c r="AC375" s="162" t="s">
        <v>29</v>
      </c>
      <c r="AD375" s="161" t="s">
        <v>264</v>
      </c>
      <c r="AE375" s="161" t="s">
        <v>48</v>
      </c>
      <c r="AM375" s="161" t="s">
        <v>265</v>
      </c>
      <c r="AR375" s="161" t="s">
        <v>1226</v>
      </c>
      <c r="AS375" s="161" t="s">
        <v>1227</v>
      </c>
      <c r="AT375" s="162" t="s">
        <v>43</v>
      </c>
      <c r="AV375" s="167" t="s">
        <v>3613</v>
      </c>
      <c r="AW375" s="161" t="s">
        <v>3613</v>
      </c>
      <c r="AX375" s="161" t="s">
        <v>4079</v>
      </c>
      <c r="AZ375" s="161" t="s">
        <v>4079</v>
      </c>
      <c r="BA375" s="161" t="s">
        <v>4079</v>
      </c>
      <c r="BB375" s="161" t="s">
        <v>4079</v>
      </c>
      <c r="BC375" s="162" t="s">
        <v>4079</v>
      </c>
      <c r="BD375" s="162" t="str">
        <f>IF("IBT"=MID(AY375,1,3),INDEX('JP PINT 1.0'!J:J,MATCH(コアインボイス0904!AY375,'JP PINT 1.0'!C:C,0),1),"")</f>
        <v/>
      </c>
      <c r="BF375" s="167" t="s">
        <v>4079</v>
      </c>
    </row>
    <row r="376" spans="1:58">
      <c r="A376" s="161">
        <v>374</v>
      </c>
      <c r="B376" s="162" t="s">
        <v>4470</v>
      </c>
      <c r="C376" s="161" t="s">
        <v>5691</v>
      </c>
      <c r="D376" s="161" t="s">
        <v>4960</v>
      </c>
      <c r="E376" s="161" t="str">
        <f t="shared" si="53"/>
        <v>消費税外合計金額参照文書</v>
      </c>
      <c r="F376" s="162" t="str">
        <f>IF("AS"=MID(N376,1,2),INDEX('SME XPath'!X:X,MATCH(コアインボイス0904!K376,'SME XPath'!A:A,0),1),"")</f>
        <v/>
      </c>
      <c r="G376" s="161" t="s">
        <v>1228</v>
      </c>
      <c r="H376" s="161" t="s">
        <v>2355</v>
      </c>
      <c r="K376" s="161">
        <v>361</v>
      </c>
      <c r="L376" s="162" t="s">
        <v>29</v>
      </c>
      <c r="M376" s="161" t="s">
        <v>268</v>
      </c>
      <c r="N376" s="161" t="s">
        <v>48</v>
      </c>
      <c r="V376" s="161" t="s">
        <v>269</v>
      </c>
      <c r="Y376" s="161" t="s">
        <v>1228</v>
      </c>
      <c r="Z376" s="161" t="s">
        <v>1229</v>
      </c>
      <c r="AA376" s="162" t="s">
        <v>43</v>
      </c>
      <c r="AB376" s="161">
        <v>210</v>
      </c>
      <c r="AC376" s="162" t="s">
        <v>29</v>
      </c>
      <c r="AD376" s="161" t="s">
        <v>268</v>
      </c>
      <c r="AE376" s="161" t="s">
        <v>48</v>
      </c>
      <c r="AM376" s="161" t="s">
        <v>269</v>
      </c>
      <c r="AR376" s="161" t="s">
        <v>1228</v>
      </c>
      <c r="AS376" s="161" t="s">
        <v>1229</v>
      </c>
      <c r="AT376" s="162" t="s">
        <v>43</v>
      </c>
      <c r="AV376" s="167" t="s">
        <v>3612</v>
      </c>
      <c r="AW376" s="161" t="s">
        <v>3612</v>
      </c>
      <c r="AX376" s="161" t="s">
        <v>4079</v>
      </c>
      <c r="AZ376" s="161" t="s">
        <v>4079</v>
      </c>
      <c r="BA376" s="161" t="s">
        <v>4079</v>
      </c>
      <c r="BB376" s="161" t="s">
        <v>4079</v>
      </c>
      <c r="BC376" s="162" t="s">
        <v>4079</v>
      </c>
      <c r="BD376" s="162" t="str">
        <f>IF("IBT"=MID(AY376,1,3),INDEX('JP PINT 1.0'!J:J,MATCH(コアインボイス0904!AY376,'JP PINT 1.0'!C:C,0),1),"")</f>
        <v/>
      </c>
      <c r="BF376" s="167" t="s">
        <v>4079</v>
      </c>
    </row>
    <row r="377" spans="1:58">
      <c r="A377" s="161">
        <v>375</v>
      </c>
      <c r="B377" s="162" t="s">
        <v>4470</v>
      </c>
      <c r="C377" s="161" t="s">
        <v>5692</v>
      </c>
      <c r="D377" s="161" t="s">
        <v>4961</v>
      </c>
      <c r="E377" s="161" t="str">
        <f t="shared" si="53"/>
        <v>消費税外合計金額参照文書</v>
      </c>
      <c r="F377" s="162" t="str">
        <f>IF("AS"=MID(N377,1,2),INDEX('SME XPath'!X:X,MATCH(コアインボイス0904!K377,'SME XPath'!A:A,0),1),"")</f>
        <v/>
      </c>
      <c r="G377" s="161" t="s">
        <v>1230</v>
      </c>
      <c r="H377" s="161" t="s">
        <v>2355</v>
      </c>
      <c r="K377" s="161">
        <v>362</v>
      </c>
      <c r="L377" s="162" t="s">
        <v>29</v>
      </c>
      <c r="M377" s="161" t="s">
        <v>274</v>
      </c>
      <c r="N377" s="161" t="s">
        <v>48</v>
      </c>
      <c r="V377" s="161" t="s">
        <v>275</v>
      </c>
      <c r="Y377" s="161" t="s">
        <v>1230</v>
      </c>
      <c r="Z377" s="161" t="s">
        <v>1231</v>
      </c>
      <c r="AA377" s="162" t="s">
        <v>64</v>
      </c>
      <c r="AB377" s="161">
        <v>211</v>
      </c>
      <c r="AC377" s="162" t="s">
        <v>29</v>
      </c>
      <c r="AD377" s="161" t="s">
        <v>274</v>
      </c>
      <c r="AE377" s="161" t="s">
        <v>48</v>
      </c>
      <c r="AM377" s="161" t="s">
        <v>275</v>
      </c>
      <c r="AR377" s="161" t="s">
        <v>1230</v>
      </c>
      <c r="AS377" s="161" t="s">
        <v>1231</v>
      </c>
      <c r="AT377" s="162" t="s">
        <v>64</v>
      </c>
      <c r="AV377" s="167" t="s">
        <v>3611</v>
      </c>
      <c r="AW377" s="161" t="s">
        <v>3611</v>
      </c>
      <c r="AX377" s="161" t="s">
        <v>4079</v>
      </c>
      <c r="AZ377" s="161" t="s">
        <v>4079</v>
      </c>
      <c r="BA377" s="161" t="s">
        <v>4079</v>
      </c>
      <c r="BB377" s="161" t="s">
        <v>4079</v>
      </c>
      <c r="BC377" s="162" t="s">
        <v>4079</v>
      </c>
      <c r="BD377" s="162" t="str">
        <f>IF("IBT"=MID(AY377,1,3),INDEX('JP PINT 1.0'!J:J,MATCH(コアインボイス0904!AY377,'JP PINT 1.0'!C:C,0),1),"")</f>
        <v/>
      </c>
      <c r="BF377" s="167" t="s">
        <v>4079</v>
      </c>
    </row>
    <row r="378" spans="1:58">
      <c r="A378" s="161">
        <v>376</v>
      </c>
      <c r="B378" s="162" t="s">
        <v>4470</v>
      </c>
      <c r="C378" s="161" t="s">
        <v>5693</v>
      </c>
      <c r="D378" s="161" t="s">
        <v>4962</v>
      </c>
      <c r="E378" s="161" t="str">
        <f t="shared" si="53"/>
        <v>消費税外合計金額参照文書</v>
      </c>
      <c r="F378" s="162" t="str">
        <f>IF("AS"=MID(N378,1,2),INDEX('SME XPath'!X:X,MATCH(コアインボイス0904!K378,'SME XPath'!A:A,0),1),"")</f>
        <v/>
      </c>
      <c r="G378" s="161" t="s">
        <v>1232</v>
      </c>
      <c r="H378" s="161" t="s">
        <v>2355</v>
      </c>
      <c r="K378" s="161">
        <v>363</v>
      </c>
      <c r="L378" s="162" t="s">
        <v>29</v>
      </c>
      <c r="M378" s="161" t="s">
        <v>278</v>
      </c>
      <c r="N378" s="161" t="s">
        <v>48</v>
      </c>
      <c r="V378" s="161" t="s">
        <v>279</v>
      </c>
      <c r="Y378" s="161" t="s">
        <v>1232</v>
      </c>
      <c r="Z378" s="161" t="s">
        <v>281</v>
      </c>
      <c r="AA378" s="162" t="s">
        <v>43</v>
      </c>
      <c r="AB378" s="161">
        <v>212</v>
      </c>
      <c r="AC378" s="162" t="s">
        <v>29</v>
      </c>
      <c r="AD378" s="161" t="s">
        <v>278</v>
      </c>
      <c r="AE378" s="161" t="s">
        <v>48</v>
      </c>
      <c r="AM378" s="161" t="s">
        <v>279</v>
      </c>
      <c r="AR378" s="161" t="s">
        <v>1232</v>
      </c>
      <c r="AS378" s="161" t="s">
        <v>281</v>
      </c>
      <c r="AT378" s="162" t="s">
        <v>43</v>
      </c>
      <c r="AV378" s="167" t="s">
        <v>3610</v>
      </c>
      <c r="AW378" s="161" t="s">
        <v>3610</v>
      </c>
      <c r="AX378" s="161" t="s">
        <v>4079</v>
      </c>
      <c r="AZ378" s="161" t="s">
        <v>4079</v>
      </c>
      <c r="BA378" s="161" t="s">
        <v>4079</v>
      </c>
      <c r="BB378" s="161" t="s">
        <v>4079</v>
      </c>
      <c r="BC378" s="162" t="s">
        <v>4079</v>
      </c>
      <c r="BD378" s="162" t="str">
        <f>IF("IBT"=MID(AY378,1,3),INDEX('JP PINT 1.0'!J:J,MATCH(コアインボイス0904!AY378,'JP PINT 1.0'!C:C,0),1),"")</f>
        <v/>
      </c>
      <c r="BF378" s="167" t="s">
        <v>4079</v>
      </c>
    </row>
    <row r="379" spans="1:58">
      <c r="A379" s="161">
        <v>377</v>
      </c>
      <c r="B379" s="162" t="s">
        <v>4470</v>
      </c>
      <c r="C379" s="161" t="s">
        <v>5694</v>
      </c>
      <c r="D379" s="161" t="s">
        <v>4963</v>
      </c>
      <c r="E379" s="161" t="str">
        <f t="shared" si="53"/>
        <v>消費税外合計金額参照文書</v>
      </c>
      <c r="F379" s="162" t="str">
        <f>IF("AS"=MID(N379,1,2),INDEX('SME XPath'!X:X,MATCH(コアインボイス0904!K379,'SME XPath'!A:A,0),1),"")</f>
        <v/>
      </c>
      <c r="G379" s="161" t="s">
        <v>1233</v>
      </c>
      <c r="H379" s="161" t="s">
        <v>2355</v>
      </c>
      <c r="K379" s="161">
        <v>364</v>
      </c>
      <c r="L379" s="162" t="s">
        <v>29</v>
      </c>
      <c r="M379" s="161" t="s">
        <v>284</v>
      </c>
      <c r="N379" s="161" t="s">
        <v>48</v>
      </c>
      <c r="V379" s="161" t="s">
        <v>285</v>
      </c>
      <c r="Y379" s="161" t="s">
        <v>1233</v>
      </c>
      <c r="Z379" s="161" t="s">
        <v>1234</v>
      </c>
      <c r="AA379" s="162" t="s">
        <v>43</v>
      </c>
      <c r="AB379" s="161">
        <v>213</v>
      </c>
      <c r="AC379" s="162" t="s">
        <v>29</v>
      </c>
      <c r="AD379" s="161" t="s">
        <v>284</v>
      </c>
      <c r="AE379" s="161" t="s">
        <v>48</v>
      </c>
      <c r="AM379" s="161" t="s">
        <v>285</v>
      </c>
      <c r="AR379" s="161" t="s">
        <v>1233</v>
      </c>
      <c r="AS379" s="161" t="s">
        <v>1234</v>
      </c>
      <c r="AT379" s="162" t="s">
        <v>43</v>
      </c>
      <c r="AV379" s="167" t="s">
        <v>3609</v>
      </c>
      <c r="AW379" s="161" t="s">
        <v>3609</v>
      </c>
      <c r="AX379" s="161" t="s">
        <v>4079</v>
      </c>
      <c r="AZ379" s="161" t="s">
        <v>4079</v>
      </c>
      <c r="BA379" s="161" t="s">
        <v>4079</v>
      </c>
      <c r="BB379" s="161" t="s">
        <v>4079</v>
      </c>
      <c r="BC379" s="162" t="s">
        <v>4079</v>
      </c>
      <c r="BD379" s="162" t="str">
        <f>IF("IBT"=MID(AY379,1,3),INDEX('JP PINT 1.0'!J:J,MATCH(コアインボイス0904!AY379,'JP PINT 1.0'!C:C,0),1),"")</f>
        <v/>
      </c>
      <c r="BF379" s="167" t="s">
        <v>4079</v>
      </c>
    </row>
    <row r="380" spans="1:58">
      <c r="A380" s="161">
        <v>378</v>
      </c>
      <c r="B380" s="162" t="s">
        <v>4470</v>
      </c>
      <c r="C380" s="161" t="s">
        <v>4964</v>
      </c>
      <c r="D380" s="161" t="s">
        <v>4965</v>
      </c>
      <c r="E380" s="161" t="s">
        <v>5286</v>
      </c>
      <c r="F380" s="162" t="str">
        <f>IF("AS"=MID(N380,1,2),INDEX('SME XPath'!X:X,MATCH(コアインボイス0904!K380,'SME XPath'!A:A,0),1),"")</f>
        <v>n</v>
      </c>
      <c r="G380" s="161" t="s">
        <v>4530</v>
      </c>
      <c r="K380" s="161">
        <v>365</v>
      </c>
      <c r="L380" s="162" t="s">
        <v>2280</v>
      </c>
      <c r="M380" s="161" t="s">
        <v>1235</v>
      </c>
      <c r="N380" s="161" t="s">
        <v>60</v>
      </c>
      <c r="P380" s="161" t="s">
        <v>1236</v>
      </c>
      <c r="Y380" s="161" t="s">
        <v>1237</v>
      </c>
      <c r="Z380" s="161" t="s">
        <v>1238</v>
      </c>
      <c r="AA380" s="162" t="s">
        <v>1239</v>
      </c>
      <c r="AB380" s="161">
        <v>214</v>
      </c>
      <c r="AC380" s="162" t="s">
        <v>2280</v>
      </c>
      <c r="AD380" s="161" t="s">
        <v>1235</v>
      </c>
      <c r="AE380" s="161" t="s">
        <v>60</v>
      </c>
      <c r="AG380" s="161" t="s">
        <v>1236</v>
      </c>
      <c r="AR380" s="161" t="s">
        <v>1237</v>
      </c>
      <c r="AS380" s="161" t="s">
        <v>1238</v>
      </c>
      <c r="AT380" s="162" t="s">
        <v>1239</v>
      </c>
      <c r="AV380" s="167" t="s">
        <v>3607</v>
      </c>
      <c r="AW380" s="161" t="s">
        <v>3607</v>
      </c>
      <c r="AX380" s="161" t="s">
        <v>4079</v>
      </c>
      <c r="AZ380" s="161" t="s">
        <v>4079</v>
      </c>
      <c r="BA380" s="161" t="s">
        <v>4079</v>
      </c>
      <c r="BB380" s="161" t="s">
        <v>4079</v>
      </c>
      <c r="BC380" s="162" t="s">
        <v>4079</v>
      </c>
      <c r="BD380" s="162" t="str">
        <f>IF("IBT"=MID(AY380,1,3),INDEX('JP PINT 1.0'!J:J,MATCH(コアインボイス0904!AY380,'JP PINT 1.0'!C:C,0),1),"")</f>
        <v/>
      </c>
      <c r="BF380" s="167" t="s">
        <v>4079</v>
      </c>
    </row>
    <row r="381" spans="1:58">
      <c r="A381" s="161">
        <v>379</v>
      </c>
      <c r="B381" s="162" t="s">
        <v>4470</v>
      </c>
      <c r="F381" s="162" t="str">
        <f>IF("AS"=MID(N381,1,2),INDEX('SME XPath'!X:X,MATCH(コアインボイス0904!K381,'SME XPath'!A:A,0),1),"")</f>
        <v/>
      </c>
      <c r="K381" s="161">
        <v>366</v>
      </c>
      <c r="L381" s="162" t="s">
        <v>2280</v>
      </c>
      <c r="M381" s="161" t="s">
        <v>1240</v>
      </c>
      <c r="N381" s="161" t="s">
        <v>69</v>
      </c>
      <c r="Q381" s="161" t="s">
        <v>1241</v>
      </c>
      <c r="Y381" s="161" t="s">
        <v>1242</v>
      </c>
      <c r="Z381" s="161" t="s">
        <v>1243</v>
      </c>
      <c r="AA381" s="162" t="s">
        <v>34</v>
      </c>
      <c r="AB381" s="161">
        <v>215</v>
      </c>
      <c r="AC381" s="162" t="s">
        <v>2280</v>
      </c>
      <c r="AD381" s="161" t="s">
        <v>1240</v>
      </c>
      <c r="AE381" s="161" t="s">
        <v>69</v>
      </c>
      <c r="AH381" s="161" t="s">
        <v>1241</v>
      </c>
      <c r="AR381" s="161" t="s">
        <v>1242</v>
      </c>
      <c r="AS381" s="161" t="s">
        <v>1243</v>
      </c>
      <c r="AT381" s="162" t="s">
        <v>34</v>
      </c>
      <c r="AX381" s="161" t="s">
        <v>4079</v>
      </c>
      <c r="AZ381" s="161" t="s">
        <v>4079</v>
      </c>
      <c r="BA381" s="161" t="s">
        <v>4079</v>
      </c>
      <c r="BB381" s="161" t="s">
        <v>4079</v>
      </c>
      <c r="BC381" s="162" t="s">
        <v>4079</v>
      </c>
      <c r="BD381" s="162" t="str">
        <f>IF("IBT"=MID(AY381,1,3),INDEX('JP PINT 1.0'!J:J,MATCH(コアインボイス0904!AY381,'JP PINT 1.0'!C:C,0),1),"")</f>
        <v/>
      </c>
      <c r="BF381" s="167" t="s">
        <v>4079</v>
      </c>
    </row>
    <row r="382" spans="1:58">
      <c r="A382" s="161">
        <v>380</v>
      </c>
      <c r="B382" s="162" t="s">
        <v>4079</v>
      </c>
      <c r="K382" s="161">
        <v>367</v>
      </c>
      <c r="L382" s="162" t="s">
        <v>2280</v>
      </c>
      <c r="M382" s="161" t="s">
        <v>1244</v>
      </c>
      <c r="N382" s="161" t="s">
        <v>60</v>
      </c>
      <c r="R382" s="161" t="s">
        <v>1245</v>
      </c>
      <c r="Y382" s="161" t="s">
        <v>1246</v>
      </c>
      <c r="Z382" s="161" t="s">
        <v>1247</v>
      </c>
      <c r="AA382" s="162" t="s">
        <v>64</v>
      </c>
      <c r="AV382" s="167" t="s">
        <v>3606</v>
      </c>
      <c r="AX382" s="161" t="s">
        <v>4079</v>
      </c>
      <c r="AZ382" s="161" t="s">
        <v>4079</v>
      </c>
      <c r="BA382" s="161" t="s">
        <v>4079</v>
      </c>
      <c r="BB382" s="161" t="s">
        <v>4079</v>
      </c>
      <c r="BC382" s="162" t="s">
        <v>4079</v>
      </c>
      <c r="BD382" s="162" t="str">
        <f>IF("IBT"=MID(AY382,1,3),INDEX('JP PINT 1.0'!J:J,MATCH(コアインボイス0904!AY382,'JP PINT 1.0'!C:C,0),1),"")</f>
        <v/>
      </c>
      <c r="BF382" s="167" t="s">
        <v>4079</v>
      </c>
    </row>
    <row r="383" spans="1:58">
      <c r="A383" s="161">
        <v>381</v>
      </c>
      <c r="B383" s="162" t="s">
        <v>4079</v>
      </c>
      <c r="K383" s="161">
        <v>368</v>
      </c>
      <c r="L383" s="162" t="s">
        <v>2280</v>
      </c>
      <c r="M383" s="161" t="s">
        <v>1248</v>
      </c>
      <c r="N383" s="161" t="s">
        <v>69</v>
      </c>
      <c r="S383" s="161" t="s">
        <v>1249</v>
      </c>
      <c r="Y383" s="161" t="s">
        <v>1242</v>
      </c>
      <c r="Z383" s="161" t="s">
        <v>1250</v>
      </c>
      <c r="AA383" s="162" t="s">
        <v>34</v>
      </c>
      <c r="AX383" s="161" t="s">
        <v>4079</v>
      </c>
      <c r="AZ383" s="161" t="s">
        <v>4079</v>
      </c>
      <c r="BA383" s="161" t="s">
        <v>4079</v>
      </c>
      <c r="BB383" s="161" t="s">
        <v>4079</v>
      </c>
      <c r="BC383" s="162" t="s">
        <v>4079</v>
      </c>
      <c r="BD383" s="162" t="str">
        <f>IF("IBT"=MID(AY383,1,3),INDEX('JP PINT 1.0'!J:J,MATCH(コアインボイス0904!AY383,'JP PINT 1.0'!C:C,0),1),"")</f>
        <v/>
      </c>
      <c r="BF383" s="167" t="s">
        <v>4079</v>
      </c>
    </row>
    <row r="384" spans="1:58">
      <c r="A384" s="161">
        <v>382</v>
      </c>
      <c r="B384" s="162" t="s">
        <v>4079</v>
      </c>
      <c r="C384" s="161" t="s">
        <v>5695</v>
      </c>
      <c r="D384" s="161" t="s">
        <v>4966</v>
      </c>
      <c r="E384" s="161" t="str">
        <f>G$380</f>
        <v>文書</v>
      </c>
      <c r="F384" s="162" t="str">
        <f>IF("AS"=MID(N384,1,2),INDEX('SME XPath'!X:X,MATCH(コアインボイス0904!K384,'SME XPath'!A:A,0),1),"")</f>
        <v/>
      </c>
      <c r="G384" s="161" t="s">
        <v>4532</v>
      </c>
      <c r="H384" s="161" t="s">
        <v>2355</v>
      </c>
      <c r="K384" s="161">
        <v>369</v>
      </c>
      <c r="L384" s="162" t="s">
        <v>2280</v>
      </c>
      <c r="M384" s="161" t="s">
        <v>1252</v>
      </c>
      <c r="N384" s="161" t="s">
        <v>48</v>
      </c>
      <c r="T384" s="161" t="s">
        <v>1253</v>
      </c>
      <c r="Y384" s="161" t="s">
        <v>1254</v>
      </c>
      <c r="Z384" s="161" t="s">
        <v>1255</v>
      </c>
      <c r="AA384" s="162" t="s">
        <v>64</v>
      </c>
      <c r="AV384" s="167" t="s">
        <v>3604</v>
      </c>
      <c r="AX384" s="161" t="s">
        <v>4079</v>
      </c>
      <c r="AZ384" s="161" t="s">
        <v>4079</v>
      </c>
      <c r="BA384" s="161" t="s">
        <v>4079</v>
      </c>
      <c r="BB384" s="161" t="s">
        <v>4079</v>
      </c>
      <c r="BC384" s="162" t="s">
        <v>4079</v>
      </c>
      <c r="BD384" s="162" t="str">
        <f>IF("IBT"=MID(AY384,1,3),INDEX('JP PINT 1.0'!J:J,MATCH(コアインボイス0904!AY384,'JP PINT 1.0'!C:C,0),1),"")</f>
        <v/>
      </c>
      <c r="BF384" s="167" t="s">
        <v>4079</v>
      </c>
    </row>
    <row r="385" spans="1:58">
      <c r="A385" s="161">
        <v>383</v>
      </c>
      <c r="B385" s="162" t="s">
        <v>4079</v>
      </c>
      <c r="C385" s="161" t="s">
        <v>5696</v>
      </c>
      <c r="D385" s="161" t="s">
        <v>4967</v>
      </c>
      <c r="E385" s="161" t="str">
        <f t="shared" ref="E385:E386" si="54">G$380</f>
        <v>文書</v>
      </c>
      <c r="F385" s="162" t="str">
        <f>IF("AS"=MID(N385,1,2),INDEX('SME XPath'!X:X,MATCH(コアインボイス0904!K385,'SME XPath'!A:A,0),1),"")</f>
        <v/>
      </c>
      <c r="G385" s="161" t="s">
        <v>5297</v>
      </c>
      <c r="H385" s="161" t="s">
        <v>2355</v>
      </c>
      <c r="K385" s="161">
        <v>370</v>
      </c>
      <c r="L385" s="162" t="s">
        <v>2280</v>
      </c>
      <c r="M385" s="161" t="s">
        <v>1256</v>
      </c>
      <c r="N385" s="161" t="s">
        <v>48</v>
      </c>
      <c r="T385" s="161" t="s">
        <v>1257</v>
      </c>
      <c r="Y385" s="161" t="s">
        <v>1258</v>
      </c>
      <c r="Z385" s="161" t="s">
        <v>1259</v>
      </c>
      <c r="AA385" s="162" t="s">
        <v>43</v>
      </c>
      <c r="AV385" s="167" t="s">
        <v>3602</v>
      </c>
      <c r="AX385" s="161" t="s">
        <v>4079</v>
      </c>
      <c r="AZ385" s="161" t="s">
        <v>4079</v>
      </c>
      <c r="BA385" s="161" t="s">
        <v>4079</v>
      </c>
      <c r="BB385" s="161" t="s">
        <v>4079</v>
      </c>
      <c r="BC385" s="162" t="s">
        <v>4079</v>
      </c>
      <c r="BD385" s="162" t="str">
        <f>IF("IBT"=MID(AY385,1,3),INDEX('JP PINT 1.0'!J:J,MATCH(コアインボイス0904!AY385,'JP PINT 1.0'!C:C,0),1),"")</f>
        <v/>
      </c>
      <c r="BF385" s="167" t="s">
        <v>4079</v>
      </c>
    </row>
    <row r="386" spans="1:58">
      <c r="A386" s="161">
        <v>384</v>
      </c>
      <c r="B386" s="162" t="s">
        <v>4079</v>
      </c>
      <c r="C386" s="161" t="s">
        <v>4968</v>
      </c>
      <c r="D386" s="161" t="s">
        <v>4969</v>
      </c>
      <c r="E386" s="161" t="str">
        <f t="shared" si="54"/>
        <v>文書</v>
      </c>
      <c r="F386" s="162" t="str">
        <f>IF("AS"=MID(N386,1,2),INDEX('SME XPath'!X:X,MATCH(コアインボイス0904!K386,'SME XPath'!A:A,0),1),"")</f>
        <v>n</v>
      </c>
      <c r="G386" s="161" t="s">
        <v>4531</v>
      </c>
      <c r="K386" s="161">
        <v>371</v>
      </c>
      <c r="L386" s="162" t="s">
        <v>2280</v>
      </c>
      <c r="M386" s="161" t="s">
        <v>1261</v>
      </c>
      <c r="N386" s="161" t="s">
        <v>60</v>
      </c>
      <c r="T386" s="161" t="s">
        <v>1262</v>
      </c>
      <c r="Y386" s="161" t="s">
        <v>1263</v>
      </c>
      <c r="Z386" s="161" t="s">
        <v>1264</v>
      </c>
      <c r="AA386" s="162" t="s">
        <v>210</v>
      </c>
      <c r="AV386" s="167" t="s">
        <v>3601</v>
      </c>
      <c r="AX386" s="161" t="s">
        <v>4079</v>
      </c>
      <c r="AZ386" s="161" t="s">
        <v>4079</v>
      </c>
      <c r="BA386" s="161" t="s">
        <v>4079</v>
      </c>
      <c r="BB386" s="161" t="s">
        <v>4079</v>
      </c>
      <c r="BC386" s="162" t="s">
        <v>4079</v>
      </c>
      <c r="BD386" s="162" t="str">
        <f>IF("IBT"=MID(AY386,1,3),INDEX('JP PINT 1.0'!J:J,MATCH(コアインボイス0904!AY386,'JP PINT 1.0'!C:C,0),1),"")</f>
        <v/>
      </c>
      <c r="BF386" s="167" t="s">
        <v>4079</v>
      </c>
    </row>
    <row r="387" spans="1:58">
      <c r="A387" s="161">
        <v>385</v>
      </c>
      <c r="B387" s="162" t="s">
        <v>4079</v>
      </c>
      <c r="K387" s="161">
        <v>372</v>
      </c>
      <c r="L387" s="162" t="s">
        <v>2280</v>
      </c>
      <c r="M387" s="161" t="s">
        <v>211</v>
      </c>
      <c r="N387" s="161" t="s">
        <v>69</v>
      </c>
      <c r="U387" s="161" t="s">
        <v>212</v>
      </c>
      <c r="Y387" s="161" t="s">
        <v>1265</v>
      </c>
      <c r="Z387" s="161" t="s">
        <v>1266</v>
      </c>
      <c r="AA387" s="162" t="s">
        <v>73</v>
      </c>
      <c r="AX387" s="161" t="s">
        <v>4079</v>
      </c>
      <c r="AZ387" s="161" t="s">
        <v>4079</v>
      </c>
      <c r="BA387" s="161" t="s">
        <v>4079</v>
      </c>
      <c r="BB387" s="161" t="s">
        <v>4079</v>
      </c>
      <c r="BC387" s="162" t="s">
        <v>4079</v>
      </c>
      <c r="BD387" s="162" t="str">
        <f>IF("IBT"=MID(AY387,1,3),INDEX('JP PINT 1.0'!J:J,MATCH(コアインボイス0904!AY387,'JP PINT 1.0'!C:C,0),1),"")</f>
        <v/>
      </c>
      <c r="BF387" s="167" t="s">
        <v>4079</v>
      </c>
    </row>
    <row r="388" spans="1:58">
      <c r="A388" s="161">
        <v>386</v>
      </c>
      <c r="B388" s="162" t="s">
        <v>4079</v>
      </c>
      <c r="C388" s="161" t="s">
        <v>5697</v>
      </c>
      <c r="D388" s="161" t="s">
        <v>4970</v>
      </c>
      <c r="E388" s="161" t="str">
        <f>G$386</f>
        <v>文書レベル注釈</v>
      </c>
      <c r="F388" s="162" t="str">
        <f>IF("AS"=MID(N388,1,2),INDEX('SME XPath'!X:X,MATCH(コアインボイス0904!K388,'SME XPath'!A:A,0),1),"")</f>
        <v/>
      </c>
      <c r="G388" s="161" t="s">
        <v>4603</v>
      </c>
      <c r="H388" s="161" t="s">
        <v>2355</v>
      </c>
      <c r="K388" s="161">
        <v>373</v>
      </c>
      <c r="L388" s="162" t="s">
        <v>2280</v>
      </c>
      <c r="M388" s="161" t="s">
        <v>215</v>
      </c>
      <c r="N388" s="161" t="s">
        <v>48</v>
      </c>
      <c r="V388" s="161" t="s">
        <v>216</v>
      </c>
      <c r="Y388" s="161" t="s">
        <v>1267</v>
      </c>
      <c r="Z388" s="161" t="s">
        <v>1268</v>
      </c>
      <c r="AA388" s="162" t="s">
        <v>43</v>
      </c>
      <c r="AV388" s="167" t="s">
        <v>3599</v>
      </c>
      <c r="AX388" s="161" t="s">
        <v>4079</v>
      </c>
      <c r="AZ388" s="161" t="s">
        <v>4079</v>
      </c>
      <c r="BA388" s="161" t="s">
        <v>4079</v>
      </c>
      <c r="BB388" s="161" t="s">
        <v>4079</v>
      </c>
      <c r="BC388" s="162" t="s">
        <v>4079</v>
      </c>
      <c r="BD388" s="162" t="str">
        <f>IF("IBT"=MID(AY388,1,3),INDEX('JP PINT 1.0'!J:J,MATCH(コアインボイス0904!AY388,'JP PINT 1.0'!C:C,0),1),"")</f>
        <v/>
      </c>
      <c r="BF388" s="167" t="s">
        <v>4079</v>
      </c>
    </row>
    <row r="389" spans="1:58">
      <c r="A389" s="161">
        <v>387</v>
      </c>
      <c r="B389" s="162" t="s">
        <v>4079</v>
      </c>
      <c r="C389" s="161" t="s">
        <v>5698</v>
      </c>
      <c r="D389" s="161" t="s">
        <v>4971</v>
      </c>
      <c r="E389" s="161" t="str">
        <f t="shared" ref="E389:E397" si="55">G$386</f>
        <v>文書レベル注釈</v>
      </c>
      <c r="F389" s="162" t="str">
        <f>IF("AS"=MID(N389,1,2),INDEX('SME XPath'!X:X,MATCH(コアインボイス0904!K389,'SME XPath'!A:A,0),1),"")</f>
        <v/>
      </c>
      <c r="G389" s="161" t="s">
        <v>4604</v>
      </c>
      <c r="H389" s="161" t="s">
        <v>2355</v>
      </c>
      <c r="K389" s="161">
        <v>374</v>
      </c>
      <c r="L389" s="162" t="s">
        <v>2280</v>
      </c>
      <c r="M389" s="161" t="s">
        <v>219</v>
      </c>
      <c r="N389" s="161" t="s">
        <v>48</v>
      </c>
      <c r="V389" s="161" t="s">
        <v>220</v>
      </c>
      <c r="Y389" s="161" t="s">
        <v>1269</v>
      </c>
      <c r="Z389" s="161" t="s">
        <v>1270</v>
      </c>
      <c r="AA389" s="162" t="s">
        <v>43</v>
      </c>
      <c r="AV389" s="167" t="s">
        <v>3597</v>
      </c>
      <c r="AX389" s="161" t="s">
        <v>4079</v>
      </c>
      <c r="AZ389" s="161" t="s">
        <v>4079</v>
      </c>
      <c r="BA389" s="161" t="s">
        <v>4079</v>
      </c>
      <c r="BB389" s="161" t="s">
        <v>4079</v>
      </c>
      <c r="BC389" s="162" t="s">
        <v>4079</v>
      </c>
      <c r="BD389" s="162" t="str">
        <f>IF("IBT"=MID(AY389,1,3),INDEX('JP PINT 1.0'!J:J,MATCH(コアインボイス0904!AY389,'JP PINT 1.0'!C:C,0),1),"")</f>
        <v/>
      </c>
      <c r="BF389" s="167" t="s">
        <v>4079</v>
      </c>
    </row>
    <row r="390" spans="1:58">
      <c r="A390" s="161">
        <v>388</v>
      </c>
      <c r="B390" s="162" t="s">
        <v>4079</v>
      </c>
      <c r="C390" s="161" t="s">
        <v>5699</v>
      </c>
      <c r="D390" s="161" t="s">
        <v>4972</v>
      </c>
      <c r="E390" s="161" t="str">
        <f t="shared" si="55"/>
        <v>文書レベル注釈</v>
      </c>
      <c r="F390" s="162" t="str">
        <f>IF("AS"=MID(N390,1,2),INDEX('SME XPath'!X:X,MATCH(コアインボイス0904!K390,'SME XPath'!A:A,0),1),"")</f>
        <v/>
      </c>
      <c r="G390" s="161" t="s">
        <v>4605</v>
      </c>
      <c r="H390" s="161" t="s">
        <v>2355</v>
      </c>
      <c r="K390" s="161">
        <v>375</v>
      </c>
      <c r="L390" s="162" t="s">
        <v>2280</v>
      </c>
      <c r="M390" s="161" t="s">
        <v>226</v>
      </c>
      <c r="N390" s="161" t="s">
        <v>48</v>
      </c>
      <c r="V390" s="161" t="s">
        <v>227</v>
      </c>
      <c r="Y390" s="161" t="s">
        <v>1271</v>
      </c>
      <c r="Z390" s="161" t="s">
        <v>1272</v>
      </c>
      <c r="AA390" s="162" t="s">
        <v>43</v>
      </c>
      <c r="AV390" s="167" t="s">
        <v>3595</v>
      </c>
      <c r="AX390" s="161" t="s">
        <v>4079</v>
      </c>
      <c r="AZ390" s="161" t="s">
        <v>4079</v>
      </c>
      <c r="BA390" s="161" t="s">
        <v>4079</v>
      </c>
      <c r="BB390" s="161" t="s">
        <v>4079</v>
      </c>
      <c r="BC390" s="162" t="s">
        <v>4079</v>
      </c>
      <c r="BD390" s="162" t="str">
        <f>IF("IBT"=MID(AY390,1,3),INDEX('JP PINT 1.0'!J:J,MATCH(コアインボイス0904!AY390,'JP PINT 1.0'!C:C,0),1),"")</f>
        <v/>
      </c>
      <c r="BF390" s="167" t="s">
        <v>4079</v>
      </c>
    </row>
    <row r="391" spans="1:58">
      <c r="A391" s="161">
        <v>389</v>
      </c>
      <c r="B391" s="162" t="s">
        <v>4079</v>
      </c>
      <c r="C391" s="161" t="s">
        <v>4973</v>
      </c>
      <c r="D391" s="161" t="s">
        <v>4974</v>
      </c>
      <c r="K391" s="161">
        <v>376</v>
      </c>
      <c r="L391" s="162" t="s">
        <v>2280</v>
      </c>
      <c r="M391" s="161" t="s">
        <v>1273</v>
      </c>
      <c r="N391" s="161" t="s">
        <v>60</v>
      </c>
      <c r="T391" s="161" t="s">
        <v>1274</v>
      </c>
      <c r="Y391" s="161" t="s">
        <v>1275</v>
      </c>
      <c r="Z391" s="161" t="s">
        <v>1276</v>
      </c>
      <c r="AA391" s="162" t="s">
        <v>43</v>
      </c>
      <c r="AV391" s="167" t="s">
        <v>3593</v>
      </c>
      <c r="AX391" s="161" t="s">
        <v>4079</v>
      </c>
      <c r="AZ391" s="161" t="s">
        <v>4079</v>
      </c>
      <c r="BA391" s="161" t="s">
        <v>4079</v>
      </c>
      <c r="BB391" s="161" t="s">
        <v>4079</v>
      </c>
      <c r="BC391" s="162" t="s">
        <v>4079</v>
      </c>
      <c r="BD391" s="162" t="str">
        <f>IF("IBT"=MID(AY391,1,3),INDEX('JP PINT 1.0'!J:J,MATCH(コアインボイス0904!AY391,'JP PINT 1.0'!C:C,0),1),"")</f>
        <v/>
      </c>
      <c r="BF391" s="167" t="s">
        <v>4079</v>
      </c>
    </row>
    <row r="392" spans="1:58">
      <c r="A392" s="161">
        <v>390</v>
      </c>
      <c r="B392" s="162" t="s">
        <v>4079</v>
      </c>
      <c r="K392" s="161">
        <v>377</v>
      </c>
      <c r="L392" s="162" t="s">
        <v>2280</v>
      </c>
      <c r="M392" s="161" t="s">
        <v>236</v>
      </c>
      <c r="N392" s="161" t="s">
        <v>69</v>
      </c>
      <c r="U392" s="161" t="s">
        <v>237</v>
      </c>
      <c r="Y392" s="161" t="s">
        <v>1277</v>
      </c>
      <c r="Z392" s="161" t="s">
        <v>1278</v>
      </c>
      <c r="AA392" s="162" t="s">
        <v>73</v>
      </c>
      <c r="AX392" s="161" t="s">
        <v>4079</v>
      </c>
      <c r="AZ392" s="161" t="s">
        <v>4079</v>
      </c>
      <c r="BA392" s="161" t="s">
        <v>4079</v>
      </c>
      <c r="BB392" s="161" t="s">
        <v>4079</v>
      </c>
      <c r="BC392" s="162" t="s">
        <v>4079</v>
      </c>
      <c r="BD392" s="162" t="str">
        <f>IF("IBT"=MID(AY392,1,3),INDEX('JP PINT 1.0'!J:J,MATCH(コアインボイス0904!AY392,'JP PINT 1.0'!C:C,0),1),"")</f>
        <v/>
      </c>
      <c r="BF392" s="167" t="s">
        <v>4079</v>
      </c>
    </row>
    <row r="393" spans="1:58">
      <c r="A393" s="161">
        <v>391</v>
      </c>
      <c r="B393" s="162" t="s">
        <v>4079</v>
      </c>
      <c r="C393" s="161" t="s">
        <v>5700</v>
      </c>
      <c r="D393" s="161" t="s">
        <v>4975</v>
      </c>
      <c r="E393" s="161" t="str">
        <f t="shared" si="55"/>
        <v>文書レベル注釈</v>
      </c>
      <c r="F393" s="162" t="str">
        <f>IF("AS"=MID(N393,1,2),INDEX('SME XPath'!X:X,MATCH(コアインボイス0904!K393,'SME XPath'!A:A,0),1),"")</f>
        <v/>
      </c>
      <c r="G393" s="161" t="s">
        <v>4532</v>
      </c>
      <c r="H393" s="161" t="s">
        <v>2355</v>
      </c>
      <c r="K393" s="161">
        <v>378</v>
      </c>
      <c r="L393" s="162" t="s">
        <v>2280</v>
      </c>
      <c r="M393" s="161" t="s">
        <v>240</v>
      </c>
      <c r="N393" s="161" t="s">
        <v>48</v>
      </c>
      <c r="V393" s="161" t="s">
        <v>241</v>
      </c>
      <c r="Y393" s="161" t="s">
        <v>1279</v>
      </c>
      <c r="Z393" s="161" t="s">
        <v>1280</v>
      </c>
      <c r="AA393" s="162" t="s">
        <v>64</v>
      </c>
      <c r="AV393" s="167" t="s">
        <v>3592</v>
      </c>
      <c r="AX393" s="161" t="s">
        <v>4079</v>
      </c>
      <c r="AZ393" s="161" t="s">
        <v>4079</v>
      </c>
      <c r="BA393" s="161" t="s">
        <v>4079</v>
      </c>
      <c r="BB393" s="161" t="s">
        <v>4079</v>
      </c>
      <c r="BC393" s="162" t="s">
        <v>4079</v>
      </c>
      <c r="BD393" s="162" t="str">
        <f>IF("IBT"=MID(AY393,1,3),INDEX('JP PINT 1.0'!J:J,MATCH(コアインボイス0904!AY393,'JP PINT 1.0'!C:C,0),1),"")</f>
        <v/>
      </c>
      <c r="BF393" s="167" t="s">
        <v>4079</v>
      </c>
    </row>
    <row r="394" spans="1:58">
      <c r="A394" s="161">
        <v>392</v>
      </c>
      <c r="B394" s="162" t="s">
        <v>4079</v>
      </c>
      <c r="C394" s="161" t="s">
        <v>5701</v>
      </c>
      <c r="D394" s="161" t="s">
        <v>4976</v>
      </c>
      <c r="E394" s="161" t="str">
        <f t="shared" si="55"/>
        <v>文書レベル注釈</v>
      </c>
      <c r="F394" s="162" t="str">
        <f>IF("AS"=MID(N394,1,2),INDEX('SME XPath'!X:X,MATCH(コアインボイス0904!K394,'SME XPath'!A:A,0),1),"")</f>
        <v/>
      </c>
      <c r="G394" s="161" t="s">
        <v>4534</v>
      </c>
      <c r="H394" s="161" t="s">
        <v>2355</v>
      </c>
      <c r="K394" s="161">
        <v>379</v>
      </c>
      <c r="L394" s="162" t="s">
        <v>2280</v>
      </c>
      <c r="M394" s="161" t="s">
        <v>253</v>
      </c>
      <c r="N394" s="161" t="s">
        <v>48</v>
      </c>
      <c r="V394" s="161" t="s">
        <v>254</v>
      </c>
      <c r="Y394" s="161" t="s">
        <v>1281</v>
      </c>
      <c r="Z394" s="161" t="s">
        <v>1282</v>
      </c>
      <c r="AA394" s="162" t="s">
        <v>43</v>
      </c>
      <c r="AV394" s="167" t="s">
        <v>3591</v>
      </c>
      <c r="AX394" s="161" t="s">
        <v>4079</v>
      </c>
      <c r="AZ394" s="161" t="s">
        <v>4079</v>
      </c>
      <c r="BA394" s="161" t="s">
        <v>4079</v>
      </c>
      <c r="BB394" s="161" t="s">
        <v>4079</v>
      </c>
      <c r="BC394" s="162" t="s">
        <v>4079</v>
      </c>
      <c r="BD394" s="162" t="str">
        <f>IF("IBT"=MID(AY394,1,3),INDEX('JP PINT 1.0'!J:J,MATCH(コアインボイス0904!AY394,'JP PINT 1.0'!C:C,0),1),"")</f>
        <v/>
      </c>
      <c r="BF394" s="167" t="s">
        <v>4079</v>
      </c>
    </row>
    <row r="395" spans="1:58">
      <c r="A395" s="161">
        <v>393</v>
      </c>
      <c r="B395" s="162" t="s">
        <v>4079</v>
      </c>
      <c r="C395" s="161" t="s">
        <v>5702</v>
      </c>
      <c r="D395" s="161" t="s">
        <v>4977</v>
      </c>
      <c r="E395" s="161" t="str">
        <f t="shared" si="55"/>
        <v>文書レベル注釈</v>
      </c>
      <c r="F395" s="162" t="str">
        <f>IF("AS"=MID(N395,1,2),INDEX('SME XPath'!X:X,MATCH(コアインボイス0904!K395,'SME XPath'!A:A,0),1),"")</f>
        <v/>
      </c>
      <c r="G395" s="161" t="s">
        <v>4536</v>
      </c>
      <c r="H395" s="161" t="s">
        <v>2355</v>
      </c>
      <c r="K395" s="161">
        <v>380</v>
      </c>
      <c r="L395" s="162" t="s">
        <v>2280</v>
      </c>
      <c r="M395" s="161" t="s">
        <v>264</v>
      </c>
      <c r="N395" s="161" t="s">
        <v>48</v>
      </c>
      <c r="V395" s="161" t="s">
        <v>265</v>
      </c>
      <c r="Y395" s="161" t="s">
        <v>1283</v>
      </c>
      <c r="Z395" s="161" t="s">
        <v>1284</v>
      </c>
      <c r="AA395" s="162" t="s">
        <v>43</v>
      </c>
      <c r="AV395" s="167" t="s">
        <v>3590</v>
      </c>
      <c r="AX395" s="161" t="s">
        <v>4079</v>
      </c>
      <c r="AZ395" s="161" t="s">
        <v>4079</v>
      </c>
      <c r="BA395" s="161" t="s">
        <v>4079</v>
      </c>
      <c r="BB395" s="161" t="s">
        <v>4079</v>
      </c>
      <c r="BC395" s="162" t="s">
        <v>4079</v>
      </c>
      <c r="BD395" s="162" t="str">
        <f>IF("IBT"=MID(AY395,1,3),INDEX('JP PINT 1.0'!J:J,MATCH(コアインボイス0904!AY395,'JP PINT 1.0'!C:C,0),1),"")</f>
        <v/>
      </c>
      <c r="BF395" s="167" t="s">
        <v>4079</v>
      </c>
    </row>
    <row r="396" spans="1:58">
      <c r="A396" s="161">
        <v>394</v>
      </c>
      <c r="B396" s="162" t="s">
        <v>4079</v>
      </c>
      <c r="C396" s="161" t="s">
        <v>5703</v>
      </c>
      <c r="D396" s="161" t="s">
        <v>4978</v>
      </c>
      <c r="E396" s="161" t="str">
        <f t="shared" si="55"/>
        <v>文書レベル注釈</v>
      </c>
      <c r="F396" s="162" t="str">
        <f>IF("AS"=MID(N396,1,2),INDEX('SME XPath'!X:X,MATCH(コアインボイス0904!K396,'SME XPath'!A:A,0),1),"")</f>
        <v/>
      </c>
      <c r="G396" s="161" t="s">
        <v>2330</v>
      </c>
      <c r="H396" s="161" t="s">
        <v>2355</v>
      </c>
      <c r="K396" s="161">
        <v>381</v>
      </c>
      <c r="L396" s="162" t="s">
        <v>2280</v>
      </c>
      <c r="M396" s="161" t="s">
        <v>274</v>
      </c>
      <c r="N396" s="161" t="s">
        <v>48</v>
      </c>
      <c r="V396" s="161" t="s">
        <v>275</v>
      </c>
      <c r="Y396" s="161" t="s">
        <v>1285</v>
      </c>
      <c r="Z396" s="161" t="s">
        <v>1286</v>
      </c>
      <c r="AA396" s="162" t="s">
        <v>43</v>
      </c>
      <c r="AV396" s="167" t="s">
        <v>3589</v>
      </c>
      <c r="AX396" s="161" t="s">
        <v>4079</v>
      </c>
      <c r="AZ396" s="161" t="s">
        <v>4079</v>
      </c>
      <c r="BA396" s="161" t="s">
        <v>4079</v>
      </c>
      <c r="BB396" s="161" t="s">
        <v>4079</v>
      </c>
      <c r="BC396" s="162" t="s">
        <v>4079</v>
      </c>
      <c r="BD396" s="162" t="str">
        <f>IF("IBT"=MID(AY396,1,3),INDEX('JP PINT 1.0'!J:J,MATCH(コアインボイス0904!AY396,'JP PINT 1.0'!C:C,0),1),"")</f>
        <v/>
      </c>
      <c r="BF396" s="167" t="s">
        <v>4079</v>
      </c>
    </row>
    <row r="397" spans="1:58">
      <c r="A397" s="161">
        <v>395</v>
      </c>
      <c r="B397" s="162" t="s">
        <v>4079</v>
      </c>
      <c r="C397" s="161" t="s">
        <v>5704</v>
      </c>
      <c r="D397" s="161" t="s">
        <v>4979</v>
      </c>
      <c r="E397" s="161" t="str">
        <f t="shared" si="55"/>
        <v>文書レベル注釈</v>
      </c>
      <c r="F397" s="162" t="str">
        <f>IF("AS"=MID(N397,1,2),INDEX('SME XPath'!X:X,MATCH(コアインボイス0904!K397,'SME XPath'!A:A,0),1),"")</f>
        <v/>
      </c>
      <c r="G397" s="161" t="s">
        <v>4539</v>
      </c>
      <c r="H397" s="161" t="s">
        <v>2355</v>
      </c>
      <c r="K397" s="161">
        <v>382</v>
      </c>
      <c r="L397" s="162" t="s">
        <v>2280</v>
      </c>
      <c r="M397" s="161" t="s">
        <v>284</v>
      </c>
      <c r="N397" s="161" t="s">
        <v>48</v>
      </c>
      <c r="V397" s="161" t="s">
        <v>285</v>
      </c>
      <c r="Y397" s="161" t="s">
        <v>1287</v>
      </c>
      <c r="Z397" s="161" t="s">
        <v>1288</v>
      </c>
      <c r="AA397" s="162" t="s">
        <v>43</v>
      </c>
      <c r="AV397" s="167" t="s">
        <v>3588</v>
      </c>
      <c r="AX397" s="161" t="s">
        <v>4079</v>
      </c>
      <c r="AZ397" s="161" t="s">
        <v>4079</v>
      </c>
      <c r="BA397" s="161" t="s">
        <v>4079</v>
      </c>
      <c r="BB397" s="161" t="s">
        <v>4079</v>
      </c>
      <c r="BC397" s="162" t="s">
        <v>4079</v>
      </c>
      <c r="BD397" s="162" t="str">
        <f>IF("IBT"=MID(AY397,1,3),INDEX('JP PINT 1.0'!J:J,MATCH(コアインボイス0904!AY397,'JP PINT 1.0'!C:C,0),1),"")</f>
        <v/>
      </c>
      <c r="BF397" s="167" t="s">
        <v>4079</v>
      </c>
    </row>
    <row r="398" spans="1:58">
      <c r="A398" s="161">
        <v>396</v>
      </c>
      <c r="B398" s="162" t="s">
        <v>4470</v>
      </c>
      <c r="K398" s="161">
        <v>383</v>
      </c>
      <c r="L398" s="162" t="s">
        <v>2280</v>
      </c>
      <c r="M398" s="161" t="s">
        <v>1290</v>
      </c>
      <c r="N398" s="161" t="s">
        <v>60</v>
      </c>
      <c r="R398" s="161" t="s">
        <v>1291</v>
      </c>
      <c r="Y398" s="161" t="s">
        <v>1292</v>
      </c>
      <c r="Z398" s="161" t="s">
        <v>1293</v>
      </c>
      <c r="AA398" s="162" t="s">
        <v>43</v>
      </c>
      <c r="AB398" s="161">
        <v>216</v>
      </c>
      <c r="AC398" s="162" t="s">
        <v>2280</v>
      </c>
      <c r="AD398" s="161" t="s">
        <v>1290</v>
      </c>
      <c r="AE398" s="161" t="s">
        <v>60</v>
      </c>
      <c r="AI398" s="161" t="s">
        <v>1291</v>
      </c>
      <c r="AR398" s="161" t="s">
        <v>1292</v>
      </c>
      <c r="AS398" s="161" t="s">
        <v>1293</v>
      </c>
      <c r="AT398" s="162" t="s">
        <v>43</v>
      </c>
      <c r="AV398" s="167" t="s">
        <v>3587</v>
      </c>
      <c r="AW398" s="161" t="s">
        <v>3587</v>
      </c>
      <c r="AX398" s="161" t="s">
        <v>4079</v>
      </c>
      <c r="AZ398" s="161" t="s">
        <v>4079</v>
      </c>
      <c r="BA398" s="161" t="s">
        <v>4079</v>
      </c>
      <c r="BB398" s="161" t="s">
        <v>4079</v>
      </c>
      <c r="BC398" s="162" t="s">
        <v>4079</v>
      </c>
      <c r="BD398" s="162" t="str">
        <f>IF("IBT"=MID(AY398,1,3),INDEX('JP PINT 1.0'!J:J,MATCH(コアインボイス0904!AY398,'JP PINT 1.0'!C:C,0),1),"")</f>
        <v/>
      </c>
      <c r="BF398" s="167" t="s">
        <v>4079</v>
      </c>
    </row>
    <row r="399" spans="1:58">
      <c r="A399" s="161">
        <v>397</v>
      </c>
      <c r="B399" s="162" t="s">
        <v>4470</v>
      </c>
      <c r="K399" s="161">
        <v>384</v>
      </c>
      <c r="L399" s="162" t="s">
        <v>2280</v>
      </c>
      <c r="M399" s="161" t="s">
        <v>1294</v>
      </c>
      <c r="N399" s="161" t="s">
        <v>69</v>
      </c>
      <c r="S399" s="161" t="s">
        <v>1295</v>
      </c>
      <c r="Y399" s="161" t="s">
        <v>1296</v>
      </c>
      <c r="Z399" s="161" t="s">
        <v>1297</v>
      </c>
      <c r="AA399" s="162" t="s">
        <v>34</v>
      </c>
      <c r="AB399" s="161">
        <v>217</v>
      </c>
      <c r="AC399" s="162" t="s">
        <v>2280</v>
      </c>
      <c r="AD399" s="161" t="s">
        <v>1294</v>
      </c>
      <c r="AE399" s="161" t="s">
        <v>69</v>
      </c>
      <c r="AJ399" s="161" t="s">
        <v>1295</v>
      </c>
      <c r="AR399" s="161" t="s">
        <v>1296</v>
      </c>
      <c r="AS399" s="161" t="s">
        <v>1297</v>
      </c>
      <c r="AT399" s="162" t="s">
        <v>34</v>
      </c>
      <c r="AX399" s="161" t="s">
        <v>4079</v>
      </c>
      <c r="AZ399" s="161" t="s">
        <v>4079</v>
      </c>
      <c r="BA399" s="161" t="s">
        <v>4079</v>
      </c>
      <c r="BB399" s="161" t="s">
        <v>4079</v>
      </c>
      <c r="BC399" s="162" t="s">
        <v>4079</v>
      </c>
      <c r="BD399" s="162" t="str">
        <f>IF("IBT"=MID(AY399,1,3),INDEX('JP PINT 1.0'!J:J,MATCH(コアインボイス0904!AY399,'JP PINT 1.0'!C:C,0),1),"")</f>
        <v/>
      </c>
      <c r="BF399" s="167" t="s">
        <v>4079</v>
      </c>
    </row>
    <row r="400" spans="1:58">
      <c r="A400" s="161">
        <v>398</v>
      </c>
      <c r="B400" s="162" t="s">
        <v>4470</v>
      </c>
      <c r="C400" s="161" t="s">
        <v>4980</v>
      </c>
      <c r="D400" s="161" t="s">
        <v>4981</v>
      </c>
      <c r="E400" s="161" t="str">
        <f t="shared" ref="E400" si="56">G$380</f>
        <v>文書</v>
      </c>
      <c r="F400" s="162">
        <f>IF("AS"=MID(N400,1,2),INDEX('SME XPath'!X:X,MATCH(コアインボイス0904!K400,'SME XPath'!A:A,0),1),"")</f>
        <v>1</v>
      </c>
      <c r="G400" s="161" t="s">
        <v>5234</v>
      </c>
      <c r="K400" s="161">
        <v>385</v>
      </c>
      <c r="L400" s="162" t="s">
        <v>2280</v>
      </c>
      <c r="M400" s="161" t="s">
        <v>1298</v>
      </c>
      <c r="N400" s="161" t="s">
        <v>60</v>
      </c>
      <c r="T400" s="161" t="s">
        <v>1299</v>
      </c>
      <c r="Y400" s="161" t="s">
        <v>1300</v>
      </c>
      <c r="Z400" s="161" t="s">
        <v>1301</v>
      </c>
      <c r="AA400" s="162" t="s">
        <v>43</v>
      </c>
      <c r="AB400" s="161">
        <v>218</v>
      </c>
      <c r="AC400" s="162" t="s">
        <v>2280</v>
      </c>
      <c r="AD400" s="161" t="s">
        <v>1298</v>
      </c>
      <c r="AE400" s="161" t="s">
        <v>60</v>
      </c>
      <c r="AK400" s="161" t="s">
        <v>1299</v>
      </c>
      <c r="AR400" s="161" t="s">
        <v>1300</v>
      </c>
      <c r="AS400" s="161" t="s">
        <v>1301</v>
      </c>
      <c r="AT400" s="162" t="s">
        <v>43</v>
      </c>
      <c r="AV400" s="167" t="s">
        <v>3586</v>
      </c>
      <c r="AW400" s="161" t="s">
        <v>3586</v>
      </c>
      <c r="AX400" s="161" t="s">
        <v>4079</v>
      </c>
      <c r="AZ400" s="161" t="s">
        <v>4079</v>
      </c>
      <c r="BA400" s="161" t="s">
        <v>4079</v>
      </c>
      <c r="BB400" s="161" t="s">
        <v>4079</v>
      </c>
      <c r="BC400" s="162" t="s">
        <v>4079</v>
      </c>
      <c r="BD400" s="162" t="str">
        <f>IF("IBT"=MID(AY400,1,3),INDEX('JP PINT 1.0'!J:J,MATCH(コアインボイス0904!AY400,'JP PINT 1.0'!C:C,0),1),"")</f>
        <v/>
      </c>
      <c r="BF400" s="167" t="s">
        <v>4079</v>
      </c>
    </row>
    <row r="401" spans="1:58">
      <c r="A401" s="161">
        <v>399</v>
      </c>
      <c r="B401" s="162" t="s">
        <v>4470</v>
      </c>
      <c r="K401" s="161">
        <v>386</v>
      </c>
      <c r="L401" s="162" t="s">
        <v>2280</v>
      </c>
      <c r="M401" s="161" t="s">
        <v>236</v>
      </c>
      <c r="N401" s="161" t="s">
        <v>69</v>
      </c>
      <c r="U401" s="161" t="s">
        <v>237</v>
      </c>
      <c r="Y401" s="161" t="s">
        <v>1302</v>
      </c>
      <c r="Z401" s="161" t="s">
        <v>1303</v>
      </c>
      <c r="AA401" s="162" t="s">
        <v>34</v>
      </c>
      <c r="AB401" s="161">
        <v>219</v>
      </c>
      <c r="AC401" s="162" t="s">
        <v>2280</v>
      </c>
      <c r="AD401" s="161" t="s">
        <v>236</v>
      </c>
      <c r="AE401" s="161" t="s">
        <v>69</v>
      </c>
      <c r="AL401" s="161" t="s">
        <v>237</v>
      </c>
      <c r="AR401" s="161" t="s">
        <v>1302</v>
      </c>
      <c r="AS401" s="161" t="s">
        <v>1303</v>
      </c>
      <c r="AT401" s="162" t="s">
        <v>34</v>
      </c>
      <c r="AX401" s="161" t="s">
        <v>4079</v>
      </c>
      <c r="AZ401" s="161" t="s">
        <v>4079</v>
      </c>
      <c r="BA401" s="161" t="s">
        <v>4079</v>
      </c>
      <c r="BB401" s="161" t="s">
        <v>4079</v>
      </c>
      <c r="BC401" s="162" t="s">
        <v>4079</v>
      </c>
      <c r="BD401" s="162" t="str">
        <f>IF("IBT"=MID(AY401,1,3),INDEX('JP PINT 1.0'!J:J,MATCH(コアインボイス0904!AY401,'JP PINT 1.0'!C:C,0),1),"")</f>
        <v/>
      </c>
      <c r="BF401" s="167" t="s">
        <v>4079</v>
      </c>
    </row>
    <row r="402" spans="1:58">
      <c r="A402" s="161">
        <v>400</v>
      </c>
      <c r="B402" s="162" t="s">
        <v>4470</v>
      </c>
      <c r="C402" s="161" t="s">
        <v>5705</v>
      </c>
      <c r="D402" s="161" t="s">
        <v>4982</v>
      </c>
      <c r="E402" s="161" t="str">
        <f>G$400</f>
        <v>文書レベル受注書</v>
      </c>
      <c r="F402" s="162" t="str">
        <f>IF("AS"=MID(N402,1,2),INDEX('SME XPath'!X:X,MATCH(コアインボイス0904!K402,'SME XPath'!A:A,0),1),"")</f>
        <v/>
      </c>
      <c r="G402" s="161" t="s">
        <v>4584</v>
      </c>
      <c r="H402" s="161" t="s">
        <v>2355</v>
      </c>
      <c r="K402" s="161">
        <v>387</v>
      </c>
      <c r="L402" s="162" t="s">
        <v>2280</v>
      </c>
      <c r="M402" s="161" t="s">
        <v>240</v>
      </c>
      <c r="N402" s="161" t="s">
        <v>48</v>
      </c>
      <c r="V402" s="161" t="s">
        <v>241</v>
      </c>
      <c r="Y402" s="161" t="s">
        <v>1304</v>
      </c>
      <c r="Z402" s="161" t="s">
        <v>1305</v>
      </c>
      <c r="AA402" s="162" t="s">
        <v>64</v>
      </c>
      <c r="AB402" s="161">
        <v>220</v>
      </c>
      <c r="AC402" s="162" t="s">
        <v>2280</v>
      </c>
      <c r="AD402" s="161" t="s">
        <v>240</v>
      </c>
      <c r="AE402" s="161" t="s">
        <v>48</v>
      </c>
      <c r="AM402" s="161" t="s">
        <v>241</v>
      </c>
      <c r="AR402" s="161" t="s">
        <v>1304</v>
      </c>
      <c r="AS402" s="161" t="s">
        <v>1305</v>
      </c>
      <c r="AT402" s="162" t="s">
        <v>64</v>
      </c>
      <c r="AV402" s="167" t="s">
        <v>3585</v>
      </c>
      <c r="AW402" s="161" t="s">
        <v>3585</v>
      </c>
      <c r="AX402" s="161">
        <v>1140</v>
      </c>
      <c r="AY402" s="161" t="s">
        <v>1306</v>
      </c>
      <c r="AZ402" s="161">
        <v>1</v>
      </c>
      <c r="BA402" s="161" t="s">
        <v>2971</v>
      </c>
      <c r="BB402" s="161" t="s">
        <v>1307</v>
      </c>
      <c r="BC402" s="162" t="s">
        <v>43</v>
      </c>
      <c r="BD402" s="162" t="str">
        <f>IF("IBT"=MID(AY402,1,3),INDEX('JP PINT 1.0'!J:J,MATCH(コアインボイス0904!AY402,'JP PINT 1.0'!C:C,0),1),"")</f>
        <v>Document Reference</v>
      </c>
      <c r="BF402" s="167" t="s">
        <v>4136</v>
      </c>
    </row>
    <row r="403" spans="1:58">
      <c r="A403" s="161">
        <v>401</v>
      </c>
      <c r="B403" s="162" t="s">
        <v>4470</v>
      </c>
      <c r="C403" s="161" t="s">
        <v>5706</v>
      </c>
      <c r="D403" s="161" t="s">
        <v>4983</v>
      </c>
      <c r="E403" s="161" t="str">
        <f>G$400</f>
        <v>文書レベル受注書</v>
      </c>
      <c r="F403" s="162" t="str">
        <f>IF("AS"=MID(N403,1,2),INDEX('SME XPath'!X:X,MATCH(コアインボイス0904!K403,'SME XPath'!A:A,0),1),"")</f>
        <v/>
      </c>
      <c r="G403" s="161" t="s">
        <v>4585</v>
      </c>
      <c r="H403" s="161" t="s">
        <v>2355</v>
      </c>
      <c r="K403" s="161">
        <v>388</v>
      </c>
      <c r="L403" s="162" t="s">
        <v>2280</v>
      </c>
      <c r="M403" s="161" t="s">
        <v>264</v>
      </c>
      <c r="N403" s="161" t="s">
        <v>48</v>
      </c>
      <c r="V403" s="161" t="s">
        <v>265</v>
      </c>
      <c r="Y403" s="161" t="s">
        <v>1308</v>
      </c>
      <c r="Z403" s="161" t="s">
        <v>1309</v>
      </c>
      <c r="AA403" s="162" t="s">
        <v>43</v>
      </c>
      <c r="AB403" s="161">
        <v>221</v>
      </c>
      <c r="AC403" s="162" t="s">
        <v>2280</v>
      </c>
      <c r="AD403" s="161" t="s">
        <v>264</v>
      </c>
      <c r="AE403" s="161" t="s">
        <v>48</v>
      </c>
      <c r="AM403" s="161" t="s">
        <v>265</v>
      </c>
      <c r="AR403" s="161" t="s">
        <v>1308</v>
      </c>
      <c r="AS403" s="161" t="s">
        <v>1309</v>
      </c>
      <c r="AT403" s="162" t="s">
        <v>43</v>
      </c>
      <c r="AV403" s="167" t="s">
        <v>3584</v>
      </c>
      <c r="AW403" s="161" t="s">
        <v>3584</v>
      </c>
      <c r="AX403" s="161" t="s">
        <v>4079</v>
      </c>
      <c r="AZ403" s="161" t="s">
        <v>4079</v>
      </c>
      <c r="BA403" s="161" t="s">
        <v>4079</v>
      </c>
      <c r="BB403" s="161" t="s">
        <v>4079</v>
      </c>
      <c r="BC403" s="162" t="s">
        <v>4079</v>
      </c>
      <c r="BD403" s="162" t="str">
        <f>IF("IBT"=MID(AY403,1,3),INDEX('JP PINT 1.0'!J:J,MATCH(コアインボイス0904!AY403,'JP PINT 1.0'!C:C,0),1),"")</f>
        <v/>
      </c>
      <c r="BF403" s="167" t="s">
        <v>4079</v>
      </c>
    </row>
    <row r="404" spans="1:58">
      <c r="A404" s="161">
        <v>402</v>
      </c>
      <c r="B404" s="162" t="s">
        <v>4470</v>
      </c>
      <c r="C404" s="161" t="s">
        <v>4984</v>
      </c>
      <c r="D404" s="161" t="s">
        <v>4985</v>
      </c>
      <c r="E404" s="161" t="str">
        <f t="shared" ref="E404" si="57">G$380</f>
        <v>文書</v>
      </c>
      <c r="F404" s="162">
        <f>IF("AS"=MID(N404,1,2),INDEX('SME XPath'!X:X,MATCH(コアインボイス0904!K404,'SME XPath'!A:A,0),1),"")</f>
        <v>1</v>
      </c>
      <c r="G404" s="161" t="s">
        <v>5235</v>
      </c>
      <c r="K404" s="161">
        <v>389</v>
      </c>
      <c r="L404" s="162" t="s">
        <v>2280</v>
      </c>
      <c r="M404" s="161" t="s">
        <v>1310</v>
      </c>
      <c r="N404" s="161" t="s">
        <v>60</v>
      </c>
      <c r="T404" s="161" t="s">
        <v>1311</v>
      </c>
      <c r="Y404" s="161" t="s">
        <v>1312</v>
      </c>
      <c r="Z404" s="161" t="s">
        <v>1313</v>
      </c>
      <c r="AA404" s="162" t="s">
        <v>43</v>
      </c>
      <c r="AB404" s="161">
        <v>222</v>
      </c>
      <c r="AC404" s="162" t="s">
        <v>2280</v>
      </c>
      <c r="AD404" s="161" t="s">
        <v>1310</v>
      </c>
      <c r="AE404" s="161" t="s">
        <v>60</v>
      </c>
      <c r="AK404" s="161" t="s">
        <v>1311</v>
      </c>
      <c r="AR404" s="161" t="s">
        <v>1312</v>
      </c>
      <c r="AS404" s="161" t="s">
        <v>1313</v>
      </c>
      <c r="AT404" s="162" t="s">
        <v>43</v>
      </c>
      <c r="AV404" s="167" t="s">
        <v>3583</v>
      </c>
      <c r="AW404" s="161" t="s">
        <v>3583</v>
      </c>
      <c r="AX404" s="161" t="s">
        <v>4079</v>
      </c>
      <c r="AZ404" s="161" t="s">
        <v>4079</v>
      </c>
      <c r="BA404" s="161" t="s">
        <v>4079</v>
      </c>
      <c r="BB404" s="161" t="s">
        <v>4079</v>
      </c>
      <c r="BC404" s="162" t="s">
        <v>4079</v>
      </c>
      <c r="BD404" s="162" t="str">
        <f>IF("IBT"=MID(AY404,1,3),INDEX('JP PINT 1.0'!J:J,MATCH(コアインボイス0904!AY404,'JP PINT 1.0'!C:C,0),1),"")</f>
        <v/>
      </c>
      <c r="BF404" s="167" t="s">
        <v>4079</v>
      </c>
    </row>
    <row r="405" spans="1:58">
      <c r="A405" s="161">
        <v>403</v>
      </c>
      <c r="B405" s="162" t="s">
        <v>4470</v>
      </c>
      <c r="K405" s="161">
        <v>390</v>
      </c>
      <c r="L405" s="162" t="s">
        <v>2280</v>
      </c>
      <c r="M405" s="161" t="s">
        <v>236</v>
      </c>
      <c r="N405" s="161" t="s">
        <v>69</v>
      </c>
      <c r="U405" s="161" t="s">
        <v>237</v>
      </c>
      <c r="Y405" s="161" t="s">
        <v>1314</v>
      </c>
      <c r="Z405" s="161" t="s">
        <v>1315</v>
      </c>
      <c r="AA405" s="162" t="s">
        <v>34</v>
      </c>
      <c r="AB405" s="161">
        <v>223</v>
      </c>
      <c r="AC405" s="162" t="s">
        <v>2280</v>
      </c>
      <c r="AD405" s="161" t="s">
        <v>236</v>
      </c>
      <c r="AE405" s="161" t="s">
        <v>69</v>
      </c>
      <c r="AL405" s="161" t="s">
        <v>237</v>
      </c>
      <c r="AR405" s="161" t="s">
        <v>1314</v>
      </c>
      <c r="AS405" s="161" t="s">
        <v>1315</v>
      </c>
      <c r="AT405" s="162" t="s">
        <v>34</v>
      </c>
      <c r="AX405" s="161" t="s">
        <v>4079</v>
      </c>
      <c r="AZ405" s="161" t="s">
        <v>4079</v>
      </c>
      <c r="BA405" s="161" t="s">
        <v>4079</v>
      </c>
      <c r="BB405" s="161" t="s">
        <v>4079</v>
      </c>
      <c r="BC405" s="162" t="s">
        <v>4079</v>
      </c>
      <c r="BD405" s="162" t="str">
        <f>IF("IBT"=MID(AY405,1,3),INDEX('JP PINT 1.0'!J:J,MATCH(コアインボイス0904!AY405,'JP PINT 1.0'!C:C,0),1),"")</f>
        <v/>
      </c>
      <c r="BF405" s="167" t="s">
        <v>4079</v>
      </c>
    </row>
    <row r="406" spans="1:58">
      <c r="A406" s="161">
        <v>404</v>
      </c>
      <c r="B406" s="162" t="s">
        <v>4470</v>
      </c>
      <c r="C406" s="161" t="s">
        <v>5707</v>
      </c>
      <c r="D406" s="161" t="s">
        <v>4986</v>
      </c>
      <c r="E406" s="161" t="str">
        <f>G$404</f>
        <v>文書レベル注文書</v>
      </c>
      <c r="F406" s="162" t="str">
        <f>IF("AS"=MID(N406,1,2),INDEX('SME XPath'!X:X,MATCH(コアインボイス0904!K406,'SME XPath'!A:A,0),1),"")</f>
        <v/>
      </c>
      <c r="G406" s="161" t="s">
        <v>4586</v>
      </c>
      <c r="H406" s="161" t="s">
        <v>2355</v>
      </c>
      <c r="K406" s="161">
        <v>391</v>
      </c>
      <c r="L406" s="162" t="s">
        <v>2280</v>
      </c>
      <c r="M406" s="161" t="s">
        <v>240</v>
      </c>
      <c r="N406" s="161" t="s">
        <v>48</v>
      </c>
      <c r="V406" s="161" t="s">
        <v>241</v>
      </c>
      <c r="Y406" s="161" t="s">
        <v>1316</v>
      </c>
      <c r="Z406" s="161" t="s">
        <v>1317</v>
      </c>
      <c r="AA406" s="162" t="s">
        <v>64</v>
      </c>
      <c r="AB406" s="161">
        <v>224</v>
      </c>
      <c r="AC406" s="162" t="s">
        <v>2280</v>
      </c>
      <c r="AD406" s="161" t="s">
        <v>240</v>
      </c>
      <c r="AE406" s="161" t="s">
        <v>48</v>
      </c>
      <c r="AM406" s="161" t="s">
        <v>241</v>
      </c>
      <c r="AR406" s="161" t="s">
        <v>1316</v>
      </c>
      <c r="AS406" s="161" t="s">
        <v>1317</v>
      </c>
      <c r="AT406" s="162" t="s">
        <v>64</v>
      </c>
      <c r="AV406" s="167" t="s">
        <v>3582</v>
      </c>
      <c r="AW406" s="161" t="s">
        <v>3582</v>
      </c>
      <c r="AX406" s="161">
        <v>1130</v>
      </c>
      <c r="AY406" s="161" t="s">
        <v>1318</v>
      </c>
      <c r="AZ406" s="161">
        <v>1</v>
      </c>
      <c r="BA406" s="161" t="s">
        <v>2969</v>
      </c>
      <c r="BB406" s="161" t="s">
        <v>1319</v>
      </c>
      <c r="BC406" s="162" t="s">
        <v>43</v>
      </c>
      <c r="BD406" s="162" t="str">
        <f>IF("IBT"=MID(AY406,1,3),INDEX('JP PINT 1.0'!J:J,MATCH(コアインボイス0904!AY406,'JP PINT 1.0'!C:C,0),1),"")</f>
        <v>Document Reference</v>
      </c>
      <c r="BF406" s="167" t="s">
        <v>4135</v>
      </c>
    </row>
    <row r="407" spans="1:58">
      <c r="A407" s="161">
        <v>405</v>
      </c>
      <c r="B407" s="162" t="s">
        <v>4470</v>
      </c>
      <c r="C407" s="161" t="s">
        <v>5708</v>
      </c>
      <c r="D407" s="161" t="s">
        <v>4987</v>
      </c>
      <c r="E407" s="161" t="str">
        <f>G$404</f>
        <v>文書レベル注文書</v>
      </c>
      <c r="F407" s="162" t="str">
        <f>IF("AS"=MID(N407,1,2),INDEX('SME XPath'!X:X,MATCH(コアインボイス0904!K407,'SME XPath'!A:A,0),1),"")</f>
        <v/>
      </c>
      <c r="G407" s="161" t="s">
        <v>4587</v>
      </c>
      <c r="H407" s="161" t="s">
        <v>2355</v>
      </c>
      <c r="K407" s="161">
        <v>392</v>
      </c>
      <c r="L407" s="162" t="s">
        <v>2280</v>
      </c>
      <c r="M407" s="161" t="s">
        <v>264</v>
      </c>
      <c r="N407" s="161" t="s">
        <v>48</v>
      </c>
      <c r="V407" s="161" t="s">
        <v>265</v>
      </c>
      <c r="Y407" s="161" t="s">
        <v>1320</v>
      </c>
      <c r="Z407" s="161" t="s">
        <v>1321</v>
      </c>
      <c r="AA407" s="162" t="s">
        <v>43</v>
      </c>
      <c r="AB407" s="161">
        <v>225</v>
      </c>
      <c r="AC407" s="162" t="s">
        <v>2280</v>
      </c>
      <c r="AD407" s="161" t="s">
        <v>264</v>
      </c>
      <c r="AE407" s="161" t="s">
        <v>48</v>
      </c>
      <c r="AM407" s="161" t="s">
        <v>265</v>
      </c>
      <c r="AR407" s="161" t="s">
        <v>1320</v>
      </c>
      <c r="AS407" s="161" t="s">
        <v>1321</v>
      </c>
      <c r="AT407" s="162" t="s">
        <v>43</v>
      </c>
      <c r="AV407" s="167" t="s">
        <v>3581</v>
      </c>
      <c r="AW407" s="161" t="s">
        <v>3581</v>
      </c>
      <c r="AX407" s="161" t="s">
        <v>4079</v>
      </c>
      <c r="AZ407" s="161" t="s">
        <v>4079</v>
      </c>
      <c r="BA407" s="161" t="s">
        <v>4079</v>
      </c>
      <c r="BB407" s="161" t="s">
        <v>4079</v>
      </c>
      <c r="BC407" s="162" t="s">
        <v>4079</v>
      </c>
      <c r="BD407" s="162" t="str">
        <f>IF("IBT"=MID(AY407,1,3),INDEX('JP PINT 1.0'!J:J,MATCH(コアインボイス0904!AY407,'JP PINT 1.0'!C:C,0),1),"")</f>
        <v/>
      </c>
      <c r="BF407" s="167" t="s">
        <v>4079</v>
      </c>
    </row>
    <row r="408" spans="1:58">
      <c r="A408" s="161">
        <v>406</v>
      </c>
      <c r="B408" s="162" t="s">
        <v>4470</v>
      </c>
      <c r="C408" s="161" t="s">
        <v>4988</v>
      </c>
      <c r="D408" s="161" t="s">
        <v>4989</v>
      </c>
      <c r="E408" s="161" t="str">
        <f t="shared" ref="E408" si="58">G$380</f>
        <v>文書</v>
      </c>
      <c r="F408" s="162">
        <f>IF("AS"=MID(N408,1,2),INDEX('SME XPath'!X:X,MATCH(コアインボイス0904!K408,'SME XPath'!A:A,0),1),"")</f>
        <v>1</v>
      </c>
      <c r="G408" s="161" t="s">
        <v>5236</v>
      </c>
      <c r="K408" s="161">
        <v>393</v>
      </c>
      <c r="L408" s="162" t="s">
        <v>2280</v>
      </c>
      <c r="M408" s="161" t="s">
        <v>1322</v>
      </c>
      <c r="N408" s="161" t="s">
        <v>60</v>
      </c>
      <c r="T408" s="161" t="s">
        <v>1323</v>
      </c>
      <c r="Y408" s="161" t="s">
        <v>1324</v>
      </c>
      <c r="Z408" s="161" t="s">
        <v>1325</v>
      </c>
      <c r="AA408" s="162" t="s">
        <v>43</v>
      </c>
      <c r="AB408" s="161">
        <v>226</v>
      </c>
      <c r="AC408" s="162" t="s">
        <v>2280</v>
      </c>
      <c r="AD408" s="161" t="s">
        <v>1322</v>
      </c>
      <c r="AE408" s="161" t="s">
        <v>60</v>
      </c>
      <c r="AK408" s="161" t="s">
        <v>1323</v>
      </c>
      <c r="AR408" s="161" t="s">
        <v>1324</v>
      </c>
      <c r="AS408" s="161" t="s">
        <v>1325</v>
      </c>
      <c r="AT408" s="162" t="s">
        <v>43</v>
      </c>
      <c r="AV408" s="167" t="s">
        <v>3580</v>
      </c>
      <c r="AW408" s="161" t="s">
        <v>3580</v>
      </c>
      <c r="AX408" s="161" t="s">
        <v>4079</v>
      </c>
      <c r="AZ408" s="161" t="s">
        <v>4079</v>
      </c>
      <c r="BA408" s="161" t="s">
        <v>4079</v>
      </c>
      <c r="BB408" s="161" t="s">
        <v>4079</v>
      </c>
      <c r="BC408" s="162" t="s">
        <v>4079</v>
      </c>
      <c r="BD408" s="162" t="str">
        <f>IF("IBT"=MID(AY408,1,3),INDEX('JP PINT 1.0'!J:J,MATCH(コアインボイス0904!AY408,'JP PINT 1.0'!C:C,0),1),"")</f>
        <v/>
      </c>
      <c r="BF408" s="167" t="s">
        <v>4079</v>
      </c>
    </row>
    <row r="409" spans="1:58">
      <c r="A409" s="161">
        <v>407</v>
      </c>
      <c r="B409" s="162" t="s">
        <v>4470</v>
      </c>
      <c r="K409" s="161">
        <v>394</v>
      </c>
      <c r="L409" s="162" t="s">
        <v>2280</v>
      </c>
      <c r="M409" s="161" t="s">
        <v>236</v>
      </c>
      <c r="N409" s="161" t="s">
        <v>69</v>
      </c>
      <c r="U409" s="161" t="s">
        <v>237</v>
      </c>
      <c r="Y409" s="161" t="s">
        <v>1326</v>
      </c>
      <c r="Z409" s="161" t="s">
        <v>1327</v>
      </c>
      <c r="AA409" s="162" t="s">
        <v>34</v>
      </c>
      <c r="AB409" s="161">
        <v>227</v>
      </c>
      <c r="AC409" s="162" t="s">
        <v>2280</v>
      </c>
      <c r="AD409" s="161" t="s">
        <v>236</v>
      </c>
      <c r="AE409" s="161" t="s">
        <v>69</v>
      </c>
      <c r="AL409" s="161" t="s">
        <v>237</v>
      </c>
      <c r="AR409" s="161" t="s">
        <v>1326</v>
      </c>
      <c r="AS409" s="161" t="s">
        <v>1327</v>
      </c>
      <c r="AT409" s="162" t="s">
        <v>34</v>
      </c>
      <c r="AX409" s="161" t="s">
        <v>4079</v>
      </c>
      <c r="AZ409" s="161" t="s">
        <v>4079</v>
      </c>
      <c r="BA409" s="161" t="s">
        <v>4079</v>
      </c>
      <c r="BB409" s="161" t="s">
        <v>4079</v>
      </c>
      <c r="BC409" s="162" t="s">
        <v>4079</v>
      </c>
      <c r="BD409" s="162" t="str">
        <f>IF("IBT"=MID(AY409,1,3),INDEX('JP PINT 1.0'!J:J,MATCH(コアインボイス0904!AY409,'JP PINT 1.0'!C:C,0),1),"")</f>
        <v/>
      </c>
      <c r="BF409" s="167" t="s">
        <v>4079</v>
      </c>
    </row>
    <row r="410" spans="1:58">
      <c r="A410" s="161">
        <v>408</v>
      </c>
      <c r="B410" s="162" t="s">
        <v>4470</v>
      </c>
      <c r="C410" s="161" t="s">
        <v>5709</v>
      </c>
      <c r="D410" s="161" t="s">
        <v>4990</v>
      </c>
      <c r="E410" s="161" t="str">
        <f>G$408</f>
        <v>文書レベル契約書</v>
      </c>
      <c r="F410" s="162" t="str">
        <f>IF("AS"=MID(N410,1,2),INDEX('SME XPath'!X:X,MATCH(コアインボイス0904!K410,'SME XPath'!A:A,0),1),"")</f>
        <v/>
      </c>
      <c r="G410" s="161" t="s">
        <v>4588</v>
      </c>
      <c r="H410" s="161" t="s">
        <v>2355</v>
      </c>
      <c r="K410" s="161">
        <v>395</v>
      </c>
      <c r="L410" s="162" t="s">
        <v>2280</v>
      </c>
      <c r="M410" s="161" t="s">
        <v>240</v>
      </c>
      <c r="N410" s="161" t="s">
        <v>48</v>
      </c>
      <c r="V410" s="161" t="s">
        <v>241</v>
      </c>
      <c r="Y410" s="161" t="s">
        <v>1328</v>
      </c>
      <c r="Z410" s="161" t="s">
        <v>1329</v>
      </c>
      <c r="AA410" s="162" t="s">
        <v>64</v>
      </c>
      <c r="AB410" s="161">
        <v>228</v>
      </c>
      <c r="AC410" s="162" t="s">
        <v>2280</v>
      </c>
      <c r="AD410" s="161" t="s">
        <v>240</v>
      </c>
      <c r="AE410" s="161" t="s">
        <v>48</v>
      </c>
      <c r="AM410" s="161" t="s">
        <v>241</v>
      </c>
      <c r="AR410" s="161" t="s">
        <v>1328</v>
      </c>
      <c r="AS410" s="161" t="s">
        <v>1329</v>
      </c>
      <c r="AT410" s="162" t="s">
        <v>64</v>
      </c>
      <c r="AV410" s="167" t="s">
        <v>3579</v>
      </c>
      <c r="AW410" s="161" t="s">
        <v>3579</v>
      </c>
      <c r="AX410" s="161">
        <v>1120</v>
      </c>
      <c r="AY410" s="161" t="s">
        <v>1330</v>
      </c>
      <c r="AZ410" s="161">
        <v>1</v>
      </c>
      <c r="BA410" s="161" t="s">
        <v>2982</v>
      </c>
      <c r="BB410" s="161" t="s">
        <v>1331</v>
      </c>
      <c r="BC410" s="162" t="s">
        <v>43</v>
      </c>
      <c r="BD410" s="162" t="str">
        <f>IF("IBT"=MID(AY410,1,3),INDEX('JP PINT 1.0'!J:J,MATCH(コアインボイス0904!AY410,'JP PINT 1.0'!C:C,0),1),"")</f>
        <v>Document Reference</v>
      </c>
      <c r="BF410" s="167" t="s">
        <v>4134</v>
      </c>
    </row>
    <row r="411" spans="1:58">
      <c r="A411" s="161">
        <v>409</v>
      </c>
      <c r="B411" s="162" t="s">
        <v>4470</v>
      </c>
      <c r="C411" s="161" t="s">
        <v>5710</v>
      </c>
      <c r="D411" s="161" t="s">
        <v>4991</v>
      </c>
      <c r="E411" s="161" t="str">
        <f>G$408</f>
        <v>文書レベル契約書</v>
      </c>
      <c r="F411" s="162" t="str">
        <f>IF("AS"=MID(N411,1,2),INDEX('SME XPath'!X:X,MATCH(コアインボイス0904!K411,'SME XPath'!A:A,0),1),"")</f>
        <v/>
      </c>
      <c r="G411" s="161" t="s">
        <v>4589</v>
      </c>
      <c r="H411" s="161" t="s">
        <v>2355</v>
      </c>
      <c r="K411" s="161">
        <v>396</v>
      </c>
      <c r="L411" s="162" t="s">
        <v>2280</v>
      </c>
      <c r="M411" s="161" t="s">
        <v>264</v>
      </c>
      <c r="N411" s="161" t="s">
        <v>48</v>
      </c>
      <c r="V411" s="161" t="s">
        <v>265</v>
      </c>
      <c r="Y411" s="161" t="s">
        <v>1332</v>
      </c>
      <c r="Z411" s="161" t="s">
        <v>1333</v>
      </c>
      <c r="AA411" s="162" t="s">
        <v>43</v>
      </c>
      <c r="AB411" s="161">
        <v>229</v>
      </c>
      <c r="AC411" s="162" t="s">
        <v>2280</v>
      </c>
      <c r="AD411" s="161" t="s">
        <v>264</v>
      </c>
      <c r="AE411" s="161" t="s">
        <v>48</v>
      </c>
      <c r="AM411" s="161" t="s">
        <v>265</v>
      </c>
      <c r="AR411" s="161" t="s">
        <v>1332</v>
      </c>
      <c r="AS411" s="161" t="s">
        <v>1333</v>
      </c>
      <c r="AT411" s="162" t="s">
        <v>43</v>
      </c>
      <c r="AV411" s="167" t="s">
        <v>3578</v>
      </c>
      <c r="AW411" s="161" t="s">
        <v>3578</v>
      </c>
      <c r="AX411" s="161" t="s">
        <v>4079</v>
      </c>
      <c r="AZ411" s="161" t="s">
        <v>4079</v>
      </c>
      <c r="BA411" s="161" t="s">
        <v>4079</v>
      </c>
      <c r="BB411" s="161" t="s">
        <v>4079</v>
      </c>
      <c r="BC411" s="162" t="s">
        <v>4079</v>
      </c>
      <c r="BD411" s="162" t="str">
        <f>IF("IBT"=MID(AY411,1,3),INDEX('JP PINT 1.0'!J:J,MATCH(コアインボイス0904!AY411,'JP PINT 1.0'!C:C,0),1),"")</f>
        <v/>
      </c>
      <c r="BF411" s="167" t="s">
        <v>4079</v>
      </c>
    </row>
    <row r="412" spans="1:58">
      <c r="A412" s="161">
        <v>410</v>
      </c>
      <c r="B412" s="162" t="s">
        <v>4470</v>
      </c>
      <c r="K412" s="161">
        <v>397</v>
      </c>
      <c r="L412" s="162" t="s">
        <v>2280</v>
      </c>
      <c r="M412" s="161" t="s">
        <v>1334</v>
      </c>
      <c r="N412" s="161" t="s">
        <v>60</v>
      </c>
      <c r="R412" s="161" t="s">
        <v>1335</v>
      </c>
      <c r="Y412" s="161" t="s">
        <v>1336</v>
      </c>
      <c r="Z412" s="161" t="s">
        <v>1337</v>
      </c>
      <c r="AA412" s="162" t="s">
        <v>43</v>
      </c>
      <c r="AB412" s="161">
        <v>230</v>
      </c>
      <c r="AC412" s="162" t="s">
        <v>2280</v>
      </c>
      <c r="AD412" s="161" t="s">
        <v>1334</v>
      </c>
      <c r="AE412" s="161" t="s">
        <v>60</v>
      </c>
      <c r="AI412" s="161" t="s">
        <v>1335</v>
      </c>
      <c r="AR412" s="161" t="s">
        <v>1336</v>
      </c>
      <c r="AS412" s="161" t="s">
        <v>1337</v>
      </c>
      <c r="AT412" s="162" t="s">
        <v>43</v>
      </c>
      <c r="AV412" s="167" t="s">
        <v>3577</v>
      </c>
      <c r="AW412" s="161" t="s">
        <v>3577</v>
      </c>
      <c r="AX412" s="161" t="s">
        <v>4079</v>
      </c>
      <c r="AZ412" s="161" t="s">
        <v>4079</v>
      </c>
      <c r="BA412" s="161" t="s">
        <v>4079</v>
      </c>
      <c r="BB412" s="161" t="s">
        <v>4079</v>
      </c>
      <c r="BC412" s="162" t="s">
        <v>4079</v>
      </c>
      <c r="BD412" s="162" t="str">
        <f>IF("IBT"=MID(AY412,1,3),INDEX('JP PINT 1.0'!J:J,MATCH(コアインボイス0904!AY412,'JP PINT 1.0'!C:C,0),1),"")</f>
        <v/>
      </c>
      <c r="BF412" s="167" t="s">
        <v>4079</v>
      </c>
    </row>
    <row r="413" spans="1:58">
      <c r="A413" s="161">
        <v>411</v>
      </c>
      <c r="B413" s="162" t="s">
        <v>4470</v>
      </c>
      <c r="K413" s="161">
        <v>398</v>
      </c>
      <c r="L413" s="162" t="s">
        <v>2280</v>
      </c>
      <c r="M413" s="161" t="s">
        <v>1340</v>
      </c>
      <c r="N413" s="161" t="s">
        <v>69</v>
      </c>
      <c r="S413" s="161" t="s">
        <v>1341</v>
      </c>
      <c r="Y413" s="161" t="s">
        <v>1342</v>
      </c>
      <c r="Z413" s="161" t="s">
        <v>1343</v>
      </c>
      <c r="AA413" s="162" t="s">
        <v>34</v>
      </c>
      <c r="AB413" s="161">
        <v>231</v>
      </c>
      <c r="AC413" s="162" t="s">
        <v>2280</v>
      </c>
      <c r="AD413" s="161" t="s">
        <v>1340</v>
      </c>
      <c r="AE413" s="161" t="s">
        <v>69</v>
      </c>
      <c r="AJ413" s="161" t="s">
        <v>1341</v>
      </c>
      <c r="AR413" s="161" t="s">
        <v>1342</v>
      </c>
      <c r="AS413" s="161" t="s">
        <v>1343</v>
      </c>
      <c r="AT413" s="162" t="s">
        <v>34</v>
      </c>
      <c r="AX413" s="161" t="s">
        <v>4079</v>
      </c>
      <c r="AZ413" s="161" t="s">
        <v>4079</v>
      </c>
      <c r="BA413" s="161" t="s">
        <v>4079</v>
      </c>
      <c r="BB413" s="161" t="s">
        <v>4079</v>
      </c>
      <c r="BC413" s="162" t="s">
        <v>4079</v>
      </c>
      <c r="BD413" s="162" t="str">
        <f>IF("IBT"=MID(AY413,1,3),INDEX('JP PINT 1.0'!J:J,MATCH(コアインボイス0904!AY413,'JP PINT 1.0'!C:C,0),1),"")</f>
        <v/>
      </c>
      <c r="BF413" s="167" t="s">
        <v>4079</v>
      </c>
    </row>
    <row r="414" spans="1:58">
      <c r="A414" s="161">
        <v>412</v>
      </c>
      <c r="B414" s="162" t="s">
        <v>4470</v>
      </c>
      <c r="C414" s="161" t="s">
        <v>4992</v>
      </c>
      <c r="D414" s="161" t="s">
        <v>4993</v>
      </c>
      <c r="E414" s="161" t="str">
        <f t="shared" ref="E414" si="59">G$380</f>
        <v>文書</v>
      </c>
      <c r="F414" s="162">
        <f>IF("AS"=MID(N414,1,2),INDEX('SME XPath'!X:X,MATCH(コアインボイス0904!K414,'SME XPath'!A:A,0),1),"")</f>
        <v>1</v>
      </c>
      <c r="G414" s="161" t="s">
        <v>5237</v>
      </c>
      <c r="K414" s="161">
        <v>399</v>
      </c>
      <c r="L414" s="162" t="s">
        <v>2280</v>
      </c>
      <c r="M414" s="161" t="s">
        <v>1344</v>
      </c>
      <c r="N414" s="161" t="s">
        <v>60</v>
      </c>
      <c r="T414" s="161" t="s">
        <v>1345</v>
      </c>
      <c r="Y414" s="161" t="s">
        <v>1346</v>
      </c>
      <c r="Z414" s="161" t="s">
        <v>1347</v>
      </c>
      <c r="AA414" s="162" t="s">
        <v>43</v>
      </c>
      <c r="AB414" s="161">
        <v>232</v>
      </c>
      <c r="AC414" s="162" t="s">
        <v>2280</v>
      </c>
      <c r="AD414" s="161" t="s">
        <v>1344</v>
      </c>
      <c r="AE414" s="161" t="s">
        <v>60</v>
      </c>
      <c r="AK414" s="161" t="s">
        <v>1345</v>
      </c>
      <c r="AR414" s="161" t="s">
        <v>1346</v>
      </c>
      <c r="AS414" s="161" t="s">
        <v>1347</v>
      </c>
      <c r="AT414" s="164" t="s">
        <v>43</v>
      </c>
      <c r="AV414" s="167" t="s">
        <v>3576</v>
      </c>
      <c r="AW414" s="161" t="s">
        <v>3576</v>
      </c>
      <c r="AX414" s="161">
        <v>1970</v>
      </c>
      <c r="AY414" s="161" t="s">
        <v>1338</v>
      </c>
      <c r="AZ414" s="161">
        <v>1</v>
      </c>
      <c r="BA414" s="161" t="s">
        <v>2735</v>
      </c>
      <c r="BB414" s="161" t="s">
        <v>1339</v>
      </c>
      <c r="BC414" s="162" t="s">
        <v>43</v>
      </c>
      <c r="BD414" s="162" t="str">
        <f>IF("IBT"=MID(AY414,1,3),INDEX('JP PINT 1.0'!J:J,MATCH(コアインボイス0904!AY414,'JP PINT 1.0'!C:C,0),1),"")</f>
        <v/>
      </c>
      <c r="BF414" s="167" t="s">
        <v>4209</v>
      </c>
    </row>
    <row r="415" spans="1:58">
      <c r="A415" s="161">
        <v>413</v>
      </c>
      <c r="B415" s="162" t="s">
        <v>4470</v>
      </c>
      <c r="K415" s="161">
        <v>400</v>
      </c>
      <c r="L415" s="162" t="s">
        <v>2280</v>
      </c>
      <c r="M415" s="161" t="s">
        <v>340</v>
      </c>
      <c r="N415" s="161" t="s">
        <v>69</v>
      </c>
      <c r="U415" s="161" t="s">
        <v>341</v>
      </c>
      <c r="Y415" s="161" t="s">
        <v>1348</v>
      </c>
      <c r="Z415" s="161" t="s">
        <v>1349</v>
      </c>
      <c r="AA415" s="162" t="s">
        <v>34</v>
      </c>
      <c r="AB415" s="161">
        <v>233</v>
      </c>
      <c r="AC415" s="162" t="s">
        <v>2280</v>
      </c>
      <c r="AD415" s="161" t="s">
        <v>340</v>
      </c>
      <c r="AE415" s="161" t="s">
        <v>69</v>
      </c>
      <c r="AL415" s="161" t="s">
        <v>341</v>
      </c>
      <c r="AR415" s="161" t="s">
        <v>1348</v>
      </c>
      <c r="AS415" s="161" t="s">
        <v>1349</v>
      </c>
      <c r="AT415" s="162" t="s">
        <v>34</v>
      </c>
      <c r="AX415" s="161" t="s">
        <v>4079</v>
      </c>
      <c r="AZ415" s="161" t="s">
        <v>4079</v>
      </c>
      <c r="BA415" s="161" t="s">
        <v>4079</v>
      </c>
      <c r="BB415" s="161" t="s">
        <v>4079</v>
      </c>
      <c r="BC415" s="162" t="s">
        <v>4079</v>
      </c>
      <c r="BD415" s="162" t="str">
        <f>IF("IBT"=MID(AY415,1,3),INDEX('JP PINT 1.0'!J:J,MATCH(コアインボイス0904!AY415,'JP PINT 1.0'!C:C,0),1),"")</f>
        <v/>
      </c>
      <c r="BF415" s="167" t="s">
        <v>4079</v>
      </c>
    </row>
    <row r="416" spans="1:58">
      <c r="A416" s="161">
        <v>414</v>
      </c>
      <c r="B416" s="162" t="s">
        <v>4470</v>
      </c>
      <c r="C416" s="161" t="s">
        <v>5711</v>
      </c>
      <c r="D416" s="161" t="s">
        <v>4994</v>
      </c>
      <c r="E416" s="161" t="str">
        <f>G$414</f>
        <v>文書レベル納入先</v>
      </c>
      <c r="F416" s="162" t="str">
        <f>IF("AS"=MID(N416,1,2),INDEX('SME XPath'!X:X,MATCH(コアインボイス0904!K416,'SME XPath'!A:A,0),1),"")</f>
        <v/>
      </c>
      <c r="G416" s="161" t="s">
        <v>1350</v>
      </c>
      <c r="H416" s="161" t="s">
        <v>2355</v>
      </c>
      <c r="K416" s="161">
        <v>401</v>
      </c>
      <c r="L416" s="162" t="s">
        <v>2280</v>
      </c>
      <c r="M416" s="161" t="s">
        <v>344</v>
      </c>
      <c r="N416" s="161" t="s">
        <v>48</v>
      </c>
      <c r="V416" s="161" t="s">
        <v>345</v>
      </c>
      <c r="Y416" s="161" t="s">
        <v>1350</v>
      </c>
      <c r="Z416" s="161" t="s">
        <v>1351</v>
      </c>
      <c r="AA416" s="162" t="s">
        <v>43</v>
      </c>
      <c r="AB416" s="161">
        <v>234</v>
      </c>
      <c r="AC416" s="162" t="s">
        <v>2280</v>
      </c>
      <c r="AD416" s="161" t="s">
        <v>344</v>
      </c>
      <c r="AE416" s="161" t="s">
        <v>48</v>
      </c>
      <c r="AM416" s="161" t="s">
        <v>345</v>
      </c>
      <c r="AR416" s="161" t="s">
        <v>1350</v>
      </c>
      <c r="AS416" s="161" t="s">
        <v>1351</v>
      </c>
      <c r="AT416" s="162" t="s">
        <v>43</v>
      </c>
      <c r="AV416" s="167" t="s">
        <v>4031</v>
      </c>
      <c r="AW416" s="161" t="s">
        <v>4031</v>
      </c>
      <c r="AX416" s="161">
        <v>1990</v>
      </c>
      <c r="AY416" s="161" t="s">
        <v>1354</v>
      </c>
      <c r="AZ416" s="161">
        <v>2</v>
      </c>
      <c r="BA416" s="161" t="s">
        <v>1350</v>
      </c>
      <c r="BB416" s="161" t="s">
        <v>2739</v>
      </c>
      <c r="BC416" s="162" t="s">
        <v>43</v>
      </c>
      <c r="BD416" s="162" t="str">
        <f>IF("IBT"=MID(AY416,1,3),INDEX('JP PINT 1.0'!J:J,MATCH(コアインボイス0904!AY416,'JP PINT 1.0'!C:C,0),1),"")</f>
        <v>Identifier</v>
      </c>
      <c r="BF416" s="167" t="s">
        <v>4211</v>
      </c>
    </row>
    <row r="417" spans="1:58">
      <c r="A417" s="161">
        <v>415</v>
      </c>
      <c r="B417" s="162" t="s">
        <v>4470</v>
      </c>
      <c r="C417" s="161" t="s">
        <v>5901</v>
      </c>
      <c r="D417" s="161" t="s">
        <v>5282</v>
      </c>
      <c r="E417" s="161" t="str">
        <f t="shared" ref="E417:E426" si="60">G$414</f>
        <v>文書レベル納入先</v>
      </c>
      <c r="F417" s="162" t="str">
        <f>IF("AS"=MID(N417,1,2),INDEX('SME XPath'!X:X,MATCH(コアインボイス0904!K417,'SME XPath'!A:A,0),1),"")</f>
        <v/>
      </c>
      <c r="G417" s="161" t="s">
        <v>2444</v>
      </c>
      <c r="H417" s="161" t="s">
        <v>2355</v>
      </c>
      <c r="AV417" s="167" t="s">
        <v>4092</v>
      </c>
      <c r="AX417" s="161">
        <v>2000</v>
      </c>
      <c r="AY417" s="161" t="s">
        <v>2741</v>
      </c>
      <c r="AZ417" s="161">
        <v>2</v>
      </c>
      <c r="BA417" s="161" t="s">
        <v>2444</v>
      </c>
      <c r="BB417" s="161" t="s">
        <v>2742</v>
      </c>
      <c r="BC417" s="162" t="s">
        <v>43</v>
      </c>
      <c r="BD417" s="162" t="str">
        <f>IF("IBT"=MID(AY417,1,3),INDEX('JP PINT 1.0'!J:J,MATCH(コアインボイス0904!AY417,'JP PINT 1.0'!C:C,0),1),"")</f>
        <v>Code</v>
      </c>
      <c r="BF417" s="167" t="s">
        <v>4412</v>
      </c>
    </row>
    <row r="418" spans="1:58">
      <c r="A418" s="161">
        <v>416</v>
      </c>
      <c r="B418" s="162" t="s">
        <v>4470</v>
      </c>
      <c r="C418" s="161" t="s">
        <v>5712</v>
      </c>
      <c r="D418" s="161" t="s">
        <v>4995</v>
      </c>
      <c r="E418" s="161" t="str">
        <f t="shared" si="60"/>
        <v>文書レベル納入先</v>
      </c>
      <c r="F418" s="162" t="str">
        <f>IF("AS"=MID(N418,1,2),INDEX('SME XPath'!X:X,MATCH(コアインボイス0904!K418,'SME XPath'!A:A,0),1),"")</f>
        <v/>
      </c>
      <c r="G418" s="161" t="s">
        <v>1352</v>
      </c>
      <c r="H418" s="161" t="s">
        <v>2355</v>
      </c>
      <c r="K418" s="161">
        <v>402</v>
      </c>
      <c r="L418" s="162" t="s">
        <v>2280</v>
      </c>
      <c r="M418" s="161" t="s">
        <v>350</v>
      </c>
      <c r="N418" s="161" t="s">
        <v>48</v>
      </c>
      <c r="V418" s="161" t="s">
        <v>351</v>
      </c>
      <c r="Y418" s="161" t="s">
        <v>1352</v>
      </c>
      <c r="Z418" s="161" t="s">
        <v>1353</v>
      </c>
      <c r="AA418" s="162" t="s">
        <v>43</v>
      </c>
      <c r="AB418" s="161">
        <v>235</v>
      </c>
      <c r="AC418" s="162" t="s">
        <v>2280</v>
      </c>
      <c r="AD418" s="161" t="s">
        <v>350</v>
      </c>
      <c r="AE418" s="161" t="s">
        <v>48</v>
      </c>
      <c r="AM418" s="161" t="s">
        <v>351</v>
      </c>
      <c r="AR418" s="161" t="s">
        <v>1352</v>
      </c>
      <c r="AS418" s="161" t="s">
        <v>1353</v>
      </c>
      <c r="AT418" s="162" t="s">
        <v>43</v>
      </c>
      <c r="AV418" s="167" t="s">
        <v>3575</v>
      </c>
      <c r="AW418" s="161" t="s">
        <v>3575</v>
      </c>
      <c r="AX418" s="161" t="s">
        <v>4079</v>
      </c>
      <c r="AZ418" s="161" t="s">
        <v>4079</v>
      </c>
      <c r="BA418" s="161" t="s">
        <v>4079</v>
      </c>
      <c r="BB418" s="161" t="s">
        <v>4079</v>
      </c>
      <c r="BC418" s="162" t="s">
        <v>4079</v>
      </c>
      <c r="BD418" s="162" t="str">
        <f>IF("IBT"=MID(AY418,1,3),INDEX('JP PINT 1.0'!J:J,MATCH(コアインボイス0904!AY418,'JP PINT 1.0'!C:C,0),1),"")</f>
        <v/>
      </c>
      <c r="BF418" s="167" t="s">
        <v>4079</v>
      </c>
    </row>
    <row r="419" spans="1:58">
      <c r="A419" s="161">
        <v>417</v>
      </c>
      <c r="B419" s="162" t="s">
        <v>4470</v>
      </c>
      <c r="C419" s="161" t="s">
        <v>5713</v>
      </c>
      <c r="D419" s="161" t="s">
        <v>4996</v>
      </c>
      <c r="E419" s="161" t="str">
        <f t="shared" si="60"/>
        <v>文書レベル納入先</v>
      </c>
      <c r="F419" s="162" t="str">
        <f>IF("AS"=MID(N419,1,2),INDEX('SME XPath'!X:X,MATCH(コアインボイス0904!K419,'SME XPath'!A:A,0),1),"")</f>
        <v/>
      </c>
      <c r="G419" s="161" t="s">
        <v>1356</v>
      </c>
      <c r="H419" s="161" t="s">
        <v>2355</v>
      </c>
      <c r="K419" s="161">
        <v>403</v>
      </c>
      <c r="L419" s="162" t="s">
        <v>2280</v>
      </c>
      <c r="M419" s="161" t="s">
        <v>359</v>
      </c>
      <c r="N419" s="161" t="s">
        <v>48</v>
      </c>
      <c r="V419" s="161" t="s">
        <v>360</v>
      </c>
      <c r="Y419" s="161" t="s">
        <v>1356</v>
      </c>
      <c r="Z419" s="161" t="s">
        <v>1357</v>
      </c>
      <c r="AA419" s="162" t="s">
        <v>43</v>
      </c>
      <c r="AB419" s="161">
        <v>236</v>
      </c>
      <c r="AC419" s="162" t="s">
        <v>2280</v>
      </c>
      <c r="AD419" s="161" t="s">
        <v>359</v>
      </c>
      <c r="AE419" s="161" t="s">
        <v>48</v>
      </c>
      <c r="AM419" s="161" t="s">
        <v>360</v>
      </c>
      <c r="AR419" s="161" t="s">
        <v>1356</v>
      </c>
      <c r="AS419" s="161" t="s">
        <v>1357</v>
      </c>
      <c r="AT419" s="162" t="s">
        <v>43</v>
      </c>
      <c r="AV419" s="167" t="s">
        <v>3574</v>
      </c>
      <c r="AW419" s="161" t="s">
        <v>3574</v>
      </c>
      <c r="AX419" s="161">
        <v>1980</v>
      </c>
      <c r="AY419" s="161" t="s">
        <v>1358</v>
      </c>
      <c r="AZ419" s="161">
        <v>2</v>
      </c>
      <c r="BA419" s="161" t="s">
        <v>1356</v>
      </c>
      <c r="BB419" s="161" t="s">
        <v>2744</v>
      </c>
      <c r="BC419" s="162" t="s">
        <v>43</v>
      </c>
      <c r="BD419" s="162" t="str">
        <f>IF("IBT"=MID(AY419,1,3),INDEX('JP PINT 1.0'!J:J,MATCH(コアインボイス0904!AY419,'JP PINT 1.0'!C:C,0),1),"")</f>
        <v>Text</v>
      </c>
      <c r="BF419" s="167" t="s">
        <v>4210</v>
      </c>
    </row>
    <row r="420" spans="1:58">
      <c r="A420" s="161">
        <v>418</v>
      </c>
      <c r="B420" s="162" t="s">
        <v>4470</v>
      </c>
      <c r="K420" s="161">
        <v>404</v>
      </c>
      <c r="L420" s="162" t="s">
        <v>2280</v>
      </c>
      <c r="M420" s="161" t="s">
        <v>446</v>
      </c>
      <c r="N420" s="161" t="s">
        <v>60</v>
      </c>
      <c r="V420" s="161" t="s">
        <v>447</v>
      </c>
      <c r="Y420" s="161" t="s">
        <v>1360</v>
      </c>
      <c r="Z420" s="161" t="s">
        <v>1361</v>
      </c>
      <c r="AA420" s="162" t="s">
        <v>43</v>
      </c>
      <c r="AB420" s="161">
        <v>237</v>
      </c>
      <c r="AC420" s="162" t="s">
        <v>2280</v>
      </c>
      <c r="AD420" s="161" t="s">
        <v>446</v>
      </c>
      <c r="AE420" s="161" t="s">
        <v>60</v>
      </c>
      <c r="AM420" s="161" t="s">
        <v>447</v>
      </c>
      <c r="AR420" s="161" t="s">
        <v>1360</v>
      </c>
      <c r="AS420" s="161" t="s">
        <v>1361</v>
      </c>
      <c r="AT420" s="162" t="s">
        <v>43</v>
      </c>
      <c r="AV420" s="167" t="s">
        <v>3573</v>
      </c>
      <c r="AW420" s="161" t="s">
        <v>3573</v>
      </c>
      <c r="AX420" s="161">
        <v>2050</v>
      </c>
      <c r="AY420" s="161" t="s">
        <v>1362</v>
      </c>
      <c r="AZ420" s="161">
        <v>2</v>
      </c>
      <c r="BA420" s="161" t="s">
        <v>2746</v>
      </c>
      <c r="BB420" s="161" t="s">
        <v>2747</v>
      </c>
      <c r="BC420" s="162" t="s">
        <v>43</v>
      </c>
      <c r="BD420" s="162" t="str">
        <f>IF("IBT"=MID(AY420,1,3),INDEX('JP PINT 1.0'!J:J,MATCH(コアインボイス0904!AY420,'JP PINT 1.0'!C:C,0),1),"")</f>
        <v/>
      </c>
      <c r="BF420" s="167" t="s">
        <v>4216</v>
      </c>
    </row>
    <row r="421" spans="1:58">
      <c r="A421" s="161">
        <v>419</v>
      </c>
      <c r="B421" s="162" t="s">
        <v>4470</v>
      </c>
      <c r="K421" s="161">
        <v>405</v>
      </c>
      <c r="L421" s="162" t="s">
        <v>2280</v>
      </c>
      <c r="M421" s="161" t="s">
        <v>452</v>
      </c>
      <c r="N421" s="161" t="s">
        <v>69</v>
      </c>
      <c r="W421" s="161" t="s">
        <v>453</v>
      </c>
      <c r="Y421" s="161" t="s">
        <v>1364</v>
      </c>
      <c r="Z421" s="161" t="s">
        <v>1365</v>
      </c>
      <c r="AA421" s="162" t="s">
        <v>34</v>
      </c>
      <c r="AB421" s="161">
        <v>238</v>
      </c>
      <c r="AC421" s="162" t="s">
        <v>2280</v>
      </c>
      <c r="AD421" s="161" t="s">
        <v>452</v>
      </c>
      <c r="AE421" s="161" t="s">
        <v>69</v>
      </c>
      <c r="AN421" s="161" t="s">
        <v>453</v>
      </c>
      <c r="AR421" s="161" t="s">
        <v>1364</v>
      </c>
      <c r="AS421" s="161" t="s">
        <v>1365</v>
      </c>
      <c r="AT421" s="162" t="s">
        <v>34</v>
      </c>
      <c r="AX421" s="161" t="s">
        <v>4079</v>
      </c>
      <c r="AZ421" s="161" t="s">
        <v>4079</v>
      </c>
      <c r="BA421" s="161" t="s">
        <v>4079</v>
      </c>
      <c r="BB421" s="161" t="s">
        <v>4079</v>
      </c>
      <c r="BC421" s="162" t="s">
        <v>4079</v>
      </c>
      <c r="BD421" s="162" t="str">
        <f>IF("IBT"=MID(AY421,1,3),INDEX('JP PINT 1.0'!J:J,MATCH(コアインボイス0904!AY421,'JP PINT 1.0'!C:C,0),1),"")</f>
        <v/>
      </c>
      <c r="BF421" s="167" t="s">
        <v>4079</v>
      </c>
    </row>
    <row r="422" spans="1:58">
      <c r="A422" s="161">
        <v>420</v>
      </c>
      <c r="B422" s="162" t="s">
        <v>4470</v>
      </c>
      <c r="C422" s="161" t="s">
        <v>5714</v>
      </c>
      <c r="D422" s="161" t="s">
        <v>4997</v>
      </c>
      <c r="E422" s="161" t="str">
        <f t="shared" si="60"/>
        <v>文書レベル納入先</v>
      </c>
      <c r="F422" s="162" t="str">
        <f>IF("AS"=MID(N422,1,2),INDEX('SME XPath'!X:X,MATCH(コアインボイス0904!K422,'SME XPath'!A:A,0),1),"")</f>
        <v/>
      </c>
      <c r="G422" s="161" t="s">
        <v>1366</v>
      </c>
      <c r="H422" s="161" t="s">
        <v>2355</v>
      </c>
      <c r="K422" s="161">
        <v>406</v>
      </c>
      <c r="L422" s="162" t="s">
        <v>2280</v>
      </c>
      <c r="M422" s="161" t="s">
        <v>456</v>
      </c>
      <c r="N422" s="161" t="s">
        <v>48</v>
      </c>
      <c r="X422" s="161" t="s">
        <v>457</v>
      </c>
      <c r="Y422" s="161" t="s">
        <v>1366</v>
      </c>
      <c r="Z422" s="161" t="s">
        <v>1367</v>
      </c>
      <c r="AA422" s="162" t="s">
        <v>43</v>
      </c>
      <c r="AB422" s="161">
        <v>239</v>
      </c>
      <c r="AC422" s="162" t="s">
        <v>2280</v>
      </c>
      <c r="AD422" s="161" t="s">
        <v>456</v>
      </c>
      <c r="AE422" s="161" t="s">
        <v>48</v>
      </c>
      <c r="AO422" s="161" t="s">
        <v>457</v>
      </c>
      <c r="AR422" s="161" t="s">
        <v>1366</v>
      </c>
      <c r="AS422" s="161" t="s">
        <v>1367</v>
      </c>
      <c r="AT422" s="162" t="s">
        <v>43</v>
      </c>
      <c r="AV422" s="167" t="s">
        <v>3572</v>
      </c>
      <c r="AW422" s="161" t="s">
        <v>3572</v>
      </c>
      <c r="AX422" s="161">
        <v>2100</v>
      </c>
      <c r="AY422" s="161" t="s">
        <v>1368</v>
      </c>
      <c r="AZ422" s="161">
        <v>3</v>
      </c>
      <c r="BA422" s="161" t="s">
        <v>1366</v>
      </c>
      <c r="BB422" s="161" t="s">
        <v>2749</v>
      </c>
      <c r="BC422" s="162" t="s">
        <v>43</v>
      </c>
      <c r="BD422" s="162" t="str">
        <f>IF("IBT"=MID(AY422,1,3),INDEX('JP PINT 1.0'!J:J,MATCH(コアインボイス0904!AY422,'JP PINT 1.0'!C:C,0),1),"")</f>
        <v>Text</v>
      </c>
      <c r="BF422" s="167" t="s">
        <v>4221</v>
      </c>
    </row>
    <row r="423" spans="1:58">
      <c r="A423" s="161">
        <v>421</v>
      </c>
      <c r="B423" s="162" t="s">
        <v>4470</v>
      </c>
      <c r="C423" s="161" t="s">
        <v>5715</v>
      </c>
      <c r="D423" s="161" t="s">
        <v>4998</v>
      </c>
      <c r="E423" s="161" t="str">
        <f t="shared" si="60"/>
        <v>文書レベル納入先</v>
      </c>
      <c r="F423" s="162" t="str">
        <f>IF("AS"=MID(N423,1,2),INDEX('SME XPath'!X:X,MATCH(コアインボイス0904!K423,'SME XPath'!A:A,0),1),"")</f>
        <v/>
      </c>
      <c r="G423" s="161" t="s">
        <v>1370</v>
      </c>
      <c r="H423" s="161" t="s">
        <v>2355</v>
      </c>
      <c r="K423" s="161">
        <v>407</v>
      </c>
      <c r="L423" s="162" t="s">
        <v>2280</v>
      </c>
      <c r="M423" s="161" t="s">
        <v>462</v>
      </c>
      <c r="N423" s="161" t="s">
        <v>48</v>
      </c>
      <c r="X423" s="161" t="s">
        <v>463</v>
      </c>
      <c r="Y423" s="161" t="s">
        <v>1370</v>
      </c>
      <c r="Z423" s="161" t="s">
        <v>1371</v>
      </c>
      <c r="AA423" s="162" t="s">
        <v>43</v>
      </c>
      <c r="AB423" s="161">
        <v>240</v>
      </c>
      <c r="AC423" s="162" t="s">
        <v>2280</v>
      </c>
      <c r="AD423" s="161" t="s">
        <v>462</v>
      </c>
      <c r="AE423" s="161" t="s">
        <v>48</v>
      </c>
      <c r="AO423" s="161" t="s">
        <v>463</v>
      </c>
      <c r="AR423" s="161" t="s">
        <v>1370</v>
      </c>
      <c r="AS423" s="161" t="s">
        <v>1371</v>
      </c>
      <c r="AT423" s="162" t="s">
        <v>43</v>
      </c>
      <c r="AV423" s="167" t="s">
        <v>3571</v>
      </c>
      <c r="AW423" s="161" t="s">
        <v>3571</v>
      </c>
      <c r="AX423" s="161">
        <v>2060</v>
      </c>
      <c r="AY423" s="161" t="s">
        <v>1372</v>
      </c>
      <c r="AZ423" s="161">
        <v>3</v>
      </c>
      <c r="BA423" s="161" t="s">
        <v>3080</v>
      </c>
      <c r="BB423" s="161" t="s">
        <v>2751</v>
      </c>
      <c r="BC423" s="162" t="s">
        <v>43</v>
      </c>
      <c r="BD423" s="162" t="str">
        <f>IF("IBT"=MID(AY423,1,3),INDEX('JP PINT 1.0'!J:J,MATCH(コアインボイス0904!AY423,'JP PINT 1.0'!C:C,0),1),"")</f>
        <v>Text</v>
      </c>
      <c r="BF423" s="167" t="s">
        <v>4217</v>
      </c>
    </row>
    <row r="424" spans="1:58">
      <c r="A424" s="161">
        <v>422</v>
      </c>
      <c r="B424" s="162" t="s">
        <v>4470</v>
      </c>
      <c r="C424" s="161" t="s">
        <v>5716</v>
      </c>
      <c r="D424" s="161" t="s">
        <v>4999</v>
      </c>
      <c r="E424" s="161" t="str">
        <f t="shared" si="60"/>
        <v>文書レベル納入先</v>
      </c>
      <c r="F424" s="162" t="str">
        <f>IF("AS"=MID(N424,1,2),INDEX('SME XPath'!X:X,MATCH(コアインボイス0904!K424,'SME XPath'!A:A,0),1),"")</f>
        <v/>
      </c>
      <c r="G424" s="161" t="s">
        <v>1374</v>
      </c>
      <c r="H424" s="161" t="s">
        <v>2355</v>
      </c>
      <c r="K424" s="161">
        <v>408</v>
      </c>
      <c r="L424" s="162" t="s">
        <v>2280</v>
      </c>
      <c r="M424" s="161" t="s">
        <v>468</v>
      </c>
      <c r="N424" s="161" t="s">
        <v>48</v>
      </c>
      <c r="X424" s="161" t="s">
        <v>469</v>
      </c>
      <c r="Y424" s="161" t="s">
        <v>1374</v>
      </c>
      <c r="Z424" s="161" t="s">
        <v>1375</v>
      </c>
      <c r="AA424" s="162" t="s">
        <v>43</v>
      </c>
      <c r="AB424" s="161">
        <v>241</v>
      </c>
      <c r="AC424" s="162" t="s">
        <v>2280</v>
      </c>
      <c r="AD424" s="161" t="s">
        <v>468</v>
      </c>
      <c r="AE424" s="161" t="s">
        <v>48</v>
      </c>
      <c r="AO424" s="161" t="s">
        <v>469</v>
      </c>
      <c r="AR424" s="161" t="s">
        <v>1374</v>
      </c>
      <c r="AS424" s="161" t="s">
        <v>1375</v>
      </c>
      <c r="AT424" s="162" t="s">
        <v>43</v>
      </c>
      <c r="AV424" s="167" t="s">
        <v>3570</v>
      </c>
      <c r="AW424" s="161" t="s">
        <v>3570</v>
      </c>
      <c r="AX424" s="161">
        <v>2070</v>
      </c>
      <c r="AY424" s="161" t="s">
        <v>1376</v>
      </c>
      <c r="AZ424" s="161">
        <v>3</v>
      </c>
      <c r="BA424" s="161" t="s">
        <v>3081</v>
      </c>
      <c r="BB424" s="161" t="s">
        <v>2753</v>
      </c>
      <c r="BC424" s="162" t="s">
        <v>43</v>
      </c>
      <c r="BD424" s="162" t="str">
        <f>IF("IBT"=MID(AY424,1,3),INDEX('JP PINT 1.0'!J:J,MATCH(コアインボイス0904!AY424,'JP PINT 1.0'!C:C,0),1),"")</f>
        <v>Text</v>
      </c>
      <c r="BF424" s="167" t="s">
        <v>4218</v>
      </c>
    </row>
    <row r="425" spans="1:58">
      <c r="A425" s="161">
        <v>423</v>
      </c>
      <c r="B425" s="162" t="s">
        <v>4470</v>
      </c>
      <c r="C425" s="161" t="s">
        <v>5717</v>
      </c>
      <c r="D425" s="161" t="s">
        <v>5000</v>
      </c>
      <c r="E425" s="161" t="str">
        <f t="shared" si="60"/>
        <v>文書レベル納入先</v>
      </c>
      <c r="F425" s="162" t="str">
        <f>IF("AS"=MID(N425,1,2),INDEX('SME XPath'!X:X,MATCH(コアインボイス0904!K425,'SME XPath'!A:A,0),1),"")</f>
        <v/>
      </c>
      <c r="G425" s="161" t="s">
        <v>1378</v>
      </c>
      <c r="H425" s="161" t="s">
        <v>2355</v>
      </c>
      <c r="K425" s="161">
        <v>409</v>
      </c>
      <c r="L425" s="162" t="s">
        <v>2280</v>
      </c>
      <c r="M425" s="161" t="s">
        <v>474</v>
      </c>
      <c r="N425" s="161" t="s">
        <v>48</v>
      </c>
      <c r="X425" s="161" t="s">
        <v>475</v>
      </c>
      <c r="Y425" s="161" t="s">
        <v>1378</v>
      </c>
      <c r="Z425" s="161" t="s">
        <v>1379</v>
      </c>
      <c r="AA425" s="162" t="s">
        <v>43</v>
      </c>
      <c r="AB425" s="161">
        <v>242</v>
      </c>
      <c r="AC425" s="162" t="s">
        <v>2280</v>
      </c>
      <c r="AD425" s="161" t="s">
        <v>474</v>
      </c>
      <c r="AE425" s="161" t="s">
        <v>48</v>
      </c>
      <c r="AO425" s="161" t="s">
        <v>475</v>
      </c>
      <c r="AR425" s="161" t="s">
        <v>1378</v>
      </c>
      <c r="AS425" s="161" t="s">
        <v>1379</v>
      </c>
      <c r="AT425" s="162" t="s">
        <v>43</v>
      </c>
      <c r="AV425" s="167" t="s">
        <v>3569</v>
      </c>
      <c r="AW425" s="161" t="s">
        <v>3569</v>
      </c>
      <c r="AX425" s="161">
        <v>2080</v>
      </c>
      <c r="AY425" s="161" t="s">
        <v>1380</v>
      </c>
      <c r="AZ425" s="161">
        <v>3</v>
      </c>
      <c r="BA425" s="161" t="s">
        <v>3083</v>
      </c>
      <c r="BB425" s="161" t="s">
        <v>2755</v>
      </c>
      <c r="BC425" s="162" t="s">
        <v>43</v>
      </c>
      <c r="BD425" s="162" t="str">
        <f>IF("IBT"=MID(AY425,1,3),INDEX('JP PINT 1.0'!J:J,MATCH(コアインボイス0904!AY425,'JP PINT 1.0'!C:C,0),1),"")</f>
        <v>Text</v>
      </c>
      <c r="BF425" s="167" t="s">
        <v>4219</v>
      </c>
    </row>
    <row r="426" spans="1:58">
      <c r="A426" s="161">
        <v>424</v>
      </c>
      <c r="B426" s="162" t="s">
        <v>4470</v>
      </c>
      <c r="C426" s="161" t="s">
        <v>5718</v>
      </c>
      <c r="D426" s="161" t="s">
        <v>5001</v>
      </c>
      <c r="E426" s="161" t="str">
        <f t="shared" si="60"/>
        <v>文書レベル納入先</v>
      </c>
      <c r="F426" s="162" t="str">
        <f>IF("AS"=MID(N426,1,2),INDEX('SME XPath'!X:X,MATCH(コアインボイス0904!K426,'SME XPath'!A:A,0),1),"")</f>
        <v/>
      </c>
      <c r="G426" s="161" t="s">
        <v>1382</v>
      </c>
      <c r="H426" s="161" t="s">
        <v>2355</v>
      </c>
      <c r="K426" s="161">
        <v>410</v>
      </c>
      <c r="L426" s="162" t="s">
        <v>2280</v>
      </c>
      <c r="M426" s="161" t="s">
        <v>480</v>
      </c>
      <c r="N426" s="161" t="s">
        <v>48</v>
      </c>
      <c r="X426" s="161" t="s">
        <v>481</v>
      </c>
      <c r="Y426" s="161" t="s">
        <v>1382</v>
      </c>
      <c r="Z426" s="161" t="s">
        <v>1383</v>
      </c>
      <c r="AA426" s="162" t="s">
        <v>43</v>
      </c>
      <c r="AB426" s="161">
        <v>243</v>
      </c>
      <c r="AC426" s="162" t="s">
        <v>2280</v>
      </c>
      <c r="AD426" s="161" t="s">
        <v>480</v>
      </c>
      <c r="AE426" s="161" t="s">
        <v>48</v>
      </c>
      <c r="AO426" s="161" t="s">
        <v>481</v>
      </c>
      <c r="AR426" s="161" t="s">
        <v>1382</v>
      </c>
      <c r="AS426" s="161" t="s">
        <v>1383</v>
      </c>
      <c r="AT426" s="162" t="s">
        <v>43</v>
      </c>
      <c r="AV426" s="167" t="s">
        <v>3568</v>
      </c>
      <c r="AW426" s="161" t="s">
        <v>3568</v>
      </c>
      <c r="AX426" s="161">
        <v>2120</v>
      </c>
      <c r="AY426" s="161" t="s">
        <v>1384</v>
      </c>
      <c r="AZ426" s="161">
        <v>3</v>
      </c>
      <c r="BA426" s="161" t="s">
        <v>3084</v>
      </c>
      <c r="BB426" s="161" t="s">
        <v>2765</v>
      </c>
      <c r="BC426" s="162" t="s">
        <v>64</v>
      </c>
      <c r="BD426" s="162" t="str">
        <f>IF("IBT"=MID(AY426,1,3),INDEX('JP PINT 1.0'!J:J,MATCH(コアインボイス0904!AY426,'JP PINT 1.0'!C:C,0),1),"")</f>
        <v>Code</v>
      </c>
      <c r="BF426" s="167" t="s">
        <v>4223</v>
      </c>
    </row>
    <row r="427" spans="1:58">
      <c r="A427" s="161">
        <v>425</v>
      </c>
      <c r="B427" s="162" t="s">
        <v>4470</v>
      </c>
      <c r="K427" s="161">
        <v>411</v>
      </c>
      <c r="L427" s="162" t="s">
        <v>2280</v>
      </c>
      <c r="M427" s="161" t="s">
        <v>1386</v>
      </c>
      <c r="N427" s="161" t="s">
        <v>60</v>
      </c>
      <c r="T427" s="161" t="s">
        <v>1387</v>
      </c>
      <c r="Y427" s="161" t="s">
        <v>1388</v>
      </c>
      <c r="Z427" s="161" t="s">
        <v>1389</v>
      </c>
      <c r="AA427" s="162" t="s">
        <v>43</v>
      </c>
      <c r="AB427" s="161">
        <v>244</v>
      </c>
      <c r="AC427" s="162" t="s">
        <v>2280</v>
      </c>
      <c r="AD427" s="161" t="s">
        <v>1386</v>
      </c>
      <c r="AE427" s="161" t="s">
        <v>60</v>
      </c>
      <c r="AK427" s="161" t="s">
        <v>1387</v>
      </c>
      <c r="AR427" s="161" t="s">
        <v>1388</v>
      </c>
      <c r="AS427" s="161" t="s">
        <v>1389</v>
      </c>
      <c r="AT427" s="162" t="s">
        <v>43</v>
      </c>
      <c r="AV427" s="167" t="s">
        <v>3567</v>
      </c>
      <c r="AW427" s="161" t="s">
        <v>3567</v>
      </c>
      <c r="AX427" s="161" t="s">
        <v>4079</v>
      </c>
      <c r="AZ427" s="161" t="s">
        <v>4079</v>
      </c>
      <c r="BA427" s="161" t="s">
        <v>4079</v>
      </c>
      <c r="BB427" s="161" t="s">
        <v>4079</v>
      </c>
      <c r="BC427" s="162" t="s">
        <v>4079</v>
      </c>
      <c r="BD427" s="162" t="str">
        <f>IF("IBT"=MID(AY427,1,3),INDEX('JP PINT 1.0'!J:J,MATCH(コアインボイス0904!AY427,'JP PINT 1.0'!C:C,0),1),"")</f>
        <v/>
      </c>
      <c r="BF427" s="167" t="s">
        <v>4079</v>
      </c>
    </row>
    <row r="428" spans="1:58">
      <c r="A428" s="161">
        <v>426</v>
      </c>
      <c r="B428" s="162" t="s">
        <v>4470</v>
      </c>
      <c r="K428" s="161">
        <v>412</v>
      </c>
      <c r="L428" s="162" t="s">
        <v>2280</v>
      </c>
      <c r="M428" s="161" t="s">
        <v>1390</v>
      </c>
      <c r="N428" s="161" t="s">
        <v>69</v>
      </c>
      <c r="U428" s="161" t="s">
        <v>1391</v>
      </c>
      <c r="Y428" s="161" t="s">
        <v>1392</v>
      </c>
      <c r="Z428" s="161" t="s">
        <v>1393</v>
      </c>
      <c r="AA428" s="162" t="s">
        <v>34</v>
      </c>
      <c r="AB428" s="161">
        <v>245</v>
      </c>
      <c r="AC428" s="162" t="s">
        <v>2280</v>
      </c>
      <c r="AD428" s="161" t="s">
        <v>1390</v>
      </c>
      <c r="AE428" s="161" t="s">
        <v>69</v>
      </c>
      <c r="AL428" s="161" t="s">
        <v>1391</v>
      </c>
      <c r="AR428" s="161" t="s">
        <v>1392</v>
      </c>
      <c r="AS428" s="161" t="s">
        <v>1393</v>
      </c>
      <c r="AT428" s="162" t="s">
        <v>34</v>
      </c>
      <c r="AX428" s="161" t="s">
        <v>4079</v>
      </c>
      <c r="AZ428" s="161" t="s">
        <v>4079</v>
      </c>
      <c r="BA428" s="161" t="s">
        <v>4079</v>
      </c>
      <c r="BB428" s="161" t="s">
        <v>4079</v>
      </c>
      <c r="BC428" s="162" t="s">
        <v>4079</v>
      </c>
      <c r="BD428" s="162" t="str">
        <f>IF("IBT"=MID(AY428,1,3),INDEX('JP PINT 1.0'!J:J,MATCH(コアインボイス0904!AY428,'JP PINT 1.0'!C:C,0),1),"")</f>
        <v/>
      </c>
      <c r="BF428" s="167" t="s">
        <v>4079</v>
      </c>
    </row>
    <row r="429" spans="1:58">
      <c r="A429" s="161">
        <v>427</v>
      </c>
      <c r="B429" s="162" t="s">
        <v>4470</v>
      </c>
      <c r="C429" s="161" t="s">
        <v>5719</v>
      </c>
      <c r="D429" s="161" t="s">
        <v>5002</v>
      </c>
      <c r="E429" s="161" t="str">
        <f t="shared" ref="E429" si="61">G$414</f>
        <v>文書レベル納入先</v>
      </c>
      <c r="F429" s="162" t="str">
        <f>IF("AS"=MID(N429,1,2),INDEX('SME XPath'!X:X,MATCH(コアインボイス0904!K429,'SME XPath'!A:A,0),1),"")</f>
        <v/>
      </c>
      <c r="G429" s="161" t="s">
        <v>1396</v>
      </c>
      <c r="H429" s="161" t="s">
        <v>2355</v>
      </c>
      <c r="K429" s="161">
        <v>413</v>
      </c>
      <c r="L429" s="162" t="s">
        <v>2280</v>
      </c>
      <c r="M429" s="161" t="s">
        <v>1394</v>
      </c>
      <c r="N429" s="161" t="s">
        <v>48</v>
      </c>
      <c r="V429" s="161" t="s">
        <v>1395</v>
      </c>
      <c r="Y429" s="161" t="s">
        <v>1396</v>
      </c>
      <c r="Z429" s="161" t="s">
        <v>1397</v>
      </c>
      <c r="AA429" s="162" t="s">
        <v>43</v>
      </c>
      <c r="AB429" s="161">
        <v>246</v>
      </c>
      <c r="AC429" s="162" t="s">
        <v>2280</v>
      </c>
      <c r="AD429" s="161" t="s">
        <v>1394</v>
      </c>
      <c r="AE429" s="161" t="s">
        <v>48</v>
      </c>
      <c r="AM429" s="161" t="s">
        <v>1395</v>
      </c>
      <c r="AR429" s="161" t="s">
        <v>1396</v>
      </c>
      <c r="AS429" s="161" t="s">
        <v>1397</v>
      </c>
      <c r="AT429" s="162" t="s">
        <v>43</v>
      </c>
      <c r="AV429" s="167" t="s">
        <v>3566</v>
      </c>
      <c r="AW429" s="161" t="s">
        <v>3566</v>
      </c>
      <c r="AX429" s="161">
        <v>2010</v>
      </c>
      <c r="AY429" s="161" t="s">
        <v>1399</v>
      </c>
      <c r="AZ429" s="161">
        <v>2</v>
      </c>
      <c r="BA429" s="161" t="s">
        <v>3075</v>
      </c>
      <c r="BB429" s="161" t="s">
        <v>2737</v>
      </c>
      <c r="BC429" s="162" t="s">
        <v>43</v>
      </c>
      <c r="BD429" s="162" t="str">
        <f>IF("IBT"=MID(AY429,1,3),INDEX('JP PINT 1.0'!J:J,MATCH(コアインボイス0904!AY429,'JP PINT 1.0'!C:C,0),1),"")</f>
        <v>Date</v>
      </c>
      <c r="BF429" s="167" t="s">
        <v>4212</v>
      </c>
    </row>
    <row r="430" spans="1:58">
      <c r="A430" s="161">
        <v>428</v>
      </c>
      <c r="B430" s="162" t="s">
        <v>4470</v>
      </c>
      <c r="C430" s="161" t="s">
        <v>5003</v>
      </c>
      <c r="D430" s="161" t="s">
        <v>5004</v>
      </c>
      <c r="E430" s="161" t="str">
        <f t="shared" ref="E430" si="62">G$380</f>
        <v>文書</v>
      </c>
      <c r="F430" s="162" t="str">
        <f>IF("AS"=MID(N430,1,2),INDEX('SME XPath'!X:X,MATCH(コアインボイス0904!K430,'SME XPath'!A:A,0),1),"")</f>
        <v>n</v>
      </c>
      <c r="G430" s="161" t="s">
        <v>5238</v>
      </c>
      <c r="K430" s="161">
        <v>414</v>
      </c>
      <c r="L430" s="162" t="s">
        <v>2280</v>
      </c>
      <c r="M430" s="161" t="s">
        <v>1401</v>
      </c>
      <c r="N430" s="161" t="s">
        <v>60</v>
      </c>
      <c r="T430" s="161" t="s">
        <v>1402</v>
      </c>
      <c r="Y430" s="161" t="s">
        <v>1403</v>
      </c>
      <c r="Z430" s="161" t="s">
        <v>1404</v>
      </c>
      <c r="AA430" s="162" t="s">
        <v>210</v>
      </c>
      <c r="AB430" s="161">
        <v>247</v>
      </c>
      <c r="AC430" s="162" t="s">
        <v>2280</v>
      </c>
      <c r="AD430" s="161" t="s">
        <v>1401</v>
      </c>
      <c r="AE430" s="161" t="s">
        <v>60</v>
      </c>
      <c r="AK430" s="161" t="s">
        <v>1402</v>
      </c>
      <c r="AR430" s="161" t="s">
        <v>1403</v>
      </c>
      <c r="AS430" s="161" t="s">
        <v>1404</v>
      </c>
      <c r="AT430" s="162" t="s">
        <v>210</v>
      </c>
      <c r="AV430" s="167" t="s">
        <v>3965</v>
      </c>
      <c r="AW430" s="161" t="s">
        <v>3565</v>
      </c>
      <c r="AX430" s="161" t="s">
        <v>4079</v>
      </c>
      <c r="AZ430" s="161" t="s">
        <v>4079</v>
      </c>
      <c r="BA430" s="161" t="s">
        <v>4079</v>
      </c>
      <c r="BB430" s="161" t="s">
        <v>4079</v>
      </c>
      <c r="BC430" s="162" t="s">
        <v>4079</v>
      </c>
      <c r="BD430" s="162" t="str">
        <f>IF("IBT"=MID(AY430,1,3),INDEX('JP PINT 1.0'!J:J,MATCH(コアインボイス0904!AY430,'JP PINT 1.0'!C:C,0),1),"")</f>
        <v/>
      </c>
      <c r="BF430" s="167" t="s">
        <v>4079</v>
      </c>
    </row>
    <row r="431" spans="1:58">
      <c r="A431" s="161">
        <v>429</v>
      </c>
      <c r="B431" s="162" t="s">
        <v>4470</v>
      </c>
      <c r="K431" s="161">
        <v>415</v>
      </c>
      <c r="L431" s="162" t="s">
        <v>2280</v>
      </c>
      <c r="M431" s="161" t="s">
        <v>236</v>
      </c>
      <c r="N431" s="161" t="s">
        <v>69</v>
      </c>
      <c r="U431" s="161" t="s">
        <v>237</v>
      </c>
      <c r="Y431" s="161" t="s">
        <v>1405</v>
      </c>
      <c r="Z431" s="161" t="s">
        <v>1406</v>
      </c>
      <c r="AA431" s="162" t="s">
        <v>34</v>
      </c>
      <c r="AB431" s="161">
        <v>248</v>
      </c>
      <c r="AC431" s="162" t="s">
        <v>2280</v>
      </c>
      <c r="AD431" s="161" t="s">
        <v>236</v>
      </c>
      <c r="AE431" s="161" t="s">
        <v>69</v>
      </c>
      <c r="AL431" s="161" t="s">
        <v>237</v>
      </c>
      <c r="AR431" s="161" t="s">
        <v>1405</v>
      </c>
      <c r="AS431" s="161" t="s">
        <v>1406</v>
      </c>
      <c r="AT431" s="162" t="s">
        <v>34</v>
      </c>
      <c r="AX431" s="161" t="s">
        <v>4079</v>
      </c>
      <c r="AZ431" s="161" t="s">
        <v>4079</v>
      </c>
      <c r="BA431" s="161" t="s">
        <v>4079</v>
      </c>
      <c r="BB431" s="161" t="s">
        <v>4079</v>
      </c>
      <c r="BC431" s="162" t="s">
        <v>4079</v>
      </c>
      <c r="BD431" s="162" t="str">
        <f>IF("IBT"=MID(AY431,1,3),INDEX('JP PINT 1.0'!J:J,MATCH(コアインボイス0904!AY431,'JP PINT 1.0'!C:C,0),1),"")</f>
        <v/>
      </c>
      <c r="BF431" s="167" t="s">
        <v>4079</v>
      </c>
    </row>
    <row r="432" spans="1:58">
      <c r="A432" s="161">
        <v>430</v>
      </c>
      <c r="B432" s="162" t="s">
        <v>4470</v>
      </c>
      <c r="C432" s="161" t="s">
        <v>5720</v>
      </c>
      <c r="D432" s="161" t="s">
        <v>5005</v>
      </c>
      <c r="E432" s="161" t="str">
        <f>G$430</f>
        <v>文書レベル出荷案内書</v>
      </c>
      <c r="F432" s="162" t="str">
        <f>IF("AS"=MID(N432,1,2),INDEX('SME XPath'!X:X,MATCH(コアインボイス0904!K432,'SME XPath'!A:A,0),1),"")</f>
        <v/>
      </c>
      <c r="G432" s="161" t="s">
        <v>4590</v>
      </c>
      <c r="H432" s="161" t="s">
        <v>2355</v>
      </c>
      <c r="K432" s="161">
        <v>416</v>
      </c>
      <c r="L432" s="162" t="s">
        <v>2280</v>
      </c>
      <c r="M432" s="161" t="s">
        <v>240</v>
      </c>
      <c r="N432" s="161" t="s">
        <v>48</v>
      </c>
      <c r="V432" s="161" t="s">
        <v>241</v>
      </c>
      <c r="Y432" s="161" t="s">
        <v>1407</v>
      </c>
      <c r="Z432" s="161" t="s">
        <v>1408</v>
      </c>
      <c r="AA432" s="162" t="s">
        <v>64</v>
      </c>
      <c r="AB432" s="161">
        <v>249</v>
      </c>
      <c r="AC432" s="162" t="s">
        <v>2280</v>
      </c>
      <c r="AD432" s="161" t="s">
        <v>240</v>
      </c>
      <c r="AE432" s="161" t="s">
        <v>48</v>
      </c>
      <c r="AM432" s="161" t="s">
        <v>241</v>
      </c>
      <c r="AR432" s="161" t="s">
        <v>1407</v>
      </c>
      <c r="AS432" s="161" t="s">
        <v>1408</v>
      </c>
      <c r="AT432" s="162" t="s">
        <v>64</v>
      </c>
      <c r="AV432" s="167" t="s">
        <v>3966</v>
      </c>
      <c r="AW432" s="161" t="s">
        <v>3564</v>
      </c>
      <c r="AX432" s="161">
        <v>1160</v>
      </c>
      <c r="AY432" s="161" t="s">
        <v>1409</v>
      </c>
      <c r="AZ432" s="161">
        <v>1</v>
      </c>
      <c r="BA432" s="161" t="s">
        <v>2978</v>
      </c>
      <c r="BB432" s="161" t="s">
        <v>1410</v>
      </c>
      <c r="BC432" s="162" t="s">
        <v>43</v>
      </c>
      <c r="BD432" s="162" t="str">
        <f>IF("IBT"=MID(AY432,1,3),INDEX('JP PINT 1.0'!J:J,MATCH(コアインボイス0904!AY432,'JP PINT 1.0'!C:C,0),1),"")</f>
        <v>Document Reference</v>
      </c>
      <c r="BF432" s="167" t="s">
        <v>4138</v>
      </c>
    </row>
    <row r="433" spans="1:58">
      <c r="A433" s="161">
        <v>431</v>
      </c>
      <c r="B433" s="162" t="s">
        <v>4470</v>
      </c>
      <c r="C433" s="161" t="s">
        <v>5721</v>
      </c>
      <c r="D433" s="161" t="s">
        <v>5006</v>
      </c>
      <c r="E433" s="161" t="str">
        <f t="shared" ref="E433:E436" si="63">G$430</f>
        <v>文書レベル出荷案内書</v>
      </c>
      <c r="F433" s="162" t="str">
        <f>IF("AS"=MID(N433,1,2),INDEX('SME XPath'!X:X,MATCH(コアインボイス0904!K433,'SME XPath'!A:A,0),1),"")</f>
        <v/>
      </c>
      <c r="G433" s="161" t="s">
        <v>4591</v>
      </c>
      <c r="H433" s="161" t="s">
        <v>2355</v>
      </c>
      <c r="K433" s="161">
        <v>417</v>
      </c>
      <c r="L433" s="162" t="s">
        <v>2280</v>
      </c>
      <c r="M433" s="161" t="s">
        <v>264</v>
      </c>
      <c r="N433" s="161" t="s">
        <v>48</v>
      </c>
      <c r="V433" s="161" t="s">
        <v>265</v>
      </c>
      <c r="Y433" s="161" t="s">
        <v>1411</v>
      </c>
      <c r="Z433" s="161" t="s">
        <v>1412</v>
      </c>
      <c r="AA433" s="162" t="s">
        <v>43</v>
      </c>
      <c r="AB433" s="161">
        <v>250</v>
      </c>
      <c r="AC433" s="162" t="s">
        <v>2280</v>
      </c>
      <c r="AD433" s="161" t="s">
        <v>264</v>
      </c>
      <c r="AE433" s="161" t="s">
        <v>48</v>
      </c>
      <c r="AM433" s="161" t="s">
        <v>265</v>
      </c>
      <c r="AR433" s="161" t="s">
        <v>1411</v>
      </c>
      <c r="AS433" s="161" t="s">
        <v>1412</v>
      </c>
      <c r="AT433" s="162" t="s">
        <v>43</v>
      </c>
      <c r="AV433" s="167" t="s">
        <v>3967</v>
      </c>
      <c r="AW433" s="161" t="s">
        <v>3563</v>
      </c>
      <c r="AX433" s="161" t="s">
        <v>4079</v>
      </c>
      <c r="AZ433" s="161" t="s">
        <v>4079</v>
      </c>
      <c r="BA433" s="161" t="s">
        <v>4079</v>
      </c>
      <c r="BB433" s="161" t="s">
        <v>4079</v>
      </c>
      <c r="BC433" s="162" t="s">
        <v>4079</v>
      </c>
      <c r="BD433" s="162" t="str">
        <f>IF("IBT"=MID(AY433,1,3),INDEX('JP PINT 1.0'!J:J,MATCH(コアインボイス0904!AY433,'JP PINT 1.0'!C:C,0),1),"")</f>
        <v/>
      </c>
      <c r="BF433" s="167" t="s">
        <v>4079</v>
      </c>
    </row>
    <row r="434" spans="1:58">
      <c r="A434" s="161">
        <v>432</v>
      </c>
      <c r="B434" s="162" t="s">
        <v>4470</v>
      </c>
      <c r="C434" s="161" t="s">
        <v>5722</v>
      </c>
      <c r="D434" s="161" t="s">
        <v>5007</v>
      </c>
      <c r="E434" s="161" t="str">
        <f t="shared" si="63"/>
        <v>文書レベル出荷案内書</v>
      </c>
      <c r="F434" s="162" t="str">
        <f>IF("AS"=MID(N434,1,2),INDEX('SME XPath'!X:X,MATCH(コアインボイス0904!K434,'SME XPath'!A:A,0),1),"")</f>
        <v/>
      </c>
      <c r="G434" s="161" t="s">
        <v>2330</v>
      </c>
      <c r="H434" s="161" t="s">
        <v>2355</v>
      </c>
      <c r="K434" s="161">
        <v>418</v>
      </c>
      <c r="L434" s="162" t="s">
        <v>2280</v>
      </c>
      <c r="M434" s="161" t="s">
        <v>274</v>
      </c>
      <c r="N434" s="161" t="s">
        <v>48</v>
      </c>
      <c r="V434" s="161" t="s">
        <v>1413</v>
      </c>
      <c r="Y434" s="161" t="s">
        <v>1414</v>
      </c>
      <c r="Z434" s="161" t="s">
        <v>1415</v>
      </c>
      <c r="AA434" s="162" t="s">
        <v>43</v>
      </c>
      <c r="AB434" s="161">
        <v>251</v>
      </c>
      <c r="AC434" s="162" t="s">
        <v>2280</v>
      </c>
      <c r="AD434" s="161" t="s">
        <v>274</v>
      </c>
      <c r="AE434" s="161" t="s">
        <v>48</v>
      </c>
      <c r="AM434" s="161" t="s">
        <v>1413</v>
      </c>
      <c r="AR434" s="161" t="s">
        <v>1414</v>
      </c>
      <c r="AS434" s="161" t="s">
        <v>1415</v>
      </c>
      <c r="AT434" s="162" t="s">
        <v>43</v>
      </c>
      <c r="AU434" s="162">
        <v>351</v>
      </c>
      <c r="AV434" s="167" t="s">
        <v>3968</v>
      </c>
      <c r="AW434" s="161" t="s">
        <v>3561</v>
      </c>
      <c r="AX434" s="161" t="s">
        <v>4079</v>
      </c>
      <c r="AZ434" s="161" t="s">
        <v>4079</v>
      </c>
      <c r="BA434" s="161" t="s">
        <v>4079</v>
      </c>
      <c r="BB434" s="161" t="s">
        <v>4079</v>
      </c>
      <c r="BC434" s="162" t="s">
        <v>4079</v>
      </c>
      <c r="BD434" s="162" t="str">
        <f>IF("IBT"=MID(AY434,1,3),INDEX('JP PINT 1.0'!J:J,MATCH(コアインボイス0904!AY434,'JP PINT 1.0'!C:C,0),1),"")</f>
        <v/>
      </c>
      <c r="BF434" s="167" t="s">
        <v>4079</v>
      </c>
    </row>
    <row r="435" spans="1:58">
      <c r="A435" s="161">
        <v>433</v>
      </c>
      <c r="B435" s="162" t="s">
        <v>4470</v>
      </c>
      <c r="C435" s="161" t="s">
        <v>5723</v>
      </c>
      <c r="D435" s="161" t="s">
        <v>5008</v>
      </c>
      <c r="E435" s="161" t="str">
        <f t="shared" si="63"/>
        <v>文書レベル出荷案内書</v>
      </c>
      <c r="F435" s="162" t="str">
        <f>IF("AS"=MID(N435,1,2),INDEX('SME XPath'!X:X,MATCH(コアインボイス0904!K435,'SME XPath'!A:A,0),1),"")</f>
        <v/>
      </c>
      <c r="G435" s="161" t="s">
        <v>4592</v>
      </c>
      <c r="H435" s="161" t="s">
        <v>2355</v>
      </c>
      <c r="K435" s="161">
        <v>419</v>
      </c>
      <c r="L435" s="162" t="s">
        <v>2280</v>
      </c>
      <c r="M435" s="161" t="s">
        <v>1416</v>
      </c>
      <c r="N435" s="161" t="s">
        <v>48</v>
      </c>
      <c r="V435" s="161" t="s">
        <v>1417</v>
      </c>
      <c r="Y435" s="161" t="s">
        <v>1418</v>
      </c>
      <c r="Z435" s="161" t="s">
        <v>1419</v>
      </c>
      <c r="AA435" s="162" t="s">
        <v>43</v>
      </c>
      <c r="AB435" s="161">
        <v>252</v>
      </c>
      <c r="AC435" s="162" t="s">
        <v>2280</v>
      </c>
      <c r="AD435" s="161" t="s">
        <v>1416</v>
      </c>
      <c r="AE435" s="161" t="s">
        <v>48</v>
      </c>
      <c r="AM435" s="161" t="s">
        <v>1417</v>
      </c>
      <c r="AR435" s="161" t="s">
        <v>1418</v>
      </c>
      <c r="AS435" s="161" t="s">
        <v>1419</v>
      </c>
      <c r="AT435" s="162" t="s">
        <v>43</v>
      </c>
      <c r="AV435" s="167" t="s">
        <v>3969</v>
      </c>
      <c r="AW435" s="161" t="s">
        <v>3559</v>
      </c>
      <c r="AX435" s="161" t="s">
        <v>4079</v>
      </c>
      <c r="AZ435" s="161" t="s">
        <v>4079</v>
      </c>
      <c r="BA435" s="161" t="s">
        <v>4079</v>
      </c>
      <c r="BB435" s="161" t="s">
        <v>4079</v>
      </c>
      <c r="BC435" s="162" t="s">
        <v>4079</v>
      </c>
      <c r="BD435" s="162" t="str">
        <f>IF("IBT"=MID(AY435,1,3),INDEX('JP PINT 1.0'!J:J,MATCH(コアインボイス0904!AY435,'JP PINT 1.0'!C:C,0),1),"")</f>
        <v/>
      </c>
      <c r="BF435" s="167" t="s">
        <v>4079</v>
      </c>
    </row>
    <row r="436" spans="1:58">
      <c r="A436" s="161">
        <v>434</v>
      </c>
      <c r="B436" s="162" t="s">
        <v>4470</v>
      </c>
      <c r="C436" s="161" t="s">
        <v>5724</v>
      </c>
      <c r="D436" s="161" t="s">
        <v>5009</v>
      </c>
      <c r="E436" s="161" t="str">
        <f t="shared" si="63"/>
        <v>文書レベル出荷案内書</v>
      </c>
      <c r="F436" s="162" t="str">
        <f>IF("AS"=MID(N436,1,2),INDEX('SME XPath'!X:X,MATCH(コアインボイス0904!K436,'SME XPath'!A:A,0),1),"")</f>
        <v/>
      </c>
      <c r="G436" s="161" t="s">
        <v>4539</v>
      </c>
      <c r="H436" s="161" t="s">
        <v>2355</v>
      </c>
      <c r="K436" s="161">
        <v>420</v>
      </c>
      <c r="L436" s="162" t="s">
        <v>2280</v>
      </c>
      <c r="M436" s="161" t="s">
        <v>284</v>
      </c>
      <c r="N436" s="161" t="s">
        <v>48</v>
      </c>
      <c r="V436" s="161" t="s">
        <v>285</v>
      </c>
      <c r="Y436" s="161" t="s">
        <v>1420</v>
      </c>
      <c r="Z436" s="161" t="s">
        <v>1421</v>
      </c>
      <c r="AA436" s="162" t="s">
        <v>43</v>
      </c>
      <c r="AB436" s="161">
        <v>253</v>
      </c>
      <c r="AC436" s="162" t="s">
        <v>2280</v>
      </c>
      <c r="AD436" s="161" t="s">
        <v>284</v>
      </c>
      <c r="AE436" s="161" t="s">
        <v>48</v>
      </c>
      <c r="AM436" s="161" t="s">
        <v>285</v>
      </c>
      <c r="AR436" s="161" t="s">
        <v>1420</v>
      </c>
      <c r="AS436" s="161" t="s">
        <v>1421</v>
      </c>
      <c r="AT436" s="162" t="s">
        <v>43</v>
      </c>
      <c r="AV436" s="167" t="s">
        <v>3970</v>
      </c>
      <c r="AW436" s="161" t="s">
        <v>3557</v>
      </c>
      <c r="AX436" s="161" t="s">
        <v>4079</v>
      </c>
      <c r="AZ436" s="161" t="s">
        <v>4079</v>
      </c>
      <c r="BA436" s="161" t="s">
        <v>4079</v>
      </c>
      <c r="BB436" s="161" t="s">
        <v>4079</v>
      </c>
      <c r="BC436" s="162" t="s">
        <v>4079</v>
      </c>
      <c r="BD436" s="162" t="str">
        <f>IF("IBT"=MID(AY436,1,3),INDEX('JP PINT 1.0'!J:J,MATCH(コアインボイス0904!AY436,'JP PINT 1.0'!C:C,0),1),"")</f>
        <v/>
      </c>
      <c r="BF436" s="167" t="s">
        <v>4079</v>
      </c>
    </row>
    <row r="437" spans="1:58">
      <c r="A437" s="161">
        <v>435</v>
      </c>
      <c r="B437" s="162" t="s">
        <v>4470</v>
      </c>
      <c r="C437" s="161" t="s">
        <v>5010</v>
      </c>
      <c r="D437" s="161" t="s">
        <v>5011</v>
      </c>
      <c r="E437" s="161" t="str">
        <f t="shared" ref="E437" si="64">G$380</f>
        <v>文書</v>
      </c>
      <c r="F437" s="162" t="str">
        <f>IF("AS"=MID(N437,1,2),INDEX('SME XPath'!X:X,MATCH(コアインボイス0904!K437,'SME XPath'!A:A,0),1),"")</f>
        <v>n</v>
      </c>
      <c r="G437" s="161" t="s">
        <v>5239</v>
      </c>
      <c r="K437" s="161">
        <v>421</v>
      </c>
      <c r="L437" s="162" t="s">
        <v>2280</v>
      </c>
      <c r="M437" s="161" t="s">
        <v>1422</v>
      </c>
      <c r="N437" s="161" t="s">
        <v>60</v>
      </c>
      <c r="T437" s="161" t="s">
        <v>1423</v>
      </c>
      <c r="Y437" s="161" t="s">
        <v>1424</v>
      </c>
      <c r="Z437" s="161" t="s">
        <v>1425</v>
      </c>
      <c r="AA437" s="162" t="s">
        <v>210</v>
      </c>
      <c r="AB437" s="161">
        <v>254</v>
      </c>
      <c r="AC437" s="162" t="s">
        <v>2280</v>
      </c>
      <c r="AD437" s="161" t="s">
        <v>1422</v>
      </c>
      <c r="AE437" s="161" t="s">
        <v>60</v>
      </c>
      <c r="AK437" s="161" t="s">
        <v>1423</v>
      </c>
      <c r="AR437" s="161" t="s">
        <v>1424</v>
      </c>
      <c r="AS437" s="161" t="s">
        <v>1425</v>
      </c>
      <c r="AT437" s="162" t="s">
        <v>210</v>
      </c>
      <c r="AV437" s="167" t="s">
        <v>3556</v>
      </c>
      <c r="AW437" s="161" t="s">
        <v>3556</v>
      </c>
      <c r="AX437" s="161" t="s">
        <v>4079</v>
      </c>
      <c r="AZ437" s="161" t="s">
        <v>4079</v>
      </c>
      <c r="BA437" s="161" t="s">
        <v>4079</v>
      </c>
      <c r="BB437" s="161" t="s">
        <v>4079</v>
      </c>
      <c r="BC437" s="162" t="s">
        <v>4079</v>
      </c>
      <c r="BD437" s="162" t="str">
        <f>IF("IBT"=MID(AY437,1,3),INDEX('JP PINT 1.0'!J:J,MATCH(コアインボイス0904!AY437,'JP PINT 1.0'!C:C,0),1),"")</f>
        <v/>
      </c>
      <c r="BF437" s="167" t="s">
        <v>4079</v>
      </c>
    </row>
    <row r="438" spans="1:58">
      <c r="A438" s="161">
        <v>436</v>
      </c>
      <c r="B438" s="162" t="s">
        <v>4470</v>
      </c>
      <c r="K438" s="161">
        <v>422</v>
      </c>
      <c r="L438" s="162" t="s">
        <v>2280</v>
      </c>
      <c r="M438" s="161" t="s">
        <v>236</v>
      </c>
      <c r="N438" s="161" t="s">
        <v>69</v>
      </c>
      <c r="U438" s="161" t="s">
        <v>237</v>
      </c>
      <c r="Y438" s="161" t="s">
        <v>1426</v>
      </c>
      <c r="Z438" s="161" t="s">
        <v>1427</v>
      </c>
      <c r="AA438" s="162" t="s">
        <v>34</v>
      </c>
      <c r="AB438" s="161">
        <v>255</v>
      </c>
      <c r="AC438" s="162" t="s">
        <v>2280</v>
      </c>
      <c r="AD438" s="161" t="s">
        <v>236</v>
      </c>
      <c r="AE438" s="161" t="s">
        <v>69</v>
      </c>
      <c r="AL438" s="161" t="s">
        <v>237</v>
      </c>
      <c r="AR438" s="161" t="s">
        <v>1426</v>
      </c>
      <c r="AS438" s="161" t="s">
        <v>1427</v>
      </c>
      <c r="AT438" s="162" t="s">
        <v>34</v>
      </c>
      <c r="AX438" s="161" t="s">
        <v>4079</v>
      </c>
      <c r="AZ438" s="161" t="s">
        <v>4079</v>
      </c>
      <c r="BA438" s="161" t="s">
        <v>4079</v>
      </c>
      <c r="BB438" s="161" t="s">
        <v>4079</v>
      </c>
      <c r="BC438" s="162" t="s">
        <v>4079</v>
      </c>
      <c r="BD438" s="162" t="str">
        <f>IF("IBT"=MID(AY438,1,3),INDEX('JP PINT 1.0'!J:J,MATCH(コアインボイス0904!AY438,'JP PINT 1.0'!C:C,0),1),"")</f>
        <v/>
      </c>
      <c r="BF438" s="167" t="s">
        <v>4079</v>
      </c>
    </row>
    <row r="439" spans="1:58">
      <c r="A439" s="161">
        <v>437</v>
      </c>
      <c r="B439" s="162" t="s">
        <v>4470</v>
      </c>
      <c r="C439" s="161" t="s">
        <v>5725</v>
      </c>
      <c r="D439" s="161" t="s">
        <v>5012</v>
      </c>
      <c r="E439" s="161" t="str">
        <f>G$437</f>
        <v>文書レベル出荷回答書</v>
      </c>
      <c r="F439" s="162" t="str">
        <f>IF("AS"=MID(N439,1,2),INDEX('SME XPath'!X:X,MATCH(コアインボイス0904!K439,'SME XPath'!A:A,0),1),"")</f>
        <v/>
      </c>
      <c r="G439" s="161" t="s">
        <v>4593</v>
      </c>
      <c r="H439" s="161" t="s">
        <v>2355</v>
      </c>
      <c r="K439" s="161">
        <v>423</v>
      </c>
      <c r="L439" s="162" t="s">
        <v>2280</v>
      </c>
      <c r="M439" s="161" t="s">
        <v>240</v>
      </c>
      <c r="N439" s="161" t="s">
        <v>48</v>
      </c>
      <c r="V439" s="161" t="s">
        <v>241</v>
      </c>
      <c r="Y439" s="161" t="s">
        <v>1428</v>
      </c>
      <c r="Z439" s="161" t="s">
        <v>1429</v>
      </c>
      <c r="AA439" s="162" t="s">
        <v>64</v>
      </c>
      <c r="AB439" s="161">
        <v>256</v>
      </c>
      <c r="AC439" s="162" t="s">
        <v>2280</v>
      </c>
      <c r="AD439" s="161" t="s">
        <v>240</v>
      </c>
      <c r="AE439" s="161" t="s">
        <v>48</v>
      </c>
      <c r="AM439" s="161" t="s">
        <v>241</v>
      </c>
      <c r="AR439" s="161" t="s">
        <v>1428</v>
      </c>
      <c r="AS439" s="161" t="s">
        <v>1429</v>
      </c>
      <c r="AT439" s="162" t="s">
        <v>64</v>
      </c>
      <c r="AV439" s="167" t="s">
        <v>3555</v>
      </c>
      <c r="AW439" s="161" t="s">
        <v>3555</v>
      </c>
      <c r="AX439" s="161">
        <v>1150</v>
      </c>
      <c r="AY439" s="161" t="s">
        <v>1430</v>
      </c>
      <c r="AZ439" s="161">
        <v>1</v>
      </c>
      <c r="BA439" s="161" t="s">
        <v>2731</v>
      </c>
      <c r="BB439" s="161" t="s">
        <v>1431</v>
      </c>
      <c r="BC439" s="162" t="s">
        <v>43</v>
      </c>
      <c r="BD439" s="162" t="str">
        <f>IF("IBT"=MID(AY439,1,3),INDEX('JP PINT 1.0'!J:J,MATCH(コアインボイス0904!AY439,'JP PINT 1.0'!C:C,0),1),"")</f>
        <v>Document Reference</v>
      </c>
      <c r="BF439" s="167" t="s">
        <v>4137</v>
      </c>
    </row>
    <row r="440" spans="1:58">
      <c r="A440" s="161">
        <v>438</v>
      </c>
      <c r="B440" s="162" t="s">
        <v>4470</v>
      </c>
      <c r="C440" s="161" t="s">
        <v>5726</v>
      </c>
      <c r="D440" s="161" t="s">
        <v>5013</v>
      </c>
      <c r="E440" s="161" t="str">
        <f t="shared" ref="E440:E442" si="65">G$437</f>
        <v>文書レベル出荷回答書</v>
      </c>
      <c r="F440" s="162" t="str">
        <f>IF("AS"=MID(N440,1,2),INDEX('SME XPath'!X:X,MATCH(コアインボイス0904!K440,'SME XPath'!A:A,0),1),"")</f>
        <v/>
      </c>
      <c r="G440" s="161" t="s">
        <v>4594</v>
      </c>
      <c r="H440" s="161" t="s">
        <v>2355</v>
      </c>
      <c r="K440" s="161">
        <v>424</v>
      </c>
      <c r="L440" s="162" t="s">
        <v>2280</v>
      </c>
      <c r="M440" s="161" t="s">
        <v>264</v>
      </c>
      <c r="N440" s="161" t="s">
        <v>48</v>
      </c>
      <c r="V440" s="161" t="s">
        <v>265</v>
      </c>
      <c r="Y440" s="161" t="s">
        <v>1432</v>
      </c>
      <c r="Z440" s="161" t="s">
        <v>1433</v>
      </c>
      <c r="AA440" s="162" t="s">
        <v>43</v>
      </c>
      <c r="AB440" s="161">
        <v>257</v>
      </c>
      <c r="AC440" s="162" t="s">
        <v>2280</v>
      </c>
      <c r="AD440" s="161" t="s">
        <v>264</v>
      </c>
      <c r="AE440" s="161" t="s">
        <v>48</v>
      </c>
      <c r="AM440" s="161" t="s">
        <v>265</v>
      </c>
      <c r="AR440" s="161" t="s">
        <v>1432</v>
      </c>
      <c r="AS440" s="161" t="s">
        <v>1433</v>
      </c>
      <c r="AT440" s="162" t="s">
        <v>43</v>
      </c>
      <c r="AV440" s="167" t="s">
        <v>3554</v>
      </c>
      <c r="AW440" s="161" t="s">
        <v>3554</v>
      </c>
      <c r="AX440" s="161" t="s">
        <v>4079</v>
      </c>
      <c r="AZ440" s="161" t="s">
        <v>4079</v>
      </c>
      <c r="BA440" s="161" t="s">
        <v>4079</v>
      </c>
      <c r="BB440" s="161" t="s">
        <v>4079</v>
      </c>
      <c r="BC440" s="162" t="s">
        <v>4079</v>
      </c>
      <c r="BD440" s="162" t="str">
        <f>IF("IBT"=MID(AY440,1,3),INDEX('JP PINT 1.0'!J:J,MATCH(コアインボイス0904!AY440,'JP PINT 1.0'!C:C,0),1),"")</f>
        <v/>
      </c>
      <c r="BF440" s="167" t="s">
        <v>4079</v>
      </c>
    </row>
    <row r="441" spans="1:58">
      <c r="A441" s="161">
        <v>439</v>
      </c>
      <c r="B441" s="162" t="s">
        <v>4470</v>
      </c>
      <c r="C441" s="161" t="s">
        <v>5727</v>
      </c>
      <c r="D441" s="161" t="s">
        <v>5014</v>
      </c>
      <c r="E441" s="161" t="str">
        <f t="shared" si="65"/>
        <v>文書レベル出荷回答書</v>
      </c>
      <c r="F441" s="162" t="str">
        <f>IF("AS"=MID(N441,1,2),INDEX('SME XPath'!X:X,MATCH(コアインボイス0904!K441,'SME XPath'!A:A,0),1),"")</f>
        <v/>
      </c>
      <c r="G441" s="161" t="s">
        <v>2330</v>
      </c>
      <c r="H441" s="161" t="s">
        <v>2355</v>
      </c>
      <c r="K441" s="161">
        <v>425</v>
      </c>
      <c r="L441" s="162" t="s">
        <v>2280</v>
      </c>
      <c r="M441" s="161" t="s">
        <v>274</v>
      </c>
      <c r="N441" s="161" t="s">
        <v>48</v>
      </c>
      <c r="V441" s="161" t="s">
        <v>1434</v>
      </c>
      <c r="Y441" s="161" t="s">
        <v>1414</v>
      </c>
      <c r="Z441" s="161" t="s">
        <v>1435</v>
      </c>
      <c r="AA441" s="162" t="s">
        <v>43</v>
      </c>
      <c r="AB441" s="161">
        <v>258</v>
      </c>
      <c r="AC441" s="162" t="s">
        <v>2280</v>
      </c>
      <c r="AD441" s="161" t="s">
        <v>274</v>
      </c>
      <c r="AE441" s="161" t="s">
        <v>48</v>
      </c>
      <c r="AM441" s="161" t="s">
        <v>1434</v>
      </c>
      <c r="AR441" s="161" t="s">
        <v>1414</v>
      </c>
      <c r="AS441" s="161" t="s">
        <v>1435</v>
      </c>
      <c r="AT441" s="162" t="s">
        <v>43</v>
      </c>
      <c r="AV441" s="167" t="s">
        <v>3552</v>
      </c>
      <c r="AW441" s="161" t="s">
        <v>3552</v>
      </c>
      <c r="AX441" s="161" t="s">
        <v>4079</v>
      </c>
      <c r="AZ441" s="161" t="s">
        <v>4079</v>
      </c>
      <c r="BA441" s="161" t="s">
        <v>4079</v>
      </c>
      <c r="BB441" s="161" t="s">
        <v>4079</v>
      </c>
      <c r="BC441" s="162" t="s">
        <v>4079</v>
      </c>
      <c r="BD441" s="162" t="str">
        <f>IF("IBT"=MID(AY441,1,3),INDEX('JP PINT 1.0'!J:J,MATCH(コアインボイス0904!AY441,'JP PINT 1.0'!C:C,0),1),"")</f>
        <v/>
      </c>
      <c r="BF441" s="167" t="s">
        <v>4079</v>
      </c>
    </row>
    <row r="442" spans="1:58">
      <c r="A442" s="161">
        <v>440</v>
      </c>
      <c r="B442" s="162" t="s">
        <v>4470</v>
      </c>
      <c r="C442" s="161" t="s">
        <v>5728</v>
      </c>
      <c r="D442" s="161" t="s">
        <v>5015</v>
      </c>
      <c r="E442" s="161" t="str">
        <f t="shared" si="65"/>
        <v>文書レベル出荷回答書</v>
      </c>
      <c r="F442" s="162" t="str">
        <f>IF("AS"=MID(N442,1,2),INDEX('SME XPath'!X:X,MATCH(コアインボイス0904!K442,'SME XPath'!A:A,0),1),"")</f>
        <v/>
      </c>
      <c r="G442" s="161" t="s">
        <v>4539</v>
      </c>
      <c r="H442" s="161" t="s">
        <v>2355</v>
      </c>
      <c r="K442" s="161">
        <v>426</v>
      </c>
      <c r="L442" s="162" t="s">
        <v>2280</v>
      </c>
      <c r="M442" s="161" t="s">
        <v>284</v>
      </c>
      <c r="N442" s="161" t="s">
        <v>48</v>
      </c>
      <c r="V442" s="161" t="s">
        <v>285</v>
      </c>
      <c r="Y442" s="161" t="s">
        <v>1420</v>
      </c>
      <c r="Z442" s="161" t="s">
        <v>1436</v>
      </c>
      <c r="AA442" s="162" t="s">
        <v>43</v>
      </c>
      <c r="AB442" s="161">
        <v>259</v>
      </c>
      <c r="AC442" s="162" t="s">
        <v>2280</v>
      </c>
      <c r="AD442" s="161" t="s">
        <v>284</v>
      </c>
      <c r="AE442" s="161" t="s">
        <v>48</v>
      </c>
      <c r="AM442" s="161" t="s">
        <v>285</v>
      </c>
      <c r="AR442" s="161" t="s">
        <v>1420</v>
      </c>
      <c r="AS442" s="161" t="s">
        <v>1436</v>
      </c>
      <c r="AT442" s="162" t="s">
        <v>43</v>
      </c>
      <c r="AV442" s="167" t="s">
        <v>3551</v>
      </c>
      <c r="AW442" s="161" t="s">
        <v>3551</v>
      </c>
      <c r="AX442" s="161" t="s">
        <v>4079</v>
      </c>
      <c r="AZ442" s="161" t="s">
        <v>4079</v>
      </c>
      <c r="BA442" s="161" t="s">
        <v>4079</v>
      </c>
      <c r="BB442" s="161" t="s">
        <v>4079</v>
      </c>
      <c r="BC442" s="162" t="s">
        <v>4079</v>
      </c>
      <c r="BD442" s="162" t="str">
        <f>IF("IBT"=MID(AY442,1,3),INDEX('JP PINT 1.0'!J:J,MATCH(コアインボイス0904!AY442,'JP PINT 1.0'!C:C,0),1),"")</f>
        <v/>
      </c>
      <c r="BF442" s="167" t="s">
        <v>4079</v>
      </c>
    </row>
    <row r="443" spans="1:58">
      <c r="A443" s="161">
        <v>441</v>
      </c>
      <c r="B443" s="162" t="s">
        <v>4470</v>
      </c>
      <c r="C443" s="161" t="s">
        <v>5359</v>
      </c>
      <c r="D443" s="161" t="s">
        <v>5357</v>
      </c>
      <c r="K443" s="161">
        <v>427</v>
      </c>
      <c r="L443" s="162" t="s">
        <v>2280</v>
      </c>
      <c r="M443" s="161" t="s">
        <v>1437</v>
      </c>
      <c r="N443" s="161" t="s">
        <v>60</v>
      </c>
      <c r="R443" s="161" t="s">
        <v>1438</v>
      </c>
      <c r="Y443" s="161" t="s">
        <v>1439</v>
      </c>
      <c r="Z443" s="161" t="s">
        <v>1440</v>
      </c>
      <c r="AA443" s="162" t="s">
        <v>43</v>
      </c>
      <c r="AB443" s="161">
        <v>260</v>
      </c>
      <c r="AC443" s="162" t="s">
        <v>2280</v>
      </c>
      <c r="AD443" s="161" t="s">
        <v>1437</v>
      </c>
      <c r="AE443" s="161" t="s">
        <v>60</v>
      </c>
      <c r="AI443" s="161" t="s">
        <v>1438</v>
      </c>
      <c r="AR443" s="161" t="s">
        <v>1439</v>
      </c>
      <c r="AS443" s="161" t="s">
        <v>1440</v>
      </c>
      <c r="AT443" s="162" t="s">
        <v>43</v>
      </c>
      <c r="AV443" s="167" t="s">
        <v>3549</v>
      </c>
      <c r="AW443" s="161" t="s">
        <v>3549</v>
      </c>
      <c r="AX443" s="161" t="s">
        <v>4079</v>
      </c>
      <c r="AZ443" s="161" t="s">
        <v>4079</v>
      </c>
      <c r="BA443" s="161" t="s">
        <v>4079</v>
      </c>
      <c r="BB443" s="161" t="s">
        <v>4079</v>
      </c>
      <c r="BC443" s="162" t="s">
        <v>4079</v>
      </c>
      <c r="BD443" s="162" t="str">
        <f>IF("IBT"=MID(AY443,1,3),INDEX('JP PINT 1.0'!J:J,MATCH(コアインボイス0904!AY443,'JP PINT 1.0'!C:C,0),1),"")</f>
        <v/>
      </c>
      <c r="BF443" s="167" t="s">
        <v>4079</v>
      </c>
    </row>
    <row r="444" spans="1:58">
      <c r="A444" s="161">
        <v>442</v>
      </c>
      <c r="B444" s="162" t="s">
        <v>4470</v>
      </c>
      <c r="K444" s="161">
        <v>428</v>
      </c>
      <c r="L444" s="162" t="s">
        <v>2280</v>
      </c>
      <c r="M444" s="161" t="s">
        <v>1442</v>
      </c>
      <c r="N444" s="161" t="s">
        <v>69</v>
      </c>
      <c r="S444" s="161" t="s">
        <v>1443</v>
      </c>
      <c r="Y444" s="161" t="s">
        <v>1444</v>
      </c>
      <c r="Z444" s="161" t="s">
        <v>1445</v>
      </c>
      <c r="AA444" s="162" t="s">
        <v>34</v>
      </c>
      <c r="AB444" s="161">
        <v>261</v>
      </c>
      <c r="AC444" s="162" t="s">
        <v>2280</v>
      </c>
      <c r="AD444" s="161" t="s">
        <v>1442</v>
      </c>
      <c r="AE444" s="161" t="s">
        <v>69</v>
      </c>
      <c r="AJ444" s="161" t="s">
        <v>1443</v>
      </c>
      <c r="AR444" s="161" t="s">
        <v>1444</v>
      </c>
      <c r="AS444" s="161" t="s">
        <v>1445</v>
      </c>
      <c r="AT444" s="162" t="s">
        <v>34</v>
      </c>
      <c r="AX444" s="161" t="s">
        <v>4079</v>
      </c>
      <c r="AZ444" s="161" t="s">
        <v>4079</v>
      </c>
      <c r="BA444" s="161" t="s">
        <v>4079</v>
      </c>
      <c r="BB444" s="161" t="s">
        <v>4079</v>
      </c>
      <c r="BC444" s="162" t="s">
        <v>4079</v>
      </c>
      <c r="BD444" s="162" t="str">
        <f>IF("IBT"=MID(AY444,1,3),INDEX('JP PINT 1.0'!J:J,MATCH(コアインボイス0904!AY444,'JP PINT 1.0'!C:C,0),1),"")</f>
        <v/>
      </c>
      <c r="BF444" s="167" t="s">
        <v>4079</v>
      </c>
    </row>
    <row r="445" spans="1:58">
      <c r="A445" s="161">
        <v>443</v>
      </c>
      <c r="B445" s="162" t="s">
        <v>4470</v>
      </c>
      <c r="C445" s="161" t="s">
        <v>5729</v>
      </c>
      <c r="D445" s="161" t="s">
        <v>5358</v>
      </c>
      <c r="E445" s="161" t="str">
        <f t="shared" ref="E445:E446" si="66">G$380</f>
        <v>文書</v>
      </c>
      <c r="F445" s="162" t="str">
        <f>IF("AS"=MID(N445,1,2),INDEX('SME XPath'!X:X,MATCH(コアインボイス0904!K445,'SME XPath'!A:A,0),1),"")</f>
        <v/>
      </c>
      <c r="G445" s="161" t="s">
        <v>4606</v>
      </c>
      <c r="H445" s="161" t="s">
        <v>2355</v>
      </c>
      <c r="K445" s="161">
        <v>429</v>
      </c>
      <c r="L445" s="162" t="s">
        <v>2280</v>
      </c>
      <c r="M445" s="161" t="s">
        <v>1446</v>
      </c>
      <c r="N445" s="161" t="s">
        <v>48</v>
      </c>
      <c r="T445" s="161" t="s">
        <v>1447</v>
      </c>
      <c r="Y445" s="161" t="s">
        <v>1448</v>
      </c>
      <c r="Z445" s="161" t="s">
        <v>1449</v>
      </c>
      <c r="AA445" s="162" t="s">
        <v>43</v>
      </c>
      <c r="AB445" s="161">
        <v>262</v>
      </c>
      <c r="AC445" s="162" t="s">
        <v>2280</v>
      </c>
      <c r="AD445" s="161" t="s">
        <v>1446</v>
      </c>
      <c r="AE445" s="161" t="s">
        <v>48</v>
      </c>
      <c r="AK445" s="161" t="s">
        <v>1447</v>
      </c>
      <c r="AR445" s="161" t="s">
        <v>1448</v>
      </c>
      <c r="AS445" s="161" t="s">
        <v>1449</v>
      </c>
      <c r="AT445" s="162" t="s">
        <v>43</v>
      </c>
      <c r="AV445" s="167" t="s">
        <v>3547</v>
      </c>
      <c r="AW445" s="161" t="s">
        <v>3547</v>
      </c>
      <c r="AX445" s="161" t="s">
        <v>4079</v>
      </c>
      <c r="AZ445" s="161" t="s">
        <v>4079</v>
      </c>
      <c r="BA445" s="161" t="s">
        <v>4079</v>
      </c>
      <c r="BB445" s="161" t="s">
        <v>4079</v>
      </c>
      <c r="BC445" s="162" t="s">
        <v>4079</v>
      </c>
      <c r="BD445" s="162" t="str">
        <f>IF("IBT"=MID(AY445,1,3),INDEX('JP PINT 1.0'!J:J,MATCH(コアインボイス0904!AY445,'JP PINT 1.0'!C:C,0),1),"")</f>
        <v/>
      </c>
      <c r="BF445" s="167" t="s">
        <v>4079</v>
      </c>
    </row>
    <row r="446" spans="1:58">
      <c r="A446" s="161">
        <v>444</v>
      </c>
      <c r="B446" s="162" t="s">
        <v>4470</v>
      </c>
      <c r="C446" s="161" t="s">
        <v>5017</v>
      </c>
      <c r="D446" s="161" t="s">
        <v>5018</v>
      </c>
      <c r="E446" s="161" t="str">
        <f t="shared" si="66"/>
        <v>文書</v>
      </c>
      <c r="F446" s="162" t="str">
        <f>IF("AS"=MID(N446,1,2),INDEX('SME XPath'!X:X,MATCH(コアインボイス0904!K446,'SME XPath'!A:A,0),1),"")</f>
        <v>n</v>
      </c>
      <c r="G446" s="161" t="s">
        <v>4607</v>
      </c>
      <c r="H446" s="161" t="str">
        <f t="shared" ref="H446:H483" si="67">IF(LEN(BD446)&gt;0,BD446,"")</f>
        <v/>
      </c>
      <c r="K446" s="161">
        <v>430</v>
      </c>
      <c r="L446" s="162" t="s">
        <v>2280</v>
      </c>
      <c r="M446" s="161" t="s">
        <v>1450</v>
      </c>
      <c r="N446" s="161" t="s">
        <v>60</v>
      </c>
      <c r="T446" s="161" t="s">
        <v>1451</v>
      </c>
      <c r="Y446" s="161" t="s">
        <v>1452</v>
      </c>
      <c r="Z446" s="161" t="s">
        <v>1453</v>
      </c>
      <c r="AA446" s="162" t="s">
        <v>210</v>
      </c>
      <c r="AB446" s="161">
        <v>263</v>
      </c>
      <c r="AC446" s="162" t="s">
        <v>2280</v>
      </c>
      <c r="AD446" s="161" t="s">
        <v>1450</v>
      </c>
      <c r="AE446" s="161" t="s">
        <v>60</v>
      </c>
      <c r="AK446" s="161" t="s">
        <v>1451</v>
      </c>
      <c r="AR446" s="161" t="s">
        <v>1452</v>
      </c>
      <c r="AS446" s="161" t="s">
        <v>1453</v>
      </c>
      <c r="AT446" s="162" t="s">
        <v>210</v>
      </c>
      <c r="AV446" s="167" t="s">
        <v>3931</v>
      </c>
      <c r="AW446" s="161" t="s">
        <v>3544</v>
      </c>
      <c r="AX446" s="161">
        <v>2430</v>
      </c>
      <c r="AY446" s="161" t="s">
        <v>1454</v>
      </c>
      <c r="AZ446" s="161">
        <v>1</v>
      </c>
      <c r="BA446" s="161" t="s">
        <v>3177</v>
      </c>
      <c r="BB446" s="161" t="s">
        <v>1455</v>
      </c>
      <c r="BC446" s="162" t="s">
        <v>210</v>
      </c>
      <c r="BD446" s="162" t="str">
        <f>IF("IBT"=MID(AY446,1,3),INDEX('JP PINT 1.0'!J:J,MATCH(コアインボイス0904!AY446,'JP PINT 1.0'!C:C,0),1),"")</f>
        <v/>
      </c>
      <c r="BF446" s="167" t="s">
        <v>4251</v>
      </c>
    </row>
    <row r="447" spans="1:58">
      <c r="A447" s="161">
        <v>445</v>
      </c>
      <c r="B447" s="162" t="s">
        <v>4470</v>
      </c>
      <c r="H447" s="161" t="str">
        <f t="shared" si="67"/>
        <v/>
      </c>
      <c r="K447" s="161">
        <v>431</v>
      </c>
      <c r="L447" s="162" t="s">
        <v>2280</v>
      </c>
      <c r="M447" s="161" t="s">
        <v>1456</v>
      </c>
      <c r="N447" s="161" t="s">
        <v>69</v>
      </c>
      <c r="U447" s="161" t="s">
        <v>1457</v>
      </c>
      <c r="Y447" s="161" t="s">
        <v>1458</v>
      </c>
      <c r="Z447" s="161" t="s">
        <v>1459</v>
      </c>
      <c r="AA447" s="162" t="s">
        <v>73</v>
      </c>
      <c r="AB447" s="161">
        <v>264</v>
      </c>
      <c r="AC447" s="162" t="s">
        <v>2280</v>
      </c>
      <c r="AD447" s="161" t="s">
        <v>1456</v>
      </c>
      <c r="AE447" s="161" t="s">
        <v>69</v>
      </c>
      <c r="AL447" s="161" t="s">
        <v>1457</v>
      </c>
      <c r="AR447" s="161" t="s">
        <v>1458</v>
      </c>
      <c r="AS447" s="161" t="s">
        <v>1459</v>
      </c>
      <c r="AT447" s="162" t="s">
        <v>73</v>
      </c>
      <c r="AX447" s="161" t="s">
        <v>4079</v>
      </c>
      <c r="AZ447" s="161" t="s">
        <v>4079</v>
      </c>
      <c r="BA447" s="161" t="s">
        <v>4079</v>
      </c>
      <c r="BB447" s="161" t="s">
        <v>4079</v>
      </c>
      <c r="BC447" s="162" t="s">
        <v>4079</v>
      </c>
      <c r="BD447" s="162" t="str">
        <f>IF("IBT"=MID(AY447,1,3),INDEX('JP PINT 1.0'!J:J,MATCH(コアインボイス0904!AY447,'JP PINT 1.0'!C:C,0),1),"")</f>
        <v/>
      </c>
      <c r="BF447" s="167" t="s">
        <v>4079</v>
      </c>
    </row>
    <row r="448" spans="1:58">
      <c r="A448" s="161">
        <v>446</v>
      </c>
      <c r="B448" s="162" t="s">
        <v>4470</v>
      </c>
      <c r="C448" s="161" t="s">
        <v>5730</v>
      </c>
      <c r="D448" s="161" t="s">
        <v>5019</v>
      </c>
      <c r="E448" s="161" t="str">
        <f>G$446</f>
        <v>文書レベル返金</v>
      </c>
      <c r="F448" s="162" t="str">
        <f>IF("AS"=MID(N448,1,2),INDEX('SME XPath'!X:X,MATCH(コアインボイス0904!K448,'SME XPath'!A:A,0),1),"")</f>
        <v/>
      </c>
      <c r="G448" s="178" t="s">
        <v>5268</v>
      </c>
      <c r="H448" s="161" t="s">
        <v>5266</v>
      </c>
      <c r="K448" s="161">
        <v>432</v>
      </c>
      <c r="L448" s="162" t="s">
        <v>2280</v>
      </c>
      <c r="M448" s="161" t="s">
        <v>1460</v>
      </c>
      <c r="N448" s="161" t="s">
        <v>48</v>
      </c>
      <c r="V448" s="161" t="s">
        <v>1461</v>
      </c>
      <c r="Y448" s="161" t="s">
        <v>1462</v>
      </c>
      <c r="Z448" s="161" t="s">
        <v>1463</v>
      </c>
      <c r="AA448" s="162" t="s">
        <v>64</v>
      </c>
      <c r="AB448" s="161">
        <v>265</v>
      </c>
      <c r="AC448" s="162" t="s">
        <v>2280</v>
      </c>
      <c r="AD448" s="161" t="s">
        <v>1460</v>
      </c>
      <c r="AE448" s="161" t="s">
        <v>48</v>
      </c>
      <c r="AM448" s="161" t="s">
        <v>1461</v>
      </c>
      <c r="AR448" s="161" t="s">
        <v>1462</v>
      </c>
      <c r="AS448" s="161" t="s">
        <v>1463</v>
      </c>
      <c r="AT448" s="162" t="s">
        <v>64</v>
      </c>
      <c r="AU448" s="165" t="s">
        <v>3348</v>
      </c>
      <c r="AV448" s="168" t="s">
        <v>3932</v>
      </c>
      <c r="AW448" s="161" t="s">
        <v>3541</v>
      </c>
      <c r="AX448" s="161" t="s">
        <v>4079</v>
      </c>
      <c r="AZ448" s="161" t="s">
        <v>4079</v>
      </c>
      <c r="BA448" s="161" t="s">
        <v>4079</v>
      </c>
      <c r="BB448" s="161" t="s">
        <v>4079</v>
      </c>
      <c r="BC448" s="162" t="s">
        <v>4079</v>
      </c>
      <c r="BD448" s="162" t="str">
        <f>IF("IBT"=MID(AY448,1,3),INDEX('JP PINT 1.0'!J:J,MATCH(コアインボイス0904!AY448,'JP PINT 1.0'!C:C,0),1),"")</f>
        <v/>
      </c>
      <c r="BF448" s="167" t="s">
        <v>4079</v>
      </c>
    </row>
    <row r="449" spans="1:58">
      <c r="A449" s="161">
        <v>447</v>
      </c>
      <c r="B449" s="162" t="s">
        <v>4470</v>
      </c>
      <c r="C449" s="161" t="s">
        <v>5731</v>
      </c>
      <c r="D449" s="161" t="s">
        <v>5020</v>
      </c>
      <c r="E449" s="161" t="str">
        <f t="shared" ref="E449:E453" si="68">G$446</f>
        <v>文書レベル返金</v>
      </c>
      <c r="F449" s="162" t="str">
        <f>IF("AS"=MID(N449,1,2),INDEX('SME XPath'!X:X,MATCH(コアインボイス0904!K449,'SME XPath'!A:A,0),1),"")</f>
        <v/>
      </c>
      <c r="G449" s="161" t="s">
        <v>4608</v>
      </c>
      <c r="H449" s="161" t="str">
        <f t="shared" si="67"/>
        <v>Percentage</v>
      </c>
      <c r="K449" s="161">
        <v>433</v>
      </c>
      <c r="L449" s="162" t="s">
        <v>2280</v>
      </c>
      <c r="M449" s="161" t="s">
        <v>1466</v>
      </c>
      <c r="N449" s="161" t="s">
        <v>48</v>
      </c>
      <c r="V449" s="161" t="s">
        <v>1467</v>
      </c>
      <c r="Y449" s="161" t="s">
        <v>1468</v>
      </c>
      <c r="Z449" s="161" t="s">
        <v>1469</v>
      </c>
      <c r="AA449" s="162" t="s">
        <v>43</v>
      </c>
      <c r="AB449" s="161">
        <v>266</v>
      </c>
      <c r="AC449" s="162" t="s">
        <v>2280</v>
      </c>
      <c r="AD449" s="161" t="s">
        <v>1466</v>
      </c>
      <c r="AE449" s="161" t="s">
        <v>48</v>
      </c>
      <c r="AM449" s="161" t="s">
        <v>1467</v>
      </c>
      <c r="AR449" s="161" t="s">
        <v>1468</v>
      </c>
      <c r="AS449" s="161" t="s">
        <v>1469</v>
      </c>
      <c r="AT449" s="162" t="s">
        <v>43</v>
      </c>
      <c r="AV449" s="167" t="s">
        <v>3933</v>
      </c>
      <c r="AW449" s="161" t="s">
        <v>3540</v>
      </c>
      <c r="AX449" s="161">
        <v>2460</v>
      </c>
      <c r="AY449" s="161" t="s">
        <v>1470</v>
      </c>
      <c r="AZ449" s="161">
        <v>2</v>
      </c>
      <c r="BA449" s="161" t="s">
        <v>3183</v>
      </c>
      <c r="BB449" s="161" t="s">
        <v>2698</v>
      </c>
      <c r="BC449" s="162" t="s">
        <v>43</v>
      </c>
      <c r="BD449" s="162" t="str">
        <f>IF("IBT"=MID(AY449,1,3),INDEX('JP PINT 1.0'!J:J,MATCH(コアインボイス0904!AY449,'JP PINT 1.0'!C:C,0),1),"")</f>
        <v>Percentage</v>
      </c>
      <c r="BF449" s="167" t="s">
        <v>4254</v>
      </c>
    </row>
    <row r="450" spans="1:58">
      <c r="A450" s="161">
        <v>448</v>
      </c>
      <c r="B450" s="162" t="s">
        <v>4470</v>
      </c>
      <c r="C450" s="161" t="s">
        <v>5732</v>
      </c>
      <c r="D450" s="161" t="s">
        <v>5021</v>
      </c>
      <c r="E450" s="161" t="str">
        <f t="shared" si="68"/>
        <v>文書レベル返金</v>
      </c>
      <c r="F450" s="162" t="str">
        <f>IF("AS"=MID(N450,1,2),INDEX('SME XPath'!X:X,MATCH(コアインボイス0904!K450,'SME XPath'!A:A,0),1),"")</f>
        <v/>
      </c>
      <c r="G450" s="161" t="s">
        <v>4609</v>
      </c>
      <c r="H450" s="161" t="str">
        <f t="shared" si="67"/>
        <v>Amount</v>
      </c>
      <c r="K450" s="161">
        <v>434</v>
      </c>
      <c r="L450" s="162" t="s">
        <v>2280</v>
      </c>
      <c r="M450" s="161" t="s">
        <v>1472</v>
      </c>
      <c r="N450" s="161" t="s">
        <v>48</v>
      </c>
      <c r="V450" s="161" t="s">
        <v>1473</v>
      </c>
      <c r="Y450" s="161" t="s">
        <v>1474</v>
      </c>
      <c r="Z450" s="161" t="s">
        <v>1475</v>
      </c>
      <c r="AA450" s="162" t="s">
        <v>43</v>
      </c>
      <c r="AB450" s="161">
        <v>267</v>
      </c>
      <c r="AC450" s="162" t="s">
        <v>2280</v>
      </c>
      <c r="AD450" s="161" t="s">
        <v>1472</v>
      </c>
      <c r="AE450" s="161" t="s">
        <v>48</v>
      </c>
      <c r="AM450" s="161" t="s">
        <v>1473</v>
      </c>
      <c r="AR450" s="161" t="s">
        <v>1474</v>
      </c>
      <c r="AS450" s="161" t="s">
        <v>1475</v>
      </c>
      <c r="AT450" s="162" t="s">
        <v>43</v>
      </c>
      <c r="AV450" s="167" t="s">
        <v>3934</v>
      </c>
      <c r="AW450" s="161" t="s">
        <v>3539</v>
      </c>
      <c r="AX450" s="161">
        <v>2440</v>
      </c>
      <c r="AY450" s="161" t="s">
        <v>1476</v>
      </c>
      <c r="AZ450" s="161">
        <v>2</v>
      </c>
      <c r="BA450" s="161" t="s">
        <v>3185</v>
      </c>
      <c r="BB450" s="161" t="s">
        <v>2700</v>
      </c>
      <c r="BC450" s="162" t="s">
        <v>64</v>
      </c>
      <c r="BD450" s="162" t="str">
        <f>IF("IBT"=MID(AY450,1,3),INDEX('JP PINT 1.0'!J:J,MATCH(コアインボイス0904!AY450,'JP PINT 1.0'!C:C,0),1),"")</f>
        <v>Amount</v>
      </c>
      <c r="BF450" s="167" t="s">
        <v>4252</v>
      </c>
    </row>
    <row r="451" spans="1:58">
      <c r="A451" s="161">
        <v>449</v>
      </c>
      <c r="B451" s="162" t="s">
        <v>4470</v>
      </c>
      <c r="C451" s="161" t="s">
        <v>5733</v>
      </c>
      <c r="D451" s="161" t="s">
        <v>5022</v>
      </c>
      <c r="E451" s="161" t="str">
        <f t="shared" si="68"/>
        <v>文書レベル返金</v>
      </c>
      <c r="F451" s="162" t="str">
        <f>IF("AS"=MID(N451,1,2),INDEX('SME XPath'!X:X,MATCH(コアインボイス0904!K451,'SME XPath'!A:A,0),1),"")</f>
        <v/>
      </c>
      <c r="G451" s="161" t="s">
        <v>4610</v>
      </c>
      <c r="H451" s="161" t="str">
        <f t="shared" si="67"/>
        <v>Code</v>
      </c>
      <c r="K451" s="161">
        <v>435</v>
      </c>
      <c r="L451" s="162" t="s">
        <v>2280</v>
      </c>
      <c r="M451" s="161" t="s">
        <v>1478</v>
      </c>
      <c r="N451" s="161" t="s">
        <v>48</v>
      </c>
      <c r="V451" s="161" t="s">
        <v>1479</v>
      </c>
      <c r="Y451" s="161" t="s">
        <v>1480</v>
      </c>
      <c r="Z451" s="161" t="s">
        <v>1481</v>
      </c>
      <c r="AA451" s="162" t="s">
        <v>43</v>
      </c>
      <c r="AB451" s="161">
        <v>268</v>
      </c>
      <c r="AC451" s="162" t="s">
        <v>2280</v>
      </c>
      <c r="AD451" s="161" t="s">
        <v>1478</v>
      </c>
      <c r="AE451" s="161" t="s">
        <v>48</v>
      </c>
      <c r="AM451" s="161" t="s">
        <v>1479</v>
      </c>
      <c r="AR451" s="161" t="s">
        <v>1480</v>
      </c>
      <c r="AS451" s="161" t="s">
        <v>1481</v>
      </c>
      <c r="AT451" s="162" t="s">
        <v>43</v>
      </c>
      <c r="AV451" s="167" t="s">
        <v>3935</v>
      </c>
      <c r="AW451" s="161" t="s">
        <v>3538</v>
      </c>
      <c r="AX451" s="161">
        <v>2480</v>
      </c>
      <c r="AY451" s="161" t="s">
        <v>1482</v>
      </c>
      <c r="AZ451" s="161">
        <v>2</v>
      </c>
      <c r="BA451" s="161" t="s">
        <v>3179</v>
      </c>
      <c r="BB451" s="161" t="s">
        <v>2704</v>
      </c>
      <c r="BC451" s="162" t="s">
        <v>43</v>
      </c>
      <c r="BD451" s="162" t="str">
        <f>IF("IBT"=MID(AY451,1,3),INDEX('JP PINT 1.0'!J:J,MATCH(コアインボイス0904!AY451,'JP PINT 1.0'!C:C,0),1),"")</f>
        <v>Code</v>
      </c>
      <c r="BF451" s="167" t="s">
        <v>4256</v>
      </c>
    </row>
    <row r="452" spans="1:58">
      <c r="A452" s="161">
        <v>450</v>
      </c>
      <c r="B452" s="162" t="s">
        <v>4470</v>
      </c>
      <c r="C452" s="161" t="s">
        <v>5734</v>
      </c>
      <c r="D452" s="161" t="s">
        <v>5023</v>
      </c>
      <c r="E452" s="161" t="str">
        <f t="shared" si="68"/>
        <v>文書レベル返金</v>
      </c>
      <c r="F452" s="162" t="str">
        <f>IF("AS"=MID(N452,1,2),INDEX('SME XPath'!X:X,MATCH(コアインボイス0904!K452,'SME XPath'!A:A,0),1),"")</f>
        <v/>
      </c>
      <c r="G452" s="161" t="s">
        <v>4611</v>
      </c>
      <c r="H452" s="161" t="str">
        <f t="shared" si="67"/>
        <v>Text</v>
      </c>
      <c r="K452" s="161">
        <v>436</v>
      </c>
      <c r="L452" s="162" t="s">
        <v>2280</v>
      </c>
      <c r="M452" s="161" t="s">
        <v>1484</v>
      </c>
      <c r="N452" s="161" t="s">
        <v>48</v>
      </c>
      <c r="V452" s="161" t="s">
        <v>1485</v>
      </c>
      <c r="Y452" s="161" t="s">
        <v>1486</v>
      </c>
      <c r="Z452" s="161" t="s">
        <v>1487</v>
      </c>
      <c r="AA452" s="162" t="s">
        <v>43</v>
      </c>
      <c r="AB452" s="161">
        <v>269</v>
      </c>
      <c r="AC452" s="162" t="s">
        <v>2280</v>
      </c>
      <c r="AD452" s="161" t="s">
        <v>1484</v>
      </c>
      <c r="AE452" s="161" t="s">
        <v>48</v>
      </c>
      <c r="AM452" s="161" t="s">
        <v>1485</v>
      </c>
      <c r="AR452" s="161" t="s">
        <v>1486</v>
      </c>
      <c r="AS452" s="161" t="s">
        <v>1487</v>
      </c>
      <c r="AT452" s="162" t="s">
        <v>43</v>
      </c>
      <c r="AV452" s="167" t="s">
        <v>3936</v>
      </c>
      <c r="AW452" s="161" t="s">
        <v>3537</v>
      </c>
      <c r="AX452" s="161">
        <v>2470</v>
      </c>
      <c r="AY452" s="161" t="s">
        <v>1488</v>
      </c>
      <c r="AZ452" s="161">
        <v>2</v>
      </c>
      <c r="BA452" s="161" t="s">
        <v>3181</v>
      </c>
      <c r="BB452" s="161" t="s">
        <v>2702</v>
      </c>
      <c r="BC452" s="162" t="s">
        <v>43</v>
      </c>
      <c r="BD452" s="162" t="str">
        <f>IF("IBT"=MID(AY452,1,3),INDEX('JP PINT 1.0'!J:J,MATCH(コアインボイス0904!AY452,'JP PINT 1.0'!C:C,0),1),"")</f>
        <v>Text</v>
      </c>
      <c r="BF452" s="167" t="s">
        <v>4255</v>
      </c>
    </row>
    <row r="453" spans="1:58">
      <c r="A453" s="161">
        <v>451</v>
      </c>
      <c r="B453" s="162" t="s">
        <v>4470</v>
      </c>
      <c r="C453" s="161" t="s">
        <v>5735</v>
      </c>
      <c r="D453" s="161" t="s">
        <v>5024</v>
      </c>
      <c r="E453" s="161" t="str">
        <f t="shared" si="68"/>
        <v>文書レベル返金</v>
      </c>
      <c r="F453" s="162" t="str">
        <f>IF("AS"=MID(N453,1,2),INDEX('SME XPath'!X:X,MATCH(コアインボイス0904!K453,'SME XPath'!A:A,0),1),"")</f>
        <v/>
      </c>
      <c r="G453" s="161" t="s">
        <v>4612</v>
      </c>
      <c r="H453" s="161" t="str">
        <f t="shared" si="67"/>
        <v>Amount</v>
      </c>
      <c r="K453" s="161">
        <v>437</v>
      </c>
      <c r="L453" s="162" t="s">
        <v>2280</v>
      </c>
      <c r="M453" s="161" t="s">
        <v>1490</v>
      </c>
      <c r="N453" s="161" t="s">
        <v>48</v>
      </c>
      <c r="V453" s="161" t="s">
        <v>1491</v>
      </c>
      <c r="Y453" s="161" t="s">
        <v>1492</v>
      </c>
      <c r="Z453" s="161" t="s">
        <v>1493</v>
      </c>
      <c r="AA453" s="162" t="s">
        <v>43</v>
      </c>
      <c r="AB453" s="161">
        <v>270</v>
      </c>
      <c r="AC453" s="162" t="s">
        <v>2280</v>
      </c>
      <c r="AD453" s="161" t="s">
        <v>1490</v>
      </c>
      <c r="AE453" s="161" t="s">
        <v>48</v>
      </c>
      <c r="AM453" s="161" t="s">
        <v>1491</v>
      </c>
      <c r="AR453" s="161" t="s">
        <v>1492</v>
      </c>
      <c r="AS453" s="161" t="s">
        <v>1493</v>
      </c>
      <c r="AT453" s="162" t="s">
        <v>43</v>
      </c>
      <c r="AV453" s="167" t="s">
        <v>3937</v>
      </c>
      <c r="AW453" s="161" t="s">
        <v>3536</v>
      </c>
      <c r="AX453" s="161">
        <v>2450</v>
      </c>
      <c r="AY453" s="161" t="s">
        <v>1494</v>
      </c>
      <c r="AZ453" s="161">
        <v>2</v>
      </c>
      <c r="BA453" s="161" t="s">
        <v>3187</v>
      </c>
      <c r="BB453" s="161" t="s">
        <v>2706</v>
      </c>
      <c r="BC453" s="162" t="s">
        <v>43</v>
      </c>
      <c r="BD453" s="162" t="str">
        <f>IF("IBT"=MID(AY453,1,3),INDEX('JP PINT 1.0'!J:J,MATCH(コアインボイス0904!AY453,'JP PINT 1.0'!C:C,0),1),"")</f>
        <v>Amount</v>
      </c>
      <c r="BF453" s="167" t="s">
        <v>4253</v>
      </c>
    </row>
    <row r="454" spans="1:58">
      <c r="A454" s="161">
        <v>452</v>
      </c>
      <c r="B454" s="162" t="s">
        <v>4470</v>
      </c>
      <c r="E454" s="161" t="str">
        <f>G$446</f>
        <v>文書レベル返金</v>
      </c>
      <c r="F454" s="162" t="str">
        <f>IF("AS"=MID(N454,1,2),INDEX('SME XPath'!X:X,MATCH(コアインボイス0904!K454,'SME XPath'!A:A,0),1),"")</f>
        <v>n</v>
      </c>
      <c r="G454" s="161" t="s">
        <v>4613</v>
      </c>
      <c r="H454" s="161" t="str">
        <f t="shared" si="67"/>
        <v/>
      </c>
      <c r="K454" s="161">
        <v>438</v>
      </c>
      <c r="L454" s="162" t="s">
        <v>2280</v>
      </c>
      <c r="M454" s="161" t="s">
        <v>1496</v>
      </c>
      <c r="N454" s="161" t="s">
        <v>60</v>
      </c>
      <c r="V454" s="161" t="s">
        <v>1497</v>
      </c>
      <c r="Y454" s="161" t="s">
        <v>1498</v>
      </c>
      <c r="Z454" s="161" t="s">
        <v>1499</v>
      </c>
      <c r="AA454" s="162" t="s">
        <v>210</v>
      </c>
      <c r="AB454" s="161">
        <v>271</v>
      </c>
      <c r="AC454" s="162" t="s">
        <v>2280</v>
      </c>
      <c r="AD454" s="161" t="s">
        <v>1496</v>
      </c>
      <c r="AE454" s="161" t="s">
        <v>60</v>
      </c>
      <c r="AM454" s="161" t="s">
        <v>1497</v>
      </c>
      <c r="AR454" s="161" t="s">
        <v>1498</v>
      </c>
      <c r="AS454" s="161" t="s">
        <v>1499</v>
      </c>
      <c r="AT454" s="162" t="s">
        <v>210</v>
      </c>
      <c r="AV454" s="167" t="s">
        <v>3938</v>
      </c>
      <c r="AW454" s="161" t="s">
        <v>3535</v>
      </c>
      <c r="AX454" s="161" t="s">
        <v>4079</v>
      </c>
      <c r="AZ454" s="161" t="s">
        <v>4079</v>
      </c>
      <c r="BA454" s="161" t="s">
        <v>4079</v>
      </c>
      <c r="BB454" s="161" t="s">
        <v>4079</v>
      </c>
      <c r="BC454" s="162" t="s">
        <v>4079</v>
      </c>
      <c r="BD454" s="162" t="str">
        <f>IF("IBT"=MID(AY454,1,3),INDEX('JP PINT 1.0'!J:J,MATCH(コアインボイス0904!AY454,'JP PINT 1.0'!C:C,0),1),"")</f>
        <v/>
      </c>
      <c r="BF454" s="167" t="s">
        <v>4079</v>
      </c>
    </row>
    <row r="455" spans="1:58">
      <c r="A455" s="161">
        <v>453</v>
      </c>
      <c r="B455" s="162" t="s">
        <v>4470</v>
      </c>
      <c r="H455" s="161" t="str">
        <f t="shared" si="67"/>
        <v/>
      </c>
      <c r="K455" s="161">
        <v>439</v>
      </c>
      <c r="L455" s="162" t="s">
        <v>2280</v>
      </c>
      <c r="M455" s="161" t="s">
        <v>971</v>
      </c>
      <c r="N455" s="161" t="s">
        <v>69</v>
      </c>
      <c r="W455" s="161" t="s">
        <v>972</v>
      </c>
      <c r="Y455" s="161" t="s">
        <v>1500</v>
      </c>
      <c r="Z455" s="161" t="s">
        <v>1501</v>
      </c>
      <c r="AA455" s="162" t="s">
        <v>34</v>
      </c>
      <c r="AB455" s="161">
        <v>272</v>
      </c>
      <c r="AC455" s="162" t="s">
        <v>2280</v>
      </c>
      <c r="AD455" s="161" t="s">
        <v>971</v>
      </c>
      <c r="AE455" s="161" t="s">
        <v>69</v>
      </c>
      <c r="AN455" s="161" t="s">
        <v>972</v>
      </c>
      <c r="AR455" s="161" t="s">
        <v>1500</v>
      </c>
      <c r="AS455" s="161" t="s">
        <v>1501</v>
      </c>
      <c r="AT455" s="162" t="s">
        <v>34</v>
      </c>
      <c r="AX455" s="161" t="s">
        <v>4079</v>
      </c>
      <c r="AZ455" s="161" t="s">
        <v>4079</v>
      </c>
      <c r="BA455" s="161" t="s">
        <v>4079</v>
      </c>
      <c r="BB455" s="161" t="s">
        <v>4079</v>
      </c>
      <c r="BC455" s="162" t="s">
        <v>4079</v>
      </c>
      <c r="BD455" s="162" t="str">
        <f>IF("IBT"=MID(AY455,1,3),INDEX('JP PINT 1.0'!J:J,MATCH(コアインボイス0904!AY455,'JP PINT 1.0'!C:C,0),1),"")</f>
        <v/>
      </c>
      <c r="BF455" s="167" t="s">
        <v>4079</v>
      </c>
    </row>
    <row r="456" spans="1:58">
      <c r="A456" s="161">
        <v>454</v>
      </c>
      <c r="B456" s="162" t="s">
        <v>4470</v>
      </c>
      <c r="C456" s="161" t="s">
        <v>5736</v>
      </c>
      <c r="D456" s="161" t="s">
        <v>5355</v>
      </c>
      <c r="E456" s="161" t="str">
        <f>G$454</f>
        <v>文書レベル返金税</v>
      </c>
      <c r="F456" s="162" t="str">
        <f>IF("AS"=MID(N456,1,2),INDEX('SME XPath'!X:X,MATCH(コアインボイス0904!K456,'SME XPath'!A:A,0),1),"")</f>
        <v/>
      </c>
      <c r="G456" s="161" t="s">
        <v>4614</v>
      </c>
      <c r="H456" s="161" t="str">
        <f t="shared" si="67"/>
        <v>Code</v>
      </c>
      <c r="K456" s="161">
        <v>440</v>
      </c>
      <c r="L456" s="162" t="s">
        <v>2280</v>
      </c>
      <c r="M456" s="161" t="s">
        <v>979</v>
      </c>
      <c r="N456" s="161" t="s">
        <v>48</v>
      </c>
      <c r="X456" s="161" t="s">
        <v>980</v>
      </c>
      <c r="Y456" s="161" t="s">
        <v>1502</v>
      </c>
      <c r="Z456" s="161" t="s">
        <v>1503</v>
      </c>
      <c r="AA456" s="162" t="s">
        <v>64</v>
      </c>
      <c r="AB456" s="161">
        <v>273</v>
      </c>
      <c r="AC456" s="162" t="s">
        <v>2280</v>
      </c>
      <c r="AD456" s="161" t="s">
        <v>979</v>
      </c>
      <c r="AE456" s="161" t="s">
        <v>48</v>
      </c>
      <c r="AO456" s="161" t="s">
        <v>980</v>
      </c>
      <c r="AR456" s="161" t="s">
        <v>1502</v>
      </c>
      <c r="AS456" s="161" t="s">
        <v>1503</v>
      </c>
      <c r="AT456" s="162" t="s">
        <v>64</v>
      </c>
      <c r="AV456" s="167" t="s">
        <v>3939</v>
      </c>
      <c r="AW456" s="161" t="s">
        <v>3534</v>
      </c>
      <c r="AX456" s="161">
        <v>2490</v>
      </c>
      <c r="AY456" s="161" t="s">
        <v>1509</v>
      </c>
      <c r="AZ456" s="161">
        <v>2</v>
      </c>
      <c r="BA456" s="161" t="s">
        <v>3189</v>
      </c>
      <c r="BB456" s="161" t="s">
        <v>2710</v>
      </c>
      <c r="BC456" s="162" t="s">
        <v>64</v>
      </c>
      <c r="BD456" s="162" t="str">
        <f>IF("IBT"=MID(AY456,1,3),INDEX('JP PINT 1.0'!J:J,MATCH(コアインボイス0904!AY456,'JP PINT 1.0'!C:C,0),1),"")</f>
        <v>Code</v>
      </c>
      <c r="BF456" s="167" t="s">
        <v>4257</v>
      </c>
    </row>
    <row r="457" spans="1:58">
      <c r="A457" s="161">
        <v>455</v>
      </c>
      <c r="B457" s="162" t="s">
        <v>4470</v>
      </c>
      <c r="C457" s="161" t="s">
        <v>5737</v>
      </c>
      <c r="D457" s="161" t="s">
        <v>5354</v>
      </c>
      <c r="E457" s="161" t="str">
        <f>G$454</f>
        <v>文書レベル返金税</v>
      </c>
      <c r="F457" s="162" t="str">
        <f>IF("AS"=MID(N457,1,2),INDEX('SME XPath'!X:X,MATCH(コアインボイス0904!K457,'SME XPath'!A:A,0),1),"")</f>
        <v/>
      </c>
      <c r="G457" s="161" t="s">
        <v>4615</v>
      </c>
      <c r="H457" s="161" t="str">
        <f t="shared" si="67"/>
        <v>Percentage</v>
      </c>
      <c r="K457" s="161">
        <v>441</v>
      </c>
      <c r="L457" s="162" t="s">
        <v>2280</v>
      </c>
      <c r="M457" s="161" t="s">
        <v>988</v>
      </c>
      <c r="N457" s="161" t="s">
        <v>48</v>
      </c>
      <c r="X457" s="161" t="s">
        <v>989</v>
      </c>
      <c r="Y457" s="161" t="s">
        <v>1507</v>
      </c>
      <c r="Z457" s="161" t="s">
        <v>1508</v>
      </c>
      <c r="AA457" s="162" t="s">
        <v>43</v>
      </c>
      <c r="AB457" s="161">
        <v>274</v>
      </c>
      <c r="AC457" s="162" t="s">
        <v>2280</v>
      </c>
      <c r="AD457" s="161" t="s">
        <v>988</v>
      </c>
      <c r="AE457" s="161" t="s">
        <v>48</v>
      </c>
      <c r="AO457" s="161" t="s">
        <v>989</v>
      </c>
      <c r="AR457" s="161" t="s">
        <v>1507</v>
      </c>
      <c r="AS457" s="161" t="s">
        <v>1508</v>
      </c>
      <c r="AT457" s="162" t="s">
        <v>43</v>
      </c>
      <c r="AV457" s="167" t="s">
        <v>3940</v>
      </c>
      <c r="AW457" s="161" t="s">
        <v>3533</v>
      </c>
      <c r="AX457" s="161">
        <v>2510</v>
      </c>
      <c r="AY457" s="161" t="s">
        <v>1505</v>
      </c>
      <c r="AZ457" s="161">
        <v>2</v>
      </c>
      <c r="BA457" s="161" t="s">
        <v>3191</v>
      </c>
      <c r="BB457" s="161" t="s">
        <v>2708</v>
      </c>
      <c r="BC457" s="162" t="s">
        <v>43</v>
      </c>
      <c r="BD457" s="162" t="str">
        <f>IF("IBT"=MID(AY457,1,3),INDEX('JP PINT 1.0'!J:J,MATCH(コアインボイス0904!AY457,'JP PINT 1.0'!C:C,0),1),"")</f>
        <v>Percentage</v>
      </c>
      <c r="BF457" s="167" t="s">
        <v>4259</v>
      </c>
    </row>
    <row r="458" spans="1:58">
      <c r="A458" s="161">
        <v>456</v>
      </c>
      <c r="B458" s="162" t="s">
        <v>4470</v>
      </c>
      <c r="C458" s="161" t="s">
        <v>5028</v>
      </c>
      <c r="D458" s="161" t="s">
        <v>5029</v>
      </c>
      <c r="E458" s="161" t="str">
        <f t="shared" ref="E458" si="69">G$380</f>
        <v>文書</v>
      </c>
      <c r="F458" s="162" t="str">
        <f>IF("AS"=MID(N458,1,2),INDEX('SME XPath'!X:X,MATCH(コアインボイス0904!K458,'SME XPath'!A:A,0),1),"")</f>
        <v>n</v>
      </c>
      <c r="G458" s="161" t="s">
        <v>4616</v>
      </c>
      <c r="H458" s="161" t="str">
        <f t="shared" si="67"/>
        <v/>
      </c>
      <c r="K458" s="161">
        <v>442</v>
      </c>
      <c r="L458" s="162" t="s">
        <v>2280</v>
      </c>
      <c r="M458" s="161" t="s">
        <v>1450</v>
      </c>
      <c r="N458" s="161" t="s">
        <v>60</v>
      </c>
      <c r="T458" s="161" t="s">
        <v>1451</v>
      </c>
      <c r="Y458" s="161" t="s">
        <v>1511</v>
      </c>
      <c r="Z458" s="161" t="s">
        <v>1512</v>
      </c>
      <c r="AA458" s="162" t="s">
        <v>210</v>
      </c>
      <c r="AB458" s="161">
        <v>275</v>
      </c>
      <c r="AC458" s="162" t="s">
        <v>2280</v>
      </c>
      <c r="AD458" s="161" t="s">
        <v>1450</v>
      </c>
      <c r="AE458" s="161" t="s">
        <v>60</v>
      </c>
      <c r="AK458" s="161" t="s">
        <v>1451</v>
      </c>
      <c r="AR458" s="161" t="s">
        <v>1511</v>
      </c>
      <c r="AS458" s="161" t="s">
        <v>1512</v>
      </c>
      <c r="AT458" s="162" t="s">
        <v>210</v>
      </c>
      <c r="AV458" s="167" t="s">
        <v>3941</v>
      </c>
      <c r="AW458" s="161" t="s">
        <v>3544</v>
      </c>
      <c r="AX458" s="161">
        <v>2540</v>
      </c>
      <c r="AY458" s="161" t="s">
        <v>1513</v>
      </c>
      <c r="AZ458" s="161">
        <v>1</v>
      </c>
      <c r="BA458" s="161" t="s">
        <v>3193</v>
      </c>
      <c r="BB458" s="161" t="s">
        <v>1514</v>
      </c>
      <c r="BC458" s="162" t="s">
        <v>210</v>
      </c>
      <c r="BD458" s="162" t="str">
        <f>IF("IBT"=MID(AY458,1,3),INDEX('JP PINT 1.0'!J:J,MATCH(コアインボイス0904!AY458,'JP PINT 1.0'!C:C,0),1),"")</f>
        <v/>
      </c>
      <c r="BF458" s="167" t="s">
        <v>4260</v>
      </c>
    </row>
    <row r="459" spans="1:58">
      <c r="A459" s="161">
        <v>457</v>
      </c>
      <c r="B459" s="162" t="s">
        <v>4470</v>
      </c>
      <c r="H459" s="161" t="str">
        <f t="shared" si="67"/>
        <v/>
      </c>
      <c r="K459" s="161">
        <v>443</v>
      </c>
      <c r="L459" s="162" t="s">
        <v>2280</v>
      </c>
      <c r="M459" s="161" t="s">
        <v>1456</v>
      </c>
      <c r="N459" s="161" t="s">
        <v>69</v>
      </c>
      <c r="U459" s="161" t="s">
        <v>1457</v>
      </c>
      <c r="Y459" s="161" t="s">
        <v>1515</v>
      </c>
      <c r="Z459" s="161" t="s">
        <v>1516</v>
      </c>
      <c r="AA459" s="162" t="s">
        <v>73</v>
      </c>
      <c r="AB459" s="161">
        <v>276</v>
      </c>
      <c r="AC459" s="162" t="s">
        <v>2280</v>
      </c>
      <c r="AD459" s="161" t="s">
        <v>1456</v>
      </c>
      <c r="AE459" s="161" t="s">
        <v>69</v>
      </c>
      <c r="AL459" s="161" t="s">
        <v>1457</v>
      </c>
      <c r="AR459" s="161" t="s">
        <v>1515</v>
      </c>
      <c r="AS459" s="161" t="s">
        <v>1516</v>
      </c>
      <c r="AT459" s="162" t="s">
        <v>73</v>
      </c>
      <c r="AX459" s="161" t="s">
        <v>4079</v>
      </c>
      <c r="AZ459" s="161" t="s">
        <v>4079</v>
      </c>
      <c r="BA459" s="161" t="s">
        <v>4079</v>
      </c>
      <c r="BB459" s="161" t="s">
        <v>4079</v>
      </c>
      <c r="BC459" s="162" t="s">
        <v>4079</v>
      </c>
      <c r="BD459" s="162" t="str">
        <f>IF("IBT"=MID(AY459,1,3),INDEX('JP PINT 1.0'!J:J,MATCH(コアインボイス0904!AY459,'JP PINT 1.0'!C:C,0),1),"")</f>
        <v/>
      </c>
      <c r="BF459" s="167" t="s">
        <v>4079</v>
      </c>
    </row>
    <row r="460" spans="1:58">
      <c r="A460" s="161">
        <v>458</v>
      </c>
      <c r="B460" s="162" t="s">
        <v>4470</v>
      </c>
      <c r="C460" s="161" t="s">
        <v>5738</v>
      </c>
      <c r="D460" s="161" t="s">
        <v>5030</v>
      </c>
      <c r="E460" s="161" t="str">
        <f>G$458</f>
        <v>文書レベル追加請求</v>
      </c>
      <c r="F460" s="162" t="str">
        <f>IF("AS"=MID(N460,1,2),INDEX('SME XPath'!X:X,MATCH(コアインボイス0904!K460,'SME XPath'!A:A,0),1),"")</f>
        <v/>
      </c>
      <c r="G460" s="178" t="s">
        <v>5268</v>
      </c>
      <c r="H460" s="161" t="s">
        <v>5266</v>
      </c>
      <c r="K460" s="161">
        <v>444</v>
      </c>
      <c r="L460" s="162" t="s">
        <v>2280</v>
      </c>
      <c r="M460" s="161" t="s">
        <v>1460</v>
      </c>
      <c r="N460" s="161" t="s">
        <v>48</v>
      </c>
      <c r="V460" s="161" t="s">
        <v>1461</v>
      </c>
      <c r="Y460" s="161" t="s">
        <v>1517</v>
      </c>
      <c r="Z460" s="161" t="s">
        <v>1518</v>
      </c>
      <c r="AA460" s="162" t="s">
        <v>64</v>
      </c>
      <c r="AB460" s="161">
        <v>277</v>
      </c>
      <c r="AC460" s="162" t="s">
        <v>2280</v>
      </c>
      <c r="AD460" s="161" t="s">
        <v>1460</v>
      </c>
      <c r="AE460" s="161" t="s">
        <v>48</v>
      </c>
      <c r="AM460" s="161" t="s">
        <v>1461</v>
      </c>
      <c r="AR460" s="161" t="s">
        <v>1517</v>
      </c>
      <c r="AS460" s="161" t="s">
        <v>1518</v>
      </c>
      <c r="AT460" s="162" t="s">
        <v>64</v>
      </c>
      <c r="AU460" s="165" t="s">
        <v>3349</v>
      </c>
      <c r="AV460" s="168" t="s">
        <v>3942</v>
      </c>
      <c r="AW460" s="161" t="s">
        <v>3541</v>
      </c>
      <c r="AX460" s="161" t="s">
        <v>4079</v>
      </c>
      <c r="AZ460" s="161" t="s">
        <v>4079</v>
      </c>
      <c r="BA460" s="161" t="s">
        <v>4079</v>
      </c>
      <c r="BB460" s="161" t="s">
        <v>4079</v>
      </c>
      <c r="BC460" s="162" t="s">
        <v>4079</v>
      </c>
      <c r="BD460" s="162" t="str">
        <f>IF("IBT"=MID(AY460,1,3),INDEX('JP PINT 1.0'!J:J,MATCH(コアインボイス0904!AY460,'JP PINT 1.0'!C:C,0),1),"")</f>
        <v/>
      </c>
      <c r="BF460" s="167" t="s">
        <v>4079</v>
      </c>
    </row>
    <row r="461" spans="1:58">
      <c r="A461" s="161">
        <v>459</v>
      </c>
      <c r="B461" s="162" t="s">
        <v>4470</v>
      </c>
      <c r="C461" s="161" t="s">
        <v>5739</v>
      </c>
      <c r="D461" s="161" t="s">
        <v>5031</v>
      </c>
      <c r="E461" s="161" t="str">
        <f t="shared" ref="E461:E466" si="70">G$458</f>
        <v>文書レベル追加請求</v>
      </c>
      <c r="F461" s="162" t="str">
        <f>IF("AS"=MID(N461,1,2),INDEX('SME XPath'!X:X,MATCH(コアインボイス0904!K461,'SME XPath'!A:A,0),1),"")</f>
        <v/>
      </c>
      <c r="G461" s="161" t="s">
        <v>4617</v>
      </c>
      <c r="H461" s="161" t="str">
        <f t="shared" si="67"/>
        <v>Percentage</v>
      </c>
      <c r="K461" s="161">
        <v>445</v>
      </c>
      <c r="L461" s="162" t="s">
        <v>2280</v>
      </c>
      <c r="M461" s="161" t="s">
        <v>1466</v>
      </c>
      <c r="N461" s="161" t="s">
        <v>48</v>
      </c>
      <c r="V461" s="161" t="s">
        <v>1467</v>
      </c>
      <c r="Y461" s="161" t="s">
        <v>1520</v>
      </c>
      <c r="Z461" s="161" t="s">
        <v>1521</v>
      </c>
      <c r="AA461" s="162" t="s">
        <v>43</v>
      </c>
      <c r="AB461" s="161">
        <v>278</v>
      </c>
      <c r="AC461" s="162" t="s">
        <v>2280</v>
      </c>
      <c r="AD461" s="161" t="s">
        <v>1466</v>
      </c>
      <c r="AE461" s="161" t="s">
        <v>48</v>
      </c>
      <c r="AM461" s="161" t="s">
        <v>1467</v>
      </c>
      <c r="AR461" s="161" t="s">
        <v>1520</v>
      </c>
      <c r="AS461" s="161" t="s">
        <v>1521</v>
      </c>
      <c r="AT461" s="162" t="s">
        <v>43</v>
      </c>
      <c r="AV461" s="167" t="s">
        <v>3943</v>
      </c>
      <c r="AW461" s="161" t="s">
        <v>3540</v>
      </c>
      <c r="AX461" s="161">
        <v>2570</v>
      </c>
      <c r="AY461" s="161" t="s">
        <v>1522</v>
      </c>
      <c r="AZ461" s="161">
        <v>2</v>
      </c>
      <c r="BA461" s="161" t="s">
        <v>3199</v>
      </c>
      <c r="BB461" s="161" t="s">
        <v>2715</v>
      </c>
      <c r="BC461" s="162" t="s">
        <v>43</v>
      </c>
      <c r="BD461" s="162" t="str">
        <f>IF("IBT"=MID(AY461,1,3),INDEX('JP PINT 1.0'!J:J,MATCH(コアインボイス0904!AY461,'JP PINT 1.0'!C:C,0),1),"")</f>
        <v>Percentage</v>
      </c>
      <c r="BF461" s="167" t="s">
        <v>4263</v>
      </c>
    </row>
    <row r="462" spans="1:58">
      <c r="A462" s="161">
        <v>460</v>
      </c>
      <c r="B462" s="162" t="s">
        <v>4470</v>
      </c>
      <c r="C462" s="161" t="s">
        <v>5740</v>
      </c>
      <c r="D462" s="161" t="s">
        <v>5032</v>
      </c>
      <c r="E462" s="161" t="str">
        <f t="shared" si="70"/>
        <v>文書レベル追加請求</v>
      </c>
      <c r="F462" s="162" t="str">
        <f>IF("AS"=MID(N462,1,2),INDEX('SME XPath'!X:X,MATCH(コアインボイス0904!K462,'SME XPath'!A:A,0),1),"")</f>
        <v/>
      </c>
      <c r="G462" s="161" t="s">
        <v>4618</v>
      </c>
      <c r="H462" s="161" t="str">
        <f t="shared" si="67"/>
        <v>Amount</v>
      </c>
      <c r="K462" s="161">
        <v>446</v>
      </c>
      <c r="L462" s="162" t="s">
        <v>2280</v>
      </c>
      <c r="M462" s="161" t="s">
        <v>1472</v>
      </c>
      <c r="N462" s="161" t="s">
        <v>48</v>
      </c>
      <c r="V462" s="161" t="s">
        <v>1473</v>
      </c>
      <c r="Y462" s="161" t="s">
        <v>1524</v>
      </c>
      <c r="Z462" s="161" t="s">
        <v>1525</v>
      </c>
      <c r="AA462" s="162" t="s">
        <v>43</v>
      </c>
      <c r="AB462" s="161">
        <v>279</v>
      </c>
      <c r="AC462" s="162" t="s">
        <v>2280</v>
      </c>
      <c r="AD462" s="161" t="s">
        <v>1472</v>
      </c>
      <c r="AE462" s="161" t="s">
        <v>48</v>
      </c>
      <c r="AM462" s="161" t="s">
        <v>1473</v>
      </c>
      <c r="AR462" s="161" t="s">
        <v>1524</v>
      </c>
      <c r="AS462" s="161" t="s">
        <v>1525</v>
      </c>
      <c r="AT462" s="162" t="s">
        <v>43</v>
      </c>
      <c r="AV462" s="167" t="s">
        <v>3944</v>
      </c>
      <c r="AW462" s="161" t="s">
        <v>3539</v>
      </c>
      <c r="AX462" s="161">
        <v>2550</v>
      </c>
      <c r="AY462" s="161" t="s">
        <v>1526</v>
      </c>
      <c r="AZ462" s="161">
        <v>2</v>
      </c>
      <c r="BA462" s="161" t="s">
        <v>3201</v>
      </c>
      <c r="BB462" s="161" t="s">
        <v>2717</v>
      </c>
      <c r="BC462" s="162" t="s">
        <v>64</v>
      </c>
      <c r="BD462" s="162" t="str">
        <f>IF("IBT"=MID(AY462,1,3),INDEX('JP PINT 1.0'!J:J,MATCH(コアインボイス0904!AY462,'JP PINT 1.0'!C:C,0),1),"")</f>
        <v>Amount</v>
      </c>
      <c r="BF462" s="167" t="s">
        <v>4261</v>
      </c>
    </row>
    <row r="463" spans="1:58">
      <c r="A463" s="161">
        <v>461</v>
      </c>
      <c r="B463" s="162" t="s">
        <v>4470</v>
      </c>
      <c r="C463" s="161" t="s">
        <v>5741</v>
      </c>
      <c r="D463" s="161" t="s">
        <v>5033</v>
      </c>
      <c r="E463" s="161" t="str">
        <f t="shared" si="70"/>
        <v>文書レベル追加請求</v>
      </c>
      <c r="F463" s="162" t="str">
        <f>IF("AS"=MID(N463,1,2),INDEX('SME XPath'!X:X,MATCH(コアインボイス0904!K463,'SME XPath'!A:A,0),1),"")</f>
        <v/>
      </c>
      <c r="G463" s="161" t="s">
        <v>4619</v>
      </c>
      <c r="H463" s="161" t="str">
        <f t="shared" si="67"/>
        <v>Code</v>
      </c>
      <c r="K463" s="161">
        <v>447</v>
      </c>
      <c r="L463" s="162" t="s">
        <v>2280</v>
      </c>
      <c r="M463" s="161" t="s">
        <v>1478</v>
      </c>
      <c r="N463" s="161" t="s">
        <v>48</v>
      </c>
      <c r="V463" s="161" t="s">
        <v>1479</v>
      </c>
      <c r="Y463" s="161" t="s">
        <v>1528</v>
      </c>
      <c r="Z463" s="161" t="s">
        <v>1529</v>
      </c>
      <c r="AA463" s="162" t="s">
        <v>43</v>
      </c>
      <c r="AB463" s="161">
        <v>280</v>
      </c>
      <c r="AC463" s="162" t="s">
        <v>2280</v>
      </c>
      <c r="AD463" s="161" t="s">
        <v>1478</v>
      </c>
      <c r="AE463" s="161" t="s">
        <v>48</v>
      </c>
      <c r="AM463" s="161" t="s">
        <v>1479</v>
      </c>
      <c r="AR463" s="161" t="s">
        <v>1528</v>
      </c>
      <c r="AS463" s="161" t="s">
        <v>1529</v>
      </c>
      <c r="AT463" s="162" t="s">
        <v>43</v>
      </c>
      <c r="AV463" s="167" t="s">
        <v>3945</v>
      </c>
      <c r="AW463" s="161" t="s">
        <v>3538</v>
      </c>
      <c r="AX463" s="161">
        <v>2590</v>
      </c>
      <c r="AY463" s="161" t="s">
        <v>1530</v>
      </c>
      <c r="AZ463" s="161">
        <v>2</v>
      </c>
      <c r="BA463" s="161" t="s">
        <v>3195</v>
      </c>
      <c r="BB463" s="161" t="s">
        <v>2721</v>
      </c>
      <c r="BC463" s="162" t="s">
        <v>43</v>
      </c>
      <c r="BD463" s="162" t="str">
        <f>IF("IBT"=MID(AY463,1,3),INDEX('JP PINT 1.0'!J:J,MATCH(コアインボイス0904!AY463,'JP PINT 1.0'!C:C,0),1),"")</f>
        <v>Code</v>
      </c>
      <c r="BF463" s="167" t="s">
        <v>4265</v>
      </c>
    </row>
    <row r="464" spans="1:58">
      <c r="A464" s="161">
        <v>462</v>
      </c>
      <c r="B464" s="162" t="s">
        <v>4470</v>
      </c>
      <c r="C464" s="161" t="s">
        <v>5742</v>
      </c>
      <c r="D464" s="161" t="s">
        <v>5034</v>
      </c>
      <c r="E464" s="161" t="str">
        <f t="shared" si="70"/>
        <v>文書レベル追加請求</v>
      </c>
      <c r="F464" s="162" t="str">
        <f>IF("AS"=MID(N464,1,2),INDEX('SME XPath'!X:X,MATCH(コアインボイス0904!K464,'SME XPath'!A:A,0),1),"")</f>
        <v/>
      </c>
      <c r="G464" s="161" t="s">
        <v>4620</v>
      </c>
      <c r="H464" s="161" t="str">
        <f t="shared" si="67"/>
        <v>Text</v>
      </c>
      <c r="K464" s="161">
        <v>448</v>
      </c>
      <c r="L464" s="162" t="s">
        <v>2280</v>
      </c>
      <c r="M464" s="161" t="s">
        <v>1484</v>
      </c>
      <c r="N464" s="161" t="s">
        <v>48</v>
      </c>
      <c r="V464" s="161" t="s">
        <v>1485</v>
      </c>
      <c r="Y464" s="161" t="s">
        <v>1532</v>
      </c>
      <c r="Z464" s="161" t="s">
        <v>1533</v>
      </c>
      <c r="AA464" s="162" t="s">
        <v>43</v>
      </c>
      <c r="AB464" s="161">
        <v>281</v>
      </c>
      <c r="AC464" s="162" t="s">
        <v>2280</v>
      </c>
      <c r="AD464" s="161" t="s">
        <v>1484</v>
      </c>
      <c r="AE464" s="161" t="s">
        <v>48</v>
      </c>
      <c r="AM464" s="161" t="s">
        <v>1485</v>
      </c>
      <c r="AR464" s="161" t="s">
        <v>1532</v>
      </c>
      <c r="AS464" s="161" t="s">
        <v>1533</v>
      </c>
      <c r="AT464" s="162" t="s">
        <v>43</v>
      </c>
      <c r="AV464" s="167" t="s">
        <v>3946</v>
      </c>
      <c r="AW464" s="161" t="s">
        <v>3537</v>
      </c>
      <c r="AX464" s="161">
        <v>2580</v>
      </c>
      <c r="AY464" s="161" t="s">
        <v>1534</v>
      </c>
      <c r="AZ464" s="161">
        <v>2</v>
      </c>
      <c r="BA464" s="161" t="s">
        <v>3197</v>
      </c>
      <c r="BB464" s="161" t="s">
        <v>2719</v>
      </c>
      <c r="BC464" s="162" t="s">
        <v>43</v>
      </c>
      <c r="BD464" s="162" t="str">
        <f>IF("IBT"=MID(AY464,1,3),INDEX('JP PINT 1.0'!J:J,MATCH(コアインボイス0904!AY464,'JP PINT 1.0'!C:C,0),1),"")</f>
        <v>Text</v>
      </c>
      <c r="BF464" s="167" t="s">
        <v>4264</v>
      </c>
    </row>
    <row r="465" spans="1:58">
      <c r="A465" s="161">
        <v>463</v>
      </c>
      <c r="B465" s="162" t="s">
        <v>4470</v>
      </c>
      <c r="C465" s="161" t="s">
        <v>5743</v>
      </c>
      <c r="D465" s="161" t="s">
        <v>5035</v>
      </c>
      <c r="E465" s="161" t="str">
        <f t="shared" si="70"/>
        <v>文書レベル追加請求</v>
      </c>
      <c r="F465" s="162" t="str">
        <f>IF("AS"=MID(N465,1,2),INDEX('SME XPath'!X:X,MATCH(コアインボイス0904!K465,'SME XPath'!A:A,0),1),"")</f>
        <v/>
      </c>
      <c r="G465" s="161" t="s">
        <v>4621</v>
      </c>
      <c r="H465" s="161" t="str">
        <f t="shared" si="67"/>
        <v>Amount</v>
      </c>
      <c r="K465" s="161">
        <v>449</v>
      </c>
      <c r="L465" s="162" t="s">
        <v>2280</v>
      </c>
      <c r="M465" s="161" t="s">
        <v>1490</v>
      </c>
      <c r="N465" s="161" t="s">
        <v>48</v>
      </c>
      <c r="V465" s="161" t="s">
        <v>1491</v>
      </c>
      <c r="Y465" s="161" t="s">
        <v>1536</v>
      </c>
      <c r="Z465" s="161" t="s">
        <v>1537</v>
      </c>
      <c r="AA465" s="162" t="s">
        <v>43</v>
      </c>
      <c r="AB465" s="161">
        <v>282</v>
      </c>
      <c r="AC465" s="162" t="s">
        <v>2280</v>
      </c>
      <c r="AD465" s="161" t="s">
        <v>1490</v>
      </c>
      <c r="AE465" s="161" t="s">
        <v>48</v>
      </c>
      <c r="AM465" s="161" t="s">
        <v>1491</v>
      </c>
      <c r="AR465" s="161" t="s">
        <v>1536</v>
      </c>
      <c r="AS465" s="161" t="s">
        <v>1537</v>
      </c>
      <c r="AT465" s="162" t="s">
        <v>43</v>
      </c>
      <c r="AV465" s="167" t="s">
        <v>3947</v>
      </c>
      <c r="AW465" s="161" t="s">
        <v>3536</v>
      </c>
      <c r="AX465" s="161">
        <v>2560</v>
      </c>
      <c r="AY465" s="161" t="s">
        <v>1538</v>
      </c>
      <c r="AZ465" s="161">
        <v>2</v>
      </c>
      <c r="BA465" s="161" t="s">
        <v>3203</v>
      </c>
      <c r="BB465" s="161" t="s">
        <v>2723</v>
      </c>
      <c r="BC465" s="162" t="s">
        <v>43</v>
      </c>
      <c r="BD465" s="162" t="str">
        <f>IF("IBT"=MID(AY465,1,3),INDEX('JP PINT 1.0'!J:J,MATCH(コアインボイス0904!AY465,'JP PINT 1.0'!C:C,0),1),"")</f>
        <v>Amount</v>
      </c>
      <c r="BF465" s="167" t="s">
        <v>4262</v>
      </c>
    </row>
    <row r="466" spans="1:58">
      <c r="A466" s="161">
        <v>464</v>
      </c>
      <c r="B466" s="162" t="s">
        <v>4470</v>
      </c>
      <c r="E466" s="161" t="str">
        <f t="shared" si="70"/>
        <v>文書レベル追加請求</v>
      </c>
      <c r="F466" s="162" t="str">
        <f>IF("AS"=MID(N466,1,2),INDEX('SME XPath'!X:X,MATCH(コアインボイス0904!K466,'SME XPath'!A:A,0),1),"")</f>
        <v>n</v>
      </c>
      <c r="G466" s="161" t="s">
        <v>4622</v>
      </c>
      <c r="H466" s="161" t="str">
        <f t="shared" si="67"/>
        <v/>
      </c>
      <c r="K466" s="161">
        <v>450</v>
      </c>
      <c r="L466" s="162" t="s">
        <v>2280</v>
      </c>
      <c r="M466" s="161" t="s">
        <v>1496</v>
      </c>
      <c r="N466" s="161" t="s">
        <v>60</v>
      </c>
      <c r="V466" s="161" t="s">
        <v>1497</v>
      </c>
      <c r="Y466" s="161" t="s">
        <v>1540</v>
      </c>
      <c r="Z466" s="161" t="s">
        <v>1541</v>
      </c>
      <c r="AA466" s="162" t="s">
        <v>210</v>
      </c>
      <c r="AB466" s="161">
        <v>283</v>
      </c>
      <c r="AC466" s="162" t="s">
        <v>2280</v>
      </c>
      <c r="AD466" s="161" t="s">
        <v>1496</v>
      </c>
      <c r="AE466" s="161" t="s">
        <v>60</v>
      </c>
      <c r="AM466" s="161" t="s">
        <v>1497</v>
      </c>
      <c r="AR466" s="161" t="s">
        <v>1540</v>
      </c>
      <c r="AS466" s="161" t="s">
        <v>1541</v>
      </c>
      <c r="AT466" s="162" t="s">
        <v>210</v>
      </c>
      <c r="AV466" s="167" t="s">
        <v>3948</v>
      </c>
      <c r="AW466" s="161" t="s">
        <v>3535</v>
      </c>
      <c r="AX466" s="161" t="s">
        <v>4079</v>
      </c>
      <c r="AZ466" s="161" t="s">
        <v>4079</v>
      </c>
      <c r="BA466" s="161" t="s">
        <v>4079</v>
      </c>
      <c r="BB466" s="161" t="s">
        <v>4079</v>
      </c>
      <c r="BC466" s="162" t="s">
        <v>4079</v>
      </c>
      <c r="BD466" s="162" t="str">
        <f>IF("IBT"=MID(AY466,1,3),INDEX('JP PINT 1.0'!J:J,MATCH(コアインボイス0904!AY466,'JP PINT 1.0'!C:C,0),1),"")</f>
        <v/>
      </c>
      <c r="BF466" s="167" t="s">
        <v>4079</v>
      </c>
    </row>
    <row r="467" spans="1:58">
      <c r="A467" s="161">
        <v>465</v>
      </c>
      <c r="B467" s="162" t="s">
        <v>4470</v>
      </c>
      <c r="H467" s="161" t="str">
        <f t="shared" si="67"/>
        <v/>
      </c>
      <c r="K467" s="161">
        <v>451</v>
      </c>
      <c r="L467" s="162" t="s">
        <v>2280</v>
      </c>
      <c r="M467" s="161" t="s">
        <v>971</v>
      </c>
      <c r="N467" s="161" t="s">
        <v>69</v>
      </c>
      <c r="W467" s="161" t="s">
        <v>972</v>
      </c>
      <c r="Y467" s="161" t="s">
        <v>1542</v>
      </c>
      <c r="Z467" s="161" t="s">
        <v>1543</v>
      </c>
      <c r="AA467" s="162" t="s">
        <v>34</v>
      </c>
      <c r="AB467" s="161">
        <v>284</v>
      </c>
      <c r="AC467" s="162" t="s">
        <v>2280</v>
      </c>
      <c r="AD467" s="161" t="s">
        <v>971</v>
      </c>
      <c r="AE467" s="161" t="s">
        <v>69</v>
      </c>
      <c r="AN467" s="161" t="s">
        <v>972</v>
      </c>
      <c r="AR467" s="161" t="s">
        <v>1542</v>
      </c>
      <c r="AS467" s="161" t="s">
        <v>1543</v>
      </c>
      <c r="AT467" s="162" t="s">
        <v>34</v>
      </c>
      <c r="AX467" s="161" t="s">
        <v>4079</v>
      </c>
      <c r="AZ467" s="161" t="s">
        <v>4079</v>
      </c>
      <c r="BA467" s="161" t="s">
        <v>4079</v>
      </c>
      <c r="BB467" s="161" t="s">
        <v>4079</v>
      </c>
      <c r="BC467" s="162" t="s">
        <v>4079</v>
      </c>
      <c r="BD467" s="162" t="str">
        <f>IF("IBT"=MID(AY467,1,3),INDEX('JP PINT 1.0'!J:J,MATCH(コアインボイス0904!AY467,'JP PINT 1.0'!C:C,0),1),"")</f>
        <v/>
      </c>
      <c r="BF467" s="167" t="s">
        <v>4079</v>
      </c>
    </row>
    <row r="468" spans="1:58">
      <c r="A468" s="161">
        <v>466</v>
      </c>
      <c r="B468" s="162" t="s">
        <v>4470</v>
      </c>
      <c r="C468" s="161" t="s">
        <v>5744</v>
      </c>
      <c r="D468" s="161" t="s">
        <v>5352</v>
      </c>
      <c r="E468" s="161" t="str">
        <f>G$466</f>
        <v>文書レベル追加請求税</v>
      </c>
      <c r="F468" s="162" t="str">
        <f>IF("AS"=MID(N468,1,2),INDEX('SME XPath'!X:X,MATCH(コアインボイス0904!K468,'SME XPath'!A:A,0),1),"")</f>
        <v/>
      </c>
      <c r="G468" s="161" t="s">
        <v>4623</v>
      </c>
      <c r="H468" s="161" t="str">
        <f t="shared" si="67"/>
        <v>Code</v>
      </c>
      <c r="K468" s="161">
        <v>452</v>
      </c>
      <c r="L468" s="162" t="s">
        <v>2280</v>
      </c>
      <c r="M468" s="161" t="s">
        <v>979</v>
      </c>
      <c r="N468" s="161" t="s">
        <v>48</v>
      </c>
      <c r="X468" s="161" t="s">
        <v>980</v>
      </c>
      <c r="Y468" s="161" t="s">
        <v>1544</v>
      </c>
      <c r="Z468" s="161" t="s">
        <v>1545</v>
      </c>
      <c r="AA468" s="162" t="s">
        <v>64</v>
      </c>
      <c r="AB468" s="161">
        <v>285</v>
      </c>
      <c r="AC468" s="162" t="s">
        <v>2280</v>
      </c>
      <c r="AD468" s="161" t="s">
        <v>979</v>
      </c>
      <c r="AE468" s="161" t="s">
        <v>48</v>
      </c>
      <c r="AO468" s="161" t="s">
        <v>980</v>
      </c>
      <c r="AR468" s="161" t="s">
        <v>1544</v>
      </c>
      <c r="AS468" s="161" t="s">
        <v>1545</v>
      </c>
      <c r="AT468" s="162" t="s">
        <v>64</v>
      </c>
      <c r="AV468" s="167" t="s">
        <v>3949</v>
      </c>
      <c r="AW468" s="161" t="s">
        <v>3534</v>
      </c>
      <c r="AX468" s="161">
        <v>2600</v>
      </c>
      <c r="AY468" s="161" t="s">
        <v>1550</v>
      </c>
      <c r="AZ468" s="161">
        <v>2</v>
      </c>
      <c r="BA468" s="161" t="s">
        <v>3205</v>
      </c>
      <c r="BB468" s="161" t="s">
        <v>2727</v>
      </c>
      <c r="BC468" s="162" t="s">
        <v>64</v>
      </c>
      <c r="BD468" s="162" t="str">
        <f>IF("IBT"=MID(AY468,1,3),INDEX('JP PINT 1.0'!J:J,MATCH(コアインボイス0904!AY468,'JP PINT 1.0'!C:C,0),1),"")</f>
        <v>Code</v>
      </c>
      <c r="BF468" s="167" t="s">
        <v>4266</v>
      </c>
    </row>
    <row r="469" spans="1:58">
      <c r="A469" s="161">
        <v>467</v>
      </c>
      <c r="B469" s="162" t="s">
        <v>4470</v>
      </c>
      <c r="C469" s="161" t="s">
        <v>5745</v>
      </c>
      <c r="D469" s="161" t="s">
        <v>5351</v>
      </c>
      <c r="E469" s="161" t="str">
        <f>G$466</f>
        <v>文書レベル追加請求税</v>
      </c>
      <c r="F469" s="162" t="str">
        <f>IF("AS"=MID(N469,1,2),INDEX('SME XPath'!X:X,MATCH(コアインボイス0904!K469,'SME XPath'!A:A,0),1),"")</f>
        <v/>
      </c>
      <c r="G469" s="161" t="s">
        <v>4624</v>
      </c>
      <c r="H469" s="161" t="str">
        <f t="shared" si="67"/>
        <v>Percentage</v>
      </c>
      <c r="K469" s="161">
        <v>453</v>
      </c>
      <c r="L469" s="162" t="s">
        <v>2280</v>
      </c>
      <c r="M469" s="161" t="s">
        <v>988</v>
      </c>
      <c r="N469" s="161" t="s">
        <v>48</v>
      </c>
      <c r="X469" s="161" t="s">
        <v>989</v>
      </c>
      <c r="Y469" s="161" t="s">
        <v>1548</v>
      </c>
      <c r="Z469" s="161" t="s">
        <v>1549</v>
      </c>
      <c r="AA469" s="162" t="s">
        <v>43</v>
      </c>
      <c r="AB469" s="161">
        <v>286</v>
      </c>
      <c r="AC469" s="162" t="s">
        <v>2280</v>
      </c>
      <c r="AD469" s="161" t="s">
        <v>988</v>
      </c>
      <c r="AE469" s="161" t="s">
        <v>48</v>
      </c>
      <c r="AO469" s="161" t="s">
        <v>989</v>
      </c>
      <c r="AR469" s="161" t="s">
        <v>1548</v>
      </c>
      <c r="AS469" s="161" t="s">
        <v>1549</v>
      </c>
      <c r="AT469" s="162" t="s">
        <v>43</v>
      </c>
      <c r="AV469" s="167" t="s">
        <v>3950</v>
      </c>
      <c r="AW469" s="161" t="s">
        <v>3533</v>
      </c>
      <c r="AX469" s="161">
        <v>2610</v>
      </c>
      <c r="AY469" s="161" t="s">
        <v>1546</v>
      </c>
      <c r="AZ469" s="161">
        <v>2</v>
      </c>
      <c r="BA469" s="161" t="s">
        <v>3207</v>
      </c>
      <c r="BB469" s="161" t="s">
        <v>2725</v>
      </c>
      <c r="BC469" s="162" t="s">
        <v>43</v>
      </c>
      <c r="BD469" s="162" t="str">
        <f>IF("IBT"=MID(AY469,1,3),INDEX('JP PINT 1.0'!J:J,MATCH(コアインボイス0904!AY469,'JP PINT 1.0'!C:C,0),1),"")</f>
        <v>Percentage</v>
      </c>
      <c r="BF469" s="167" t="s">
        <v>4268</v>
      </c>
    </row>
    <row r="470" spans="1:58">
      <c r="A470" s="161">
        <v>468</v>
      </c>
      <c r="B470" s="162" t="s">
        <v>4470</v>
      </c>
      <c r="C470" s="161" t="s">
        <v>5039</v>
      </c>
      <c r="D470" s="161" t="s">
        <v>5040</v>
      </c>
      <c r="E470" s="161" t="str">
        <f t="shared" ref="E470" si="71">G$380</f>
        <v>文書</v>
      </c>
      <c r="F470" s="162" t="str">
        <f>IF("AS"=MID(N470,1,2),INDEX('SME XPath'!X:X,MATCH(コアインボイス0904!K470,'SME XPath'!A:A,0),1),"")</f>
        <v>n</v>
      </c>
      <c r="G470" s="161" t="s">
        <v>4625</v>
      </c>
      <c r="H470" s="161" t="str">
        <f t="shared" si="67"/>
        <v/>
      </c>
      <c r="K470" s="161">
        <v>454</v>
      </c>
      <c r="L470" s="162" t="s">
        <v>2280</v>
      </c>
      <c r="M470" s="161" t="s">
        <v>1552</v>
      </c>
      <c r="N470" s="161" t="s">
        <v>60</v>
      </c>
      <c r="T470" s="161" t="s">
        <v>1553</v>
      </c>
      <c r="Y470" s="161" t="s">
        <v>1554</v>
      </c>
      <c r="Z470" s="161" t="s">
        <v>1555</v>
      </c>
      <c r="AA470" s="162" t="s">
        <v>1239</v>
      </c>
      <c r="AB470" s="161">
        <v>287</v>
      </c>
      <c r="AC470" s="162" t="s">
        <v>2280</v>
      </c>
      <c r="AD470" s="161" t="s">
        <v>1552</v>
      </c>
      <c r="AE470" s="161" t="s">
        <v>60</v>
      </c>
      <c r="AK470" s="161" t="s">
        <v>1553</v>
      </c>
      <c r="AR470" s="161" t="s">
        <v>1554</v>
      </c>
      <c r="AS470" s="161" t="s">
        <v>1555</v>
      </c>
      <c r="AT470" s="162" t="s">
        <v>1239</v>
      </c>
      <c r="AV470" s="167" t="s">
        <v>4036</v>
      </c>
      <c r="AW470" s="161" t="s">
        <v>3523</v>
      </c>
      <c r="AX470" s="161">
        <v>2800</v>
      </c>
      <c r="AY470" s="161" t="s">
        <v>1556</v>
      </c>
      <c r="AZ470" s="161">
        <v>1</v>
      </c>
      <c r="BA470" s="161" t="s">
        <v>3211</v>
      </c>
      <c r="BB470" s="161" t="s">
        <v>1557</v>
      </c>
      <c r="BC470" s="162" t="s">
        <v>1239</v>
      </c>
      <c r="BD470" s="162" t="str">
        <f>IF("IBT"=MID(AY470,1,3),INDEX('JP PINT 1.0'!J:J,MATCH(コアインボイス0904!AY470,'JP PINT 1.0'!C:C,0),1),"")</f>
        <v/>
      </c>
      <c r="BF470" s="167" t="s">
        <v>4423</v>
      </c>
    </row>
    <row r="471" spans="1:58">
      <c r="A471" s="161">
        <v>469</v>
      </c>
      <c r="B471" s="162" t="s">
        <v>4470</v>
      </c>
      <c r="H471" s="161" t="str">
        <f t="shared" si="67"/>
        <v/>
      </c>
      <c r="K471" s="161">
        <v>455</v>
      </c>
      <c r="L471" s="162" t="s">
        <v>2280</v>
      </c>
      <c r="M471" s="161" t="s">
        <v>971</v>
      </c>
      <c r="N471" s="161" t="s">
        <v>69</v>
      </c>
      <c r="U471" s="161" t="s">
        <v>972</v>
      </c>
      <c r="Y471" s="161" t="s">
        <v>1558</v>
      </c>
      <c r="Z471" s="161" t="s">
        <v>1559</v>
      </c>
      <c r="AA471" s="162" t="s">
        <v>73</v>
      </c>
      <c r="AB471" s="161">
        <v>288</v>
      </c>
      <c r="AC471" s="162" t="s">
        <v>2280</v>
      </c>
      <c r="AD471" s="161" t="s">
        <v>971</v>
      </c>
      <c r="AE471" s="161" t="s">
        <v>69</v>
      </c>
      <c r="AL471" s="161" t="s">
        <v>972</v>
      </c>
      <c r="AR471" s="161" t="s">
        <v>1558</v>
      </c>
      <c r="AS471" s="161" t="s">
        <v>1559</v>
      </c>
      <c r="AT471" s="162" t="s">
        <v>73</v>
      </c>
      <c r="AX471" s="161" t="s">
        <v>4079</v>
      </c>
      <c r="AZ471" s="161" t="s">
        <v>4079</v>
      </c>
      <c r="BA471" s="161" t="s">
        <v>4079</v>
      </c>
      <c r="BB471" s="161" t="s">
        <v>4079</v>
      </c>
      <c r="BC471" s="162" t="s">
        <v>4079</v>
      </c>
      <c r="BD471" s="162" t="str">
        <f>IF("IBT"=MID(AY471,1,3),INDEX('JP PINT 1.0'!J:J,MATCH(コアインボイス0904!AY471,'JP PINT 1.0'!C:C,0),1),"")</f>
        <v/>
      </c>
      <c r="BF471" s="167" t="s">
        <v>4079</v>
      </c>
    </row>
    <row r="472" spans="1:58">
      <c r="A472" s="161">
        <v>470</v>
      </c>
      <c r="B472" s="162" t="s">
        <v>4470</v>
      </c>
      <c r="C472" s="161" t="s">
        <v>5746</v>
      </c>
      <c r="D472" s="161" t="s">
        <v>5041</v>
      </c>
      <c r="E472" s="161" t="str">
        <f>G$470</f>
        <v>文書レベル税</v>
      </c>
      <c r="F472" s="162" t="str">
        <f>IF("AS"=MID(N472,1,2),INDEX('SME XPath'!X:X,MATCH(コアインボイス0904!K472,'SME XPath'!A:A,0),1),"")</f>
        <v/>
      </c>
      <c r="G472" s="161" t="s">
        <v>4626</v>
      </c>
      <c r="H472" s="161" t="str">
        <f t="shared" si="67"/>
        <v>Amount</v>
      </c>
      <c r="K472" s="161">
        <v>456</v>
      </c>
      <c r="L472" s="162" t="s">
        <v>2280</v>
      </c>
      <c r="M472" s="161" t="s">
        <v>975</v>
      </c>
      <c r="N472" s="161" t="s">
        <v>48</v>
      </c>
      <c r="V472" s="161" t="s">
        <v>976</v>
      </c>
      <c r="Y472" s="161" t="s">
        <v>1560</v>
      </c>
      <c r="Z472" s="161" t="s">
        <v>1561</v>
      </c>
      <c r="AA472" s="162" t="s">
        <v>43</v>
      </c>
      <c r="AB472" s="161">
        <v>289</v>
      </c>
      <c r="AC472" s="162" t="s">
        <v>2280</v>
      </c>
      <c r="AD472" s="161" t="s">
        <v>975</v>
      </c>
      <c r="AE472" s="161" t="s">
        <v>48</v>
      </c>
      <c r="AM472" s="161" t="s">
        <v>976</v>
      </c>
      <c r="AR472" s="161" t="s">
        <v>1560</v>
      </c>
      <c r="AS472" s="161" t="s">
        <v>1561</v>
      </c>
      <c r="AT472" s="162" t="s">
        <v>43</v>
      </c>
      <c r="AV472" s="167" t="s">
        <v>4037</v>
      </c>
      <c r="AW472" s="161" t="s">
        <v>3520</v>
      </c>
      <c r="AX472" s="161">
        <v>2820</v>
      </c>
      <c r="AY472" s="161" t="s">
        <v>1564</v>
      </c>
      <c r="AZ472" s="161">
        <v>2</v>
      </c>
      <c r="BA472" s="161" t="s">
        <v>3215</v>
      </c>
      <c r="BB472" s="161" t="s">
        <v>2785</v>
      </c>
      <c r="BC472" s="162" t="s">
        <v>64</v>
      </c>
      <c r="BD472" s="162" t="str">
        <f>IF("IBT"=MID(AY472,1,3),INDEX('JP PINT 1.0'!J:J,MATCH(コアインボイス0904!AY472,'JP PINT 1.0'!C:C,0),1),"")</f>
        <v>Amount</v>
      </c>
      <c r="BF472" s="167" t="s">
        <v>4425</v>
      </c>
    </row>
    <row r="473" spans="1:58">
      <c r="A473" s="161">
        <v>471</v>
      </c>
      <c r="B473" s="162" t="s">
        <v>4470</v>
      </c>
      <c r="C473" s="161" t="s">
        <v>5747</v>
      </c>
      <c r="D473" s="161" t="s">
        <v>5042</v>
      </c>
      <c r="E473" s="161" t="str">
        <f t="shared" ref="E473:E481" si="72">G$470</f>
        <v>文書レベル税</v>
      </c>
      <c r="F473" s="162" t="str">
        <f>IF("AS"=MID(N473,1,2),INDEX('SME XPath'!X:X,MATCH(コアインボイス0904!K473,'SME XPath'!A:A,0),1),"")</f>
        <v/>
      </c>
      <c r="G473" s="161" t="s">
        <v>4627</v>
      </c>
      <c r="H473" s="161" t="s">
        <v>2355</v>
      </c>
      <c r="K473" s="161">
        <v>457</v>
      </c>
      <c r="L473" s="162" t="s">
        <v>2280</v>
      </c>
      <c r="M473" s="161" t="s">
        <v>1566</v>
      </c>
      <c r="N473" s="161" t="s">
        <v>48</v>
      </c>
      <c r="V473" s="161" t="s">
        <v>1567</v>
      </c>
      <c r="Y473" s="161" t="s">
        <v>1568</v>
      </c>
      <c r="Z473" s="161" t="s">
        <v>1569</v>
      </c>
      <c r="AA473" s="162" t="s">
        <v>43</v>
      </c>
      <c r="AB473" s="161">
        <v>290</v>
      </c>
      <c r="AC473" s="162" t="s">
        <v>2280</v>
      </c>
      <c r="AD473" s="161" t="s">
        <v>1566</v>
      </c>
      <c r="AE473" s="161" t="s">
        <v>48</v>
      </c>
      <c r="AM473" s="161" t="s">
        <v>1567</v>
      </c>
      <c r="AR473" s="161" t="s">
        <v>1568</v>
      </c>
      <c r="AS473" s="161" t="s">
        <v>1569</v>
      </c>
      <c r="AT473" s="162" t="s">
        <v>43</v>
      </c>
      <c r="AV473" s="167" t="s">
        <v>4038</v>
      </c>
      <c r="AW473" s="161" t="s">
        <v>3530</v>
      </c>
      <c r="AX473" s="161" t="s">
        <v>4079</v>
      </c>
      <c r="AZ473" s="161" t="s">
        <v>4079</v>
      </c>
      <c r="BA473" s="161" t="s">
        <v>4079</v>
      </c>
      <c r="BB473" s="161" t="s">
        <v>2464</v>
      </c>
      <c r="BC473" s="162" t="s">
        <v>4079</v>
      </c>
      <c r="BD473" s="162" t="str">
        <f>IF("IBT"=MID(AY473,1,3),INDEX('JP PINT 1.0'!J:J,MATCH(コアインボイス0904!AY473,'JP PINT 1.0'!C:C,0),1),"")</f>
        <v/>
      </c>
      <c r="BF473" s="167" t="s">
        <v>4079</v>
      </c>
    </row>
    <row r="474" spans="1:58">
      <c r="A474" s="161">
        <v>472</v>
      </c>
      <c r="B474" s="162" t="s">
        <v>4470</v>
      </c>
      <c r="C474" s="161" t="s">
        <v>5748</v>
      </c>
      <c r="D474" s="161" t="s">
        <v>5043</v>
      </c>
      <c r="E474" s="161" t="str">
        <f t="shared" si="72"/>
        <v>文書レベル税</v>
      </c>
      <c r="F474" s="162" t="str">
        <f>IF("AS"=MID(N474,1,2),INDEX('SME XPath'!X:X,MATCH(コアインボイス0904!K474,'SME XPath'!A:A,0),1),"")</f>
        <v/>
      </c>
      <c r="G474" s="161" t="s">
        <v>4628</v>
      </c>
      <c r="H474" s="161" t="str">
        <f t="shared" si="67"/>
        <v>Amount</v>
      </c>
      <c r="K474" s="161">
        <v>458</v>
      </c>
      <c r="L474" s="162" t="s">
        <v>2280</v>
      </c>
      <c r="M474" s="161" t="s">
        <v>1571</v>
      </c>
      <c r="N474" s="161" t="s">
        <v>48</v>
      </c>
      <c r="V474" s="161" t="s">
        <v>1572</v>
      </c>
      <c r="Y474" s="161" t="s">
        <v>1573</v>
      </c>
      <c r="Z474" s="161" t="s">
        <v>1574</v>
      </c>
      <c r="AA474" s="162" t="s">
        <v>43</v>
      </c>
      <c r="AB474" s="161">
        <v>291</v>
      </c>
      <c r="AC474" s="162" t="s">
        <v>2280</v>
      </c>
      <c r="AD474" s="161" t="s">
        <v>1571</v>
      </c>
      <c r="AE474" s="161" t="s">
        <v>48</v>
      </c>
      <c r="AM474" s="161" t="s">
        <v>1572</v>
      </c>
      <c r="AR474" s="161" t="s">
        <v>1573</v>
      </c>
      <c r="AS474" s="161" t="s">
        <v>1574</v>
      </c>
      <c r="AT474" s="162" t="s">
        <v>43</v>
      </c>
      <c r="AV474" s="167" t="s">
        <v>4039</v>
      </c>
      <c r="AW474" s="161" t="s">
        <v>3518</v>
      </c>
      <c r="AX474" s="161">
        <v>2810</v>
      </c>
      <c r="AY474" s="161" t="s">
        <v>1576</v>
      </c>
      <c r="AZ474" s="161">
        <v>2</v>
      </c>
      <c r="BA474" s="161" t="s">
        <v>3213</v>
      </c>
      <c r="BB474" s="161" t="s">
        <v>2787</v>
      </c>
      <c r="BC474" s="162" t="s">
        <v>64</v>
      </c>
      <c r="BD474" s="162" t="str">
        <f>IF("IBT"=MID(AY474,1,3),INDEX('JP PINT 1.0'!J:J,MATCH(コアインボイス0904!AY474,'JP PINT 1.0'!C:C,0),1),"")</f>
        <v>Amount</v>
      </c>
      <c r="BF474" s="167" t="s">
        <v>4424</v>
      </c>
    </row>
    <row r="475" spans="1:58">
      <c r="A475" s="161">
        <v>473</v>
      </c>
      <c r="B475" s="162" t="s">
        <v>4470</v>
      </c>
      <c r="C475" s="161" t="s">
        <v>5749</v>
      </c>
      <c r="D475" s="161" t="s">
        <v>5044</v>
      </c>
      <c r="E475" s="161" t="str">
        <f t="shared" si="72"/>
        <v>文書レベル税</v>
      </c>
      <c r="F475" s="162" t="str">
        <f>IF("AS"=MID(N475,1,2),INDEX('SME XPath'!X:X,MATCH(コアインボイス0904!K475,'SME XPath'!A:A,0),1),"")</f>
        <v/>
      </c>
      <c r="G475" s="161" t="s">
        <v>4629</v>
      </c>
      <c r="H475" s="161" t="str">
        <f t="shared" si="67"/>
        <v>Code</v>
      </c>
      <c r="K475" s="161">
        <v>459</v>
      </c>
      <c r="L475" s="162" t="s">
        <v>2280</v>
      </c>
      <c r="M475" s="161" t="s">
        <v>979</v>
      </c>
      <c r="N475" s="161" t="s">
        <v>48</v>
      </c>
      <c r="V475" s="161" t="s">
        <v>980</v>
      </c>
      <c r="Y475" s="161" t="s">
        <v>1578</v>
      </c>
      <c r="Z475" s="161" t="s">
        <v>1579</v>
      </c>
      <c r="AA475" s="162" t="s">
        <v>64</v>
      </c>
      <c r="AB475" s="161">
        <v>292</v>
      </c>
      <c r="AC475" s="162" t="s">
        <v>2280</v>
      </c>
      <c r="AD475" s="161" t="s">
        <v>979</v>
      </c>
      <c r="AE475" s="161" t="s">
        <v>48</v>
      </c>
      <c r="AM475" s="161" t="s">
        <v>980</v>
      </c>
      <c r="AR475" s="161" t="s">
        <v>1578</v>
      </c>
      <c r="AS475" s="161" t="s">
        <v>1579</v>
      </c>
      <c r="AT475" s="162" t="s">
        <v>64</v>
      </c>
      <c r="AV475" s="167" t="s">
        <v>4040</v>
      </c>
      <c r="AW475" s="161" t="s">
        <v>3517</v>
      </c>
      <c r="AX475" s="161">
        <v>2830</v>
      </c>
      <c r="AY475" s="161" t="s">
        <v>1582</v>
      </c>
      <c r="AZ475" s="161">
        <v>2</v>
      </c>
      <c r="BA475" s="161" t="s">
        <v>3217</v>
      </c>
      <c r="BB475" s="161" t="s">
        <v>2789</v>
      </c>
      <c r="BC475" s="162" t="s">
        <v>64</v>
      </c>
      <c r="BD475" s="162" t="str">
        <f>IF("IBT"=MID(AY475,1,3),INDEX('JP PINT 1.0'!J:J,MATCH(コアインボイス0904!AY475,'JP PINT 1.0'!C:C,0),1),"")</f>
        <v>Code</v>
      </c>
      <c r="BF475" s="167" t="s">
        <v>4426</v>
      </c>
    </row>
    <row r="476" spans="1:58">
      <c r="A476" s="161">
        <v>474</v>
      </c>
      <c r="B476" s="162" t="s">
        <v>4470</v>
      </c>
      <c r="C476" s="161" t="s">
        <v>5750</v>
      </c>
      <c r="D476" s="161" t="s">
        <v>5045</v>
      </c>
      <c r="E476" s="161" t="str">
        <f t="shared" si="72"/>
        <v>文書レベル税</v>
      </c>
      <c r="F476" s="162" t="str">
        <f>IF("AS"=MID(N476,1,2),INDEX('SME XPath'!X:X,MATCH(コアインボイス0904!K476,'SME XPath'!A:A,0),1),"")</f>
        <v/>
      </c>
      <c r="G476" s="161" t="s">
        <v>5240</v>
      </c>
      <c r="H476" s="161" t="s">
        <v>2355</v>
      </c>
      <c r="K476" s="161">
        <v>460</v>
      </c>
      <c r="L476" s="162" t="s">
        <v>2280</v>
      </c>
      <c r="M476" s="161" t="s">
        <v>1584</v>
      </c>
      <c r="N476" s="161" t="s">
        <v>48</v>
      </c>
      <c r="V476" s="161" t="s">
        <v>1585</v>
      </c>
      <c r="Y476" s="161" t="s">
        <v>1586</v>
      </c>
      <c r="Z476" s="161" t="s">
        <v>1587</v>
      </c>
      <c r="AA476" s="162" t="s">
        <v>43</v>
      </c>
      <c r="AB476" s="161">
        <v>293</v>
      </c>
      <c r="AC476" s="162" t="s">
        <v>2280</v>
      </c>
      <c r="AD476" s="161" t="s">
        <v>1584</v>
      </c>
      <c r="AE476" s="161" t="s">
        <v>48</v>
      </c>
      <c r="AM476" s="161" t="s">
        <v>1585</v>
      </c>
      <c r="AR476" s="161" t="s">
        <v>1586</v>
      </c>
      <c r="AS476" s="161" t="s">
        <v>1587</v>
      </c>
      <c r="AT476" s="162" t="s">
        <v>43</v>
      </c>
      <c r="AV476" s="167" t="s">
        <v>4041</v>
      </c>
      <c r="AW476" s="161" t="s">
        <v>3515</v>
      </c>
      <c r="AX476" s="161" t="s">
        <v>4079</v>
      </c>
      <c r="AZ476" s="161" t="s">
        <v>4079</v>
      </c>
      <c r="BA476" s="161" t="s">
        <v>4079</v>
      </c>
      <c r="BB476" s="161" t="s">
        <v>2791</v>
      </c>
      <c r="BC476" s="162" t="s">
        <v>4079</v>
      </c>
      <c r="BD476" s="162" t="str">
        <f>IF("IBT"=MID(AY476,1,3),INDEX('JP PINT 1.0'!J:J,MATCH(コアインボイス0904!AY476,'JP PINT 1.0'!C:C,0),1),"")</f>
        <v/>
      </c>
      <c r="BF476" s="167" t="s">
        <v>4079</v>
      </c>
    </row>
    <row r="477" spans="1:58">
      <c r="A477" s="161">
        <v>475</v>
      </c>
      <c r="B477" s="162" t="s">
        <v>4470</v>
      </c>
      <c r="C477" s="161" t="s">
        <v>5751</v>
      </c>
      <c r="D477" s="161" t="s">
        <v>5046</v>
      </c>
      <c r="E477" s="161" t="str">
        <f t="shared" si="72"/>
        <v>文書レベル税</v>
      </c>
      <c r="F477" s="162" t="str">
        <f>IF("AS"=MID(N477,1,2),INDEX('SME XPath'!X:X,MATCH(コアインボイス0904!K477,'SME XPath'!A:A,0),1),"")</f>
        <v/>
      </c>
      <c r="G477" s="161" t="s">
        <v>4630</v>
      </c>
      <c r="H477" s="161" t="s">
        <v>2428</v>
      </c>
      <c r="K477" s="161">
        <v>461</v>
      </c>
      <c r="L477" s="162" t="s">
        <v>2280</v>
      </c>
      <c r="M477" s="161" t="s">
        <v>984</v>
      </c>
      <c r="N477" s="161" t="s">
        <v>48</v>
      </c>
      <c r="V477" s="161" t="s">
        <v>985</v>
      </c>
      <c r="Y477" s="161" t="s">
        <v>1588</v>
      </c>
      <c r="Z477" s="161" t="s">
        <v>1589</v>
      </c>
      <c r="AA477" s="162" t="s">
        <v>43</v>
      </c>
      <c r="AB477" s="161">
        <v>294</v>
      </c>
      <c r="AC477" s="162" t="s">
        <v>2280</v>
      </c>
      <c r="AD477" s="161" t="s">
        <v>984</v>
      </c>
      <c r="AE477" s="161" t="s">
        <v>48</v>
      </c>
      <c r="AM477" s="161" t="s">
        <v>985</v>
      </c>
      <c r="AR477" s="161" t="s">
        <v>1588</v>
      </c>
      <c r="AS477" s="161" t="s">
        <v>1589</v>
      </c>
      <c r="AT477" s="162" t="s">
        <v>43</v>
      </c>
      <c r="AV477" s="167" t="s">
        <v>4042</v>
      </c>
      <c r="AW477" s="161" t="s">
        <v>3527</v>
      </c>
      <c r="AX477" s="161" t="s">
        <v>4079</v>
      </c>
      <c r="AZ477" s="161" t="s">
        <v>4079</v>
      </c>
      <c r="BA477" s="161" t="s">
        <v>4079</v>
      </c>
      <c r="BB477" s="161" t="s">
        <v>4079</v>
      </c>
      <c r="BC477" s="162" t="s">
        <v>4079</v>
      </c>
      <c r="BD477" s="162" t="str">
        <f>IF("IBT"=MID(AY477,1,3),INDEX('JP PINT 1.0'!J:J,MATCH(コアインボイス0904!AY477,'JP PINT 1.0'!C:C,0),1),"")</f>
        <v/>
      </c>
      <c r="BF477" s="167" t="s">
        <v>4079</v>
      </c>
    </row>
    <row r="478" spans="1:58">
      <c r="A478" s="161">
        <v>476</v>
      </c>
      <c r="B478" s="162" t="s">
        <v>4470</v>
      </c>
      <c r="C478" s="161" t="s">
        <v>5752</v>
      </c>
      <c r="D478" s="161" t="s">
        <v>5047</v>
      </c>
      <c r="E478" s="161" t="str">
        <f t="shared" si="72"/>
        <v>文書レベル税</v>
      </c>
      <c r="F478" s="162" t="str">
        <f>IF("AS"=MID(N478,1,2),INDEX('SME XPath'!X:X,MATCH(コアインボイス0904!K478,'SME XPath'!A:A,0),1),"")</f>
        <v/>
      </c>
      <c r="G478" s="161" t="s">
        <v>4631</v>
      </c>
      <c r="H478" s="161" t="str">
        <f t="shared" si="67"/>
        <v>Percentage</v>
      </c>
      <c r="K478" s="161">
        <v>462</v>
      </c>
      <c r="L478" s="162" t="s">
        <v>2280</v>
      </c>
      <c r="M478" s="161" t="s">
        <v>988</v>
      </c>
      <c r="N478" s="161" t="s">
        <v>48</v>
      </c>
      <c r="V478" s="161" t="s">
        <v>989</v>
      </c>
      <c r="Y478" s="161" t="s">
        <v>1590</v>
      </c>
      <c r="Z478" s="161" t="s">
        <v>1591</v>
      </c>
      <c r="AA478" s="162" t="s">
        <v>43</v>
      </c>
      <c r="AB478" s="161">
        <v>295</v>
      </c>
      <c r="AC478" s="162" t="s">
        <v>2280</v>
      </c>
      <c r="AD478" s="161" t="s">
        <v>988</v>
      </c>
      <c r="AE478" s="161" t="s">
        <v>48</v>
      </c>
      <c r="AM478" s="161" t="s">
        <v>989</v>
      </c>
      <c r="AR478" s="161" t="s">
        <v>1590</v>
      </c>
      <c r="AS478" s="161" t="s">
        <v>1591</v>
      </c>
      <c r="AT478" s="162" t="s">
        <v>43</v>
      </c>
      <c r="AV478" s="167" t="s">
        <v>4043</v>
      </c>
      <c r="AW478" s="161" t="s">
        <v>3514</v>
      </c>
      <c r="AX478" s="161">
        <v>2840</v>
      </c>
      <c r="AY478" s="161" t="s">
        <v>1592</v>
      </c>
      <c r="AZ478" s="161">
        <v>2</v>
      </c>
      <c r="BA478" s="161" t="s">
        <v>3219</v>
      </c>
      <c r="BB478" s="161" t="s">
        <v>2792</v>
      </c>
      <c r="BC478" s="162" t="s">
        <v>43</v>
      </c>
      <c r="BD478" s="162" t="str">
        <f>IF("IBT"=MID(AY478,1,3),INDEX('JP PINT 1.0'!J:J,MATCH(コアインボイス0904!AY478,'JP PINT 1.0'!C:C,0),1),"")</f>
        <v>Percentage</v>
      </c>
      <c r="BF478" s="167" t="s">
        <v>4427</v>
      </c>
    </row>
    <row r="479" spans="1:58">
      <c r="A479" s="161">
        <v>477</v>
      </c>
      <c r="B479" s="162" t="s">
        <v>4470</v>
      </c>
      <c r="C479" s="161" t="s">
        <v>5753</v>
      </c>
      <c r="D479" s="161" t="s">
        <v>5048</v>
      </c>
      <c r="E479" s="161" t="str">
        <f t="shared" si="72"/>
        <v>文書レベル税</v>
      </c>
      <c r="F479" s="162" t="str">
        <f>IF("AS"=MID(N479,1,2),INDEX('SME XPath'!X:X,MATCH(コアインボイス0904!K479,'SME XPath'!A:A,0),1),"")</f>
        <v/>
      </c>
      <c r="G479" s="161" t="s">
        <v>4632</v>
      </c>
      <c r="H479" s="161" t="s">
        <v>2566</v>
      </c>
      <c r="K479" s="161">
        <v>463</v>
      </c>
      <c r="L479" s="162" t="s">
        <v>2280</v>
      </c>
      <c r="M479" s="161" t="s">
        <v>1594</v>
      </c>
      <c r="N479" s="161" t="s">
        <v>48</v>
      </c>
      <c r="V479" s="161" t="s">
        <v>1595</v>
      </c>
      <c r="Y479" s="161" t="s">
        <v>1596</v>
      </c>
      <c r="Z479" s="161" t="s">
        <v>1597</v>
      </c>
      <c r="AA479" s="162" t="s">
        <v>43</v>
      </c>
      <c r="AB479" s="161">
        <v>296</v>
      </c>
      <c r="AC479" s="162" t="s">
        <v>2280</v>
      </c>
      <c r="AD479" s="161" t="s">
        <v>1594</v>
      </c>
      <c r="AE479" s="161" t="s">
        <v>48</v>
      </c>
      <c r="AM479" s="161" t="s">
        <v>1595</v>
      </c>
      <c r="AR479" s="161" t="s">
        <v>1596</v>
      </c>
      <c r="AS479" s="161" t="s">
        <v>1597</v>
      </c>
      <c r="AT479" s="162" t="s">
        <v>43</v>
      </c>
      <c r="AV479" s="167" t="s">
        <v>4044</v>
      </c>
      <c r="AW479" s="161" t="s">
        <v>3526</v>
      </c>
      <c r="AX479" s="161" t="s">
        <v>4079</v>
      </c>
      <c r="AZ479" s="161" t="s">
        <v>4079</v>
      </c>
      <c r="BA479" s="161" t="s">
        <v>4079</v>
      </c>
      <c r="BB479" s="161" t="s">
        <v>4079</v>
      </c>
      <c r="BC479" s="162" t="s">
        <v>4079</v>
      </c>
      <c r="BD479" s="162" t="str">
        <f>IF("IBT"=MID(AY479,1,3),INDEX('JP PINT 1.0'!J:J,MATCH(コアインボイス0904!AY479,'JP PINT 1.0'!C:C,0),1),"")</f>
        <v/>
      </c>
      <c r="BF479" s="167" t="s">
        <v>4079</v>
      </c>
    </row>
    <row r="480" spans="1:58">
      <c r="A480" s="161">
        <v>478</v>
      </c>
      <c r="B480" s="162" t="s">
        <v>4470</v>
      </c>
      <c r="C480" s="161" t="s">
        <v>5754</v>
      </c>
      <c r="D480" s="161" t="s">
        <v>5049</v>
      </c>
      <c r="E480" s="161" t="str">
        <f t="shared" si="72"/>
        <v>文書レベル税</v>
      </c>
      <c r="F480" s="162" t="str">
        <f>IF("AS"=MID(N480,1,2),INDEX('SME XPath'!X:X,MATCH(コアインボイス0904!K480,'SME XPath'!A:A,0),1),"")</f>
        <v/>
      </c>
      <c r="G480" s="161" t="s">
        <v>4633</v>
      </c>
      <c r="H480" s="161" t="s">
        <v>2355</v>
      </c>
      <c r="K480" s="161">
        <v>464</v>
      </c>
      <c r="L480" s="162" t="s">
        <v>2280</v>
      </c>
      <c r="M480" s="161" t="s">
        <v>992</v>
      </c>
      <c r="N480" s="161" t="s">
        <v>48</v>
      </c>
      <c r="V480" s="161" t="s">
        <v>993</v>
      </c>
      <c r="Y480" s="161" t="s">
        <v>1598</v>
      </c>
      <c r="Z480" s="161" t="s">
        <v>1599</v>
      </c>
      <c r="AA480" s="162" t="s">
        <v>43</v>
      </c>
      <c r="AB480" s="161">
        <v>297</v>
      </c>
      <c r="AC480" s="162" t="s">
        <v>2280</v>
      </c>
      <c r="AD480" s="161" t="s">
        <v>992</v>
      </c>
      <c r="AE480" s="161" t="s">
        <v>48</v>
      </c>
      <c r="AM480" s="161" t="s">
        <v>993</v>
      </c>
      <c r="AR480" s="161" t="s">
        <v>1598</v>
      </c>
      <c r="AS480" s="161" t="s">
        <v>1599</v>
      </c>
      <c r="AT480" s="162" t="s">
        <v>43</v>
      </c>
      <c r="AV480" s="167" t="s">
        <v>4045</v>
      </c>
      <c r="AW480" s="161" t="s">
        <v>3524</v>
      </c>
      <c r="AX480" s="161" t="s">
        <v>4079</v>
      </c>
      <c r="AZ480" s="161" t="s">
        <v>4079</v>
      </c>
      <c r="BA480" s="161" t="s">
        <v>4079</v>
      </c>
      <c r="BB480" s="161" t="s">
        <v>4079</v>
      </c>
      <c r="BC480" s="162" t="s">
        <v>4079</v>
      </c>
      <c r="BD480" s="162" t="str">
        <f>IF("IBT"=MID(AY480,1,3),INDEX('JP PINT 1.0'!J:J,MATCH(コアインボイス0904!AY480,'JP PINT 1.0'!C:C,0),1),"")</f>
        <v/>
      </c>
      <c r="BF480" s="167" t="s">
        <v>4079</v>
      </c>
    </row>
    <row r="481" spans="1:58">
      <c r="A481" s="161">
        <v>479</v>
      </c>
      <c r="B481" s="162" t="s">
        <v>4470</v>
      </c>
      <c r="C481" s="161" t="s">
        <v>5755</v>
      </c>
      <c r="D481" s="161" t="s">
        <v>5050</v>
      </c>
      <c r="E481" s="161" t="str">
        <f t="shared" si="72"/>
        <v>文書レベル税</v>
      </c>
      <c r="F481" s="162" t="str">
        <f>IF("AS"=MID(N481,1,2),INDEX('SME XPath'!X:X,MATCH(コアインボイス0904!K481,'SME XPath'!A:A,0),1),"")</f>
        <v/>
      </c>
      <c r="G481" s="161" t="s">
        <v>4634</v>
      </c>
      <c r="H481" s="161" t="s">
        <v>2355</v>
      </c>
      <c r="K481" s="161">
        <v>465</v>
      </c>
      <c r="L481" s="162" t="s">
        <v>2280</v>
      </c>
      <c r="M481" s="161" t="s">
        <v>996</v>
      </c>
      <c r="N481" s="161" t="s">
        <v>48</v>
      </c>
      <c r="V481" s="161" t="s">
        <v>997</v>
      </c>
      <c r="Y481" s="161" t="s">
        <v>1602</v>
      </c>
      <c r="Z481" s="161" t="s">
        <v>999</v>
      </c>
      <c r="AA481" s="162" t="s">
        <v>43</v>
      </c>
      <c r="AB481" s="161">
        <v>298</v>
      </c>
      <c r="AC481" s="162" t="s">
        <v>2280</v>
      </c>
      <c r="AD481" s="161" t="s">
        <v>996</v>
      </c>
      <c r="AE481" s="161" t="s">
        <v>48</v>
      </c>
      <c r="AM481" s="161" t="s">
        <v>997</v>
      </c>
      <c r="AR481" s="161" t="s">
        <v>1602</v>
      </c>
      <c r="AS481" s="161" t="s">
        <v>999</v>
      </c>
      <c r="AT481" s="162" t="s">
        <v>43</v>
      </c>
      <c r="AV481" s="167" t="s">
        <v>4046</v>
      </c>
      <c r="AW481" s="161" t="s">
        <v>3512</v>
      </c>
      <c r="AX481" s="161" t="s">
        <v>4079</v>
      </c>
      <c r="AZ481" s="161" t="s">
        <v>4079</v>
      </c>
      <c r="BA481" s="161" t="s">
        <v>4079</v>
      </c>
      <c r="BB481" s="161" t="s">
        <v>4079</v>
      </c>
      <c r="BC481" s="162" t="s">
        <v>4079</v>
      </c>
      <c r="BD481" s="162" t="str">
        <f>IF("IBT"=MID(AY481,1,3),INDEX('JP PINT 1.0'!J:J,MATCH(コアインボイス0904!AY481,'JP PINT 1.0'!C:C,0),1),"")</f>
        <v/>
      </c>
      <c r="BF481" s="167" t="s">
        <v>4079</v>
      </c>
    </row>
    <row r="482" spans="1:58">
      <c r="A482" s="161">
        <v>480</v>
      </c>
      <c r="B482" s="162" t="s">
        <v>4470</v>
      </c>
      <c r="C482" s="161" t="s">
        <v>5051</v>
      </c>
      <c r="D482" s="161" t="s">
        <v>5052</v>
      </c>
      <c r="E482" s="161" t="str">
        <f t="shared" ref="E482" si="73">G$380</f>
        <v>文書</v>
      </c>
      <c r="F482" s="162" t="str">
        <f>IF("AS"=MID(N482,1,2),INDEX('SME XPath'!X:X,MATCH(コアインボイス0904!K482,'SME XPath'!A:A,0),1),"")</f>
        <v>n</v>
      </c>
      <c r="G482" s="161" t="s">
        <v>5241</v>
      </c>
      <c r="H482" s="161" t="str">
        <f t="shared" si="67"/>
        <v/>
      </c>
      <c r="K482" s="161">
        <v>466</v>
      </c>
      <c r="L482" s="162" t="s">
        <v>2280</v>
      </c>
      <c r="M482" s="161" t="s">
        <v>1552</v>
      </c>
      <c r="N482" s="161" t="s">
        <v>60</v>
      </c>
      <c r="T482" s="161" t="s">
        <v>1553</v>
      </c>
      <c r="Y482" s="161" t="s">
        <v>1603</v>
      </c>
      <c r="Z482" s="161" t="s">
        <v>1604</v>
      </c>
      <c r="AA482" s="162" t="s">
        <v>210</v>
      </c>
      <c r="AB482" s="161">
        <v>299</v>
      </c>
      <c r="AC482" s="162" t="s">
        <v>2280</v>
      </c>
      <c r="AD482" s="161" t="s">
        <v>1552</v>
      </c>
      <c r="AE482" s="161" t="s">
        <v>60</v>
      </c>
      <c r="AK482" s="161" t="s">
        <v>1553</v>
      </c>
      <c r="AR482" s="161" t="s">
        <v>1603</v>
      </c>
      <c r="AS482" s="161" t="s">
        <v>1604</v>
      </c>
      <c r="AT482" s="162" t="s">
        <v>210</v>
      </c>
      <c r="AV482" s="167" t="s">
        <v>4047</v>
      </c>
      <c r="AW482" s="161" t="s">
        <v>3523</v>
      </c>
      <c r="AX482" s="161">
        <v>2760</v>
      </c>
      <c r="AY482" s="161" t="s">
        <v>1605</v>
      </c>
      <c r="AZ482" s="161">
        <v>2</v>
      </c>
      <c r="BA482" s="161" t="s">
        <v>3226</v>
      </c>
      <c r="BB482" s="161" t="s">
        <v>2794</v>
      </c>
      <c r="BC482" s="162" t="s">
        <v>1239</v>
      </c>
      <c r="BD482" s="162" t="str">
        <f>IF("IBT"=MID(AY482,1,3),INDEX('JP PINT 1.0'!J:J,MATCH(コアインボイス0904!AY482,'JP PINT 1.0'!C:C,0),1),"")</f>
        <v/>
      </c>
      <c r="BF482" s="167" t="s">
        <v>4419</v>
      </c>
    </row>
    <row r="483" spans="1:58">
      <c r="A483" s="161">
        <v>481</v>
      </c>
      <c r="B483" s="162" t="s">
        <v>4470</v>
      </c>
      <c r="H483" s="161" t="str">
        <f t="shared" si="67"/>
        <v/>
      </c>
      <c r="K483" s="161">
        <v>467</v>
      </c>
      <c r="L483" s="162" t="s">
        <v>2280</v>
      </c>
      <c r="M483" s="161" t="s">
        <v>971</v>
      </c>
      <c r="N483" s="161" t="s">
        <v>69</v>
      </c>
      <c r="U483" s="161" t="s">
        <v>972</v>
      </c>
      <c r="Y483" s="161" t="s">
        <v>1607</v>
      </c>
      <c r="Z483" s="161" t="s">
        <v>1608</v>
      </c>
      <c r="AA483" s="162" t="s">
        <v>73</v>
      </c>
      <c r="AB483" s="161">
        <v>300</v>
      </c>
      <c r="AC483" s="162" t="s">
        <v>2280</v>
      </c>
      <c r="AD483" s="161" t="s">
        <v>971</v>
      </c>
      <c r="AE483" s="161" t="s">
        <v>69</v>
      </c>
      <c r="AL483" s="161" t="s">
        <v>972</v>
      </c>
      <c r="AR483" s="161" t="s">
        <v>1607</v>
      </c>
      <c r="AS483" s="161" t="s">
        <v>1608</v>
      </c>
      <c r="AT483" s="162" t="s">
        <v>73</v>
      </c>
      <c r="AX483" s="161" t="s">
        <v>4079</v>
      </c>
      <c r="AZ483" s="161" t="s">
        <v>4079</v>
      </c>
      <c r="BA483" s="161" t="s">
        <v>4079</v>
      </c>
      <c r="BB483" s="161" t="s">
        <v>4079</v>
      </c>
      <c r="BC483" s="162" t="s">
        <v>4079</v>
      </c>
      <c r="BD483" s="162" t="str">
        <f>IF("IBT"=MID(AY483,1,3),INDEX('JP PINT 1.0'!J:J,MATCH(コアインボイス0904!AY483,'JP PINT 1.0'!C:C,0),1),"")</f>
        <v/>
      </c>
      <c r="BF483" s="167" t="s">
        <v>4079</v>
      </c>
    </row>
    <row r="484" spans="1:58">
      <c r="A484" s="161">
        <v>482</v>
      </c>
      <c r="B484" s="162" t="s">
        <v>4470</v>
      </c>
      <c r="C484" s="161" t="s">
        <v>5756</v>
      </c>
      <c r="D484" s="161" t="s">
        <v>5053</v>
      </c>
      <c r="E484" s="161" t="str">
        <f>G$482</f>
        <v>文書レベル会計通貨税</v>
      </c>
      <c r="F484" s="162" t="str">
        <f>IF("AS"=MID(N484,1,2),INDEX('SME XPath'!X:X,MATCH(コアインボイス0904!K484,'SME XPath'!A:A,0),1),"")</f>
        <v/>
      </c>
      <c r="G484" s="161" t="s">
        <v>5242</v>
      </c>
      <c r="H484" s="161" t="str">
        <f t="shared" ref="H484:H523" si="74">IF(LEN(BD484)&gt;0,BD484,"")</f>
        <v>Amount</v>
      </c>
      <c r="K484" s="161">
        <v>468</v>
      </c>
      <c r="L484" s="162" t="s">
        <v>2280</v>
      </c>
      <c r="M484" s="161" t="s">
        <v>975</v>
      </c>
      <c r="N484" s="161" t="s">
        <v>48</v>
      </c>
      <c r="V484" s="161" t="s">
        <v>976</v>
      </c>
      <c r="Y484" s="161" t="s">
        <v>1609</v>
      </c>
      <c r="Z484" s="161" t="s">
        <v>1610</v>
      </c>
      <c r="AA484" s="162" t="s">
        <v>43</v>
      </c>
      <c r="AB484" s="161">
        <v>301</v>
      </c>
      <c r="AC484" s="162" t="s">
        <v>2280</v>
      </c>
      <c r="AD484" s="161" t="s">
        <v>975</v>
      </c>
      <c r="AE484" s="161" t="s">
        <v>48</v>
      </c>
      <c r="AM484" s="161" t="s">
        <v>976</v>
      </c>
      <c r="AR484" s="161" t="s">
        <v>1609</v>
      </c>
      <c r="AS484" s="161" t="s">
        <v>1610</v>
      </c>
      <c r="AT484" s="162" t="s">
        <v>43</v>
      </c>
      <c r="AV484" s="167" t="s">
        <v>4048</v>
      </c>
      <c r="AW484" s="161" t="s">
        <v>3520</v>
      </c>
      <c r="AX484" s="161">
        <v>2770</v>
      </c>
      <c r="AY484" s="161" t="s">
        <v>1613</v>
      </c>
      <c r="AZ484" s="161">
        <v>3</v>
      </c>
      <c r="BA484" s="161" t="s">
        <v>3228</v>
      </c>
      <c r="BB484" s="161" t="s">
        <v>2796</v>
      </c>
      <c r="BC484" s="162" t="s">
        <v>43</v>
      </c>
      <c r="BD484" s="162" t="str">
        <f>IF("IBT"=MID(AY484,1,3),INDEX('JP PINT 1.0'!J:J,MATCH(コアインボイス0904!AY484,'JP PINT 1.0'!C:C,0),1),"")</f>
        <v>Amount</v>
      </c>
      <c r="BF484" s="167" t="s">
        <v>4420</v>
      </c>
    </row>
    <row r="485" spans="1:58">
      <c r="A485" s="161">
        <v>483</v>
      </c>
      <c r="B485" s="162" t="s">
        <v>4470</v>
      </c>
      <c r="C485" s="161" t="s">
        <v>5757</v>
      </c>
      <c r="D485" s="161" t="s">
        <v>5054</v>
      </c>
      <c r="E485" s="161" t="str">
        <f t="shared" ref="E485:E489" si="75">G$482</f>
        <v>文書レベル会計通貨税</v>
      </c>
      <c r="F485" s="162" t="str">
        <f>IF("AS"=MID(N485,1,2),INDEX('SME XPath'!X:X,MATCH(コアインボイス0904!K485,'SME XPath'!A:A,0),1),"")</f>
        <v/>
      </c>
      <c r="G485" s="161" t="s">
        <v>5243</v>
      </c>
      <c r="H485" s="161" t="s">
        <v>2566</v>
      </c>
      <c r="K485" s="161">
        <v>469</v>
      </c>
      <c r="L485" s="162" t="s">
        <v>2280</v>
      </c>
      <c r="M485" s="161" t="s">
        <v>1571</v>
      </c>
      <c r="N485" s="161" t="s">
        <v>48</v>
      </c>
      <c r="V485" s="161" t="s">
        <v>1572</v>
      </c>
      <c r="Y485" s="161" t="s">
        <v>1615</v>
      </c>
      <c r="Z485" s="161" t="s">
        <v>1616</v>
      </c>
      <c r="AA485" s="162" t="s">
        <v>43</v>
      </c>
      <c r="AB485" s="161">
        <v>302</v>
      </c>
      <c r="AC485" s="162" t="s">
        <v>2280</v>
      </c>
      <c r="AD485" s="161" t="s">
        <v>1571</v>
      </c>
      <c r="AE485" s="161" t="s">
        <v>48</v>
      </c>
      <c r="AM485" s="161" t="s">
        <v>1572</v>
      </c>
      <c r="AR485" s="161" t="s">
        <v>1615</v>
      </c>
      <c r="AS485" s="161" t="s">
        <v>1616</v>
      </c>
      <c r="AT485" s="162" t="s">
        <v>43</v>
      </c>
      <c r="AV485" s="167" t="s">
        <v>4049</v>
      </c>
      <c r="AW485" s="161" t="s">
        <v>3518</v>
      </c>
      <c r="AX485" s="161" t="s">
        <v>4079</v>
      </c>
      <c r="AZ485" s="161" t="s">
        <v>4079</v>
      </c>
      <c r="BA485" s="161" t="s">
        <v>4079</v>
      </c>
      <c r="BB485" s="161" t="s">
        <v>4079</v>
      </c>
      <c r="BC485" s="162" t="s">
        <v>4079</v>
      </c>
      <c r="BD485" s="162" t="str">
        <f>IF("IBT"=MID(AY485,1,3),INDEX('JP PINT 1.0'!J:J,MATCH(コアインボイス0904!AY485,'JP PINT 1.0'!C:C,0),1),"")</f>
        <v/>
      </c>
      <c r="BF485" s="167" t="s">
        <v>4079</v>
      </c>
    </row>
    <row r="486" spans="1:58">
      <c r="A486" s="161">
        <v>484</v>
      </c>
      <c r="B486" s="162" t="s">
        <v>4470</v>
      </c>
      <c r="C486" s="161" t="s">
        <v>5758</v>
      </c>
      <c r="D486" s="161" t="s">
        <v>5055</v>
      </c>
      <c r="E486" s="161" t="str">
        <f t="shared" si="75"/>
        <v>文書レベル会計通貨税</v>
      </c>
      <c r="F486" s="162" t="str">
        <f>IF("AS"=MID(N486,1,2),INDEX('SME XPath'!X:X,MATCH(コアインボイス0904!K486,'SME XPath'!A:A,0),1),"")</f>
        <v/>
      </c>
      <c r="G486" s="161" t="s">
        <v>5244</v>
      </c>
      <c r="H486" s="161" t="str">
        <f t="shared" si="74"/>
        <v>Code</v>
      </c>
      <c r="K486" s="161">
        <v>470</v>
      </c>
      <c r="L486" s="162" t="s">
        <v>2280</v>
      </c>
      <c r="M486" s="161" t="s">
        <v>979</v>
      </c>
      <c r="N486" s="161" t="s">
        <v>48</v>
      </c>
      <c r="V486" s="161" t="s">
        <v>980</v>
      </c>
      <c r="Y486" s="161" t="s">
        <v>1617</v>
      </c>
      <c r="Z486" s="161" t="s">
        <v>1618</v>
      </c>
      <c r="AA486" s="162" t="s">
        <v>64</v>
      </c>
      <c r="AB486" s="161">
        <v>303</v>
      </c>
      <c r="AC486" s="162" t="s">
        <v>2280</v>
      </c>
      <c r="AD486" s="161" t="s">
        <v>979</v>
      </c>
      <c r="AE486" s="161" t="s">
        <v>48</v>
      </c>
      <c r="AM486" s="161" t="s">
        <v>980</v>
      </c>
      <c r="AR486" s="161" t="s">
        <v>1617</v>
      </c>
      <c r="AS486" s="161" t="s">
        <v>1618</v>
      </c>
      <c r="AT486" s="162" t="s">
        <v>64</v>
      </c>
      <c r="AV486" s="167" t="s">
        <v>4050</v>
      </c>
      <c r="AW486" s="161" t="s">
        <v>3517</v>
      </c>
      <c r="AX486" s="161">
        <v>2780</v>
      </c>
      <c r="AY486" s="161" t="s">
        <v>1619</v>
      </c>
      <c r="AZ486" s="161">
        <v>3</v>
      </c>
      <c r="BA486" s="161" t="s">
        <v>3230</v>
      </c>
      <c r="BB486" s="161" t="s">
        <v>2798</v>
      </c>
      <c r="BC486" s="162" t="s">
        <v>64</v>
      </c>
      <c r="BD486" s="162" t="str">
        <f>IF("IBT"=MID(AY486,1,3),INDEX('JP PINT 1.0'!J:J,MATCH(コアインボイス0904!AY486,'JP PINT 1.0'!C:C,0),1),"")</f>
        <v>Code</v>
      </c>
      <c r="BF486" s="167" t="s">
        <v>4421</v>
      </c>
    </row>
    <row r="487" spans="1:58">
      <c r="A487" s="161">
        <v>485</v>
      </c>
      <c r="B487" s="162" t="s">
        <v>4470</v>
      </c>
      <c r="C487" s="161" t="s">
        <v>5759</v>
      </c>
      <c r="D487" s="161" t="s">
        <v>5056</v>
      </c>
      <c r="E487" s="161" t="str">
        <f t="shared" si="75"/>
        <v>文書レベル会計通貨税</v>
      </c>
      <c r="F487" s="162" t="str">
        <f>IF("AS"=MID(N487,1,2),INDEX('SME XPath'!X:X,MATCH(コアインボイス0904!K487,'SME XPath'!A:A,0),1),"")</f>
        <v/>
      </c>
      <c r="G487" s="161" t="s">
        <v>5245</v>
      </c>
      <c r="H487" s="161" t="s">
        <v>2355</v>
      </c>
      <c r="K487" s="161">
        <v>471</v>
      </c>
      <c r="L487" s="162" t="s">
        <v>2280</v>
      </c>
      <c r="M487" s="161" t="s">
        <v>1584</v>
      </c>
      <c r="N487" s="161" t="s">
        <v>48</v>
      </c>
      <c r="V487" s="161" t="s">
        <v>1585</v>
      </c>
      <c r="Y487" s="161" t="s">
        <v>1621</v>
      </c>
      <c r="Z487" s="161" t="s">
        <v>1622</v>
      </c>
      <c r="AA487" s="162" t="s">
        <v>43</v>
      </c>
      <c r="AB487" s="161">
        <v>304</v>
      </c>
      <c r="AC487" s="162" t="s">
        <v>2280</v>
      </c>
      <c r="AD487" s="161" t="s">
        <v>1584</v>
      </c>
      <c r="AE487" s="161" t="s">
        <v>48</v>
      </c>
      <c r="AM487" s="161" t="s">
        <v>1585</v>
      </c>
      <c r="AR487" s="161" t="s">
        <v>1621</v>
      </c>
      <c r="AS487" s="161" t="s">
        <v>1622</v>
      </c>
      <c r="AT487" s="162" t="s">
        <v>43</v>
      </c>
      <c r="AV487" s="167" t="s">
        <v>4051</v>
      </c>
      <c r="AW487" s="161" t="s">
        <v>3515</v>
      </c>
      <c r="AX487" s="161" t="s">
        <v>4079</v>
      </c>
      <c r="AZ487" s="161" t="s">
        <v>4079</v>
      </c>
      <c r="BA487" s="161" t="s">
        <v>4079</v>
      </c>
      <c r="BB487" s="161" t="s">
        <v>2791</v>
      </c>
      <c r="BC487" s="162" t="s">
        <v>4079</v>
      </c>
      <c r="BD487" s="162" t="str">
        <f>IF("IBT"=MID(AY487,1,3),INDEX('JP PINT 1.0'!J:J,MATCH(コアインボイス0904!AY487,'JP PINT 1.0'!C:C,0),1),"")</f>
        <v/>
      </c>
      <c r="BF487" s="167" t="s">
        <v>4079</v>
      </c>
    </row>
    <row r="488" spans="1:58">
      <c r="A488" s="161">
        <v>486</v>
      </c>
      <c r="B488" s="162" t="s">
        <v>4470</v>
      </c>
      <c r="C488" s="161" t="s">
        <v>5760</v>
      </c>
      <c r="D488" s="161" t="s">
        <v>5057</v>
      </c>
      <c r="E488" s="161" t="str">
        <f t="shared" si="75"/>
        <v>文書レベル会計通貨税</v>
      </c>
      <c r="F488" s="162" t="str">
        <f>IF("AS"=MID(N488,1,2),INDEX('SME XPath'!X:X,MATCH(コアインボイス0904!K488,'SME XPath'!A:A,0),1),"")</f>
        <v/>
      </c>
      <c r="G488" s="161" t="s">
        <v>5246</v>
      </c>
      <c r="H488" s="161" t="s">
        <v>2355</v>
      </c>
      <c r="K488" s="161">
        <v>472</v>
      </c>
      <c r="L488" s="162" t="s">
        <v>2280</v>
      </c>
      <c r="M488" s="161" t="s">
        <v>988</v>
      </c>
      <c r="N488" s="161" t="s">
        <v>48</v>
      </c>
      <c r="V488" s="161" t="s">
        <v>989</v>
      </c>
      <c r="Y488" s="161" t="s">
        <v>1625</v>
      </c>
      <c r="Z488" s="161" t="s">
        <v>1626</v>
      </c>
      <c r="AA488" s="162" t="s">
        <v>43</v>
      </c>
      <c r="AB488" s="161">
        <v>305</v>
      </c>
      <c r="AC488" s="162" t="s">
        <v>2280</v>
      </c>
      <c r="AD488" s="161" t="s">
        <v>988</v>
      </c>
      <c r="AE488" s="161" t="s">
        <v>48</v>
      </c>
      <c r="AM488" s="161" t="s">
        <v>989</v>
      </c>
      <c r="AR488" s="161" t="s">
        <v>1625</v>
      </c>
      <c r="AS488" s="161" t="s">
        <v>1626</v>
      </c>
      <c r="AT488" s="162" t="s">
        <v>43</v>
      </c>
      <c r="AV488" s="167" t="s">
        <v>4052</v>
      </c>
      <c r="AW488" s="161" t="s">
        <v>3514</v>
      </c>
      <c r="AX488" s="161">
        <v>2790</v>
      </c>
      <c r="AY488" s="161" t="s">
        <v>1627</v>
      </c>
      <c r="AZ488" s="161">
        <v>3</v>
      </c>
      <c r="BA488" s="161" t="s">
        <v>3232</v>
      </c>
      <c r="BB488" s="161" t="s">
        <v>2800</v>
      </c>
      <c r="BC488" s="162" t="s">
        <v>43</v>
      </c>
      <c r="BD488" s="162" t="str">
        <f>IF("IBT"=MID(AY488,1,3),INDEX('JP PINT 1.0'!J:J,MATCH(コアインボイス0904!AY488,'JP PINT 1.0'!C:C,0),1),"")</f>
        <v>Percentage</v>
      </c>
      <c r="BF488" s="167" t="s">
        <v>4422</v>
      </c>
    </row>
    <row r="489" spans="1:58">
      <c r="A489" s="161">
        <v>487</v>
      </c>
      <c r="B489" s="162" t="s">
        <v>4470</v>
      </c>
      <c r="C489" s="161" t="s">
        <v>5761</v>
      </c>
      <c r="D489" s="161" t="s">
        <v>5058</v>
      </c>
      <c r="E489" s="161" t="str">
        <f t="shared" si="75"/>
        <v>文書レベル会計通貨税</v>
      </c>
      <c r="F489" s="162" t="str">
        <f>IF("AS"=MID(N489,1,2),INDEX('SME XPath'!X:X,MATCH(コアインボイス0904!K489,'SME XPath'!A:A,0),1),"")</f>
        <v/>
      </c>
      <c r="G489" s="161" t="s">
        <v>4634</v>
      </c>
      <c r="H489" s="161" t="s">
        <v>2355</v>
      </c>
      <c r="K489" s="161">
        <v>473</v>
      </c>
      <c r="L489" s="162" t="s">
        <v>2280</v>
      </c>
      <c r="M489" s="161" t="s">
        <v>996</v>
      </c>
      <c r="N489" s="161" t="s">
        <v>48</v>
      </c>
      <c r="V489" s="161" t="s">
        <v>997</v>
      </c>
      <c r="Y489" s="161" t="s">
        <v>1602</v>
      </c>
      <c r="Z489" s="161" t="s">
        <v>999</v>
      </c>
      <c r="AA489" s="162" t="s">
        <v>43</v>
      </c>
      <c r="AB489" s="161">
        <v>306</v>
      </c>
      <c r="AC489" s="162" t="s">
        <v>2280</v>
      </c>
      <c r="AD489" s="161" t="s">
        <v>996</v>
      </c>
      <c r="AE489" s="161" t="s">
        <v>48</v>
      </c>
      <c r="AM489" s="161" t="s">
        <v>997</v>
      </c>
      <c r="AR489" s="161" t="s">
        <v>1602</v>
      </c>
      <c r="AS489" s="161" t="s">
        <v>999</v>
      </c>
      <c r="AT489" s="162" t="s">
        <v>43</v>
      </c>
      <c r="AV489" s="167" t="s">
        <v>4053</v>
      </c>
      <c r="AW489" s="161" t="s">
        <v>3512</v>
      </c>
      <c r="AX489" s="161" t="s">
        <v>4079</v>
      </c>
      <c r="AZ489" s="161" t="s">
        <v>4079</v>
      </c>
      <c r="BA489" s="161" t="s">
        <v>4079</v>
      </c>
      <c r="BB489" s="161" t="s">
        <v>4079</v>
      </c>
      <c r="BC489" s="162" t="s">
        <v>4079</v>
      </c>
      <c r="BD489" s="162" t="str">
        <f>IF("IBT"=MID(AY489,1,3),INDEX('JP PINT 1.0'!J:J,MATCH(コアインボイス0904!AY489,'JP PINT 1.0'!C:C,0),1),"")</f>
        <v/>
      </c>
      <c r="BF489" s="167" t="s">
        <v>4079</v>
      </c>
    </row>
    <row r="490" spans="1:58">
      <c r="A490" s="161">
        <v>488</v>
      </c>
      <c r="B490" s="162" t="s">
        <v>4470</v>
      </c>
      <c r="C490" s="161" t="s">
        <v>5059</v>
      </c>
      <c r="D490" s="161" t="s">
        <v>5060</v>
      </c>
      <c r="E490" s="161" t="str">
        <f t="shared" ref="E490" si="76">G$380</f>
        <v>文書</v>
      </c>
      <c r="F490" s="162">
        <f>IF("AS"=MID(N490,1,2),INDEX('SME XPath'!X:X,MATCH(コアインボイス0904!K490,'SME XPath'!A:A,0),1),"")</f>
        <v>1</v>
      </c>
      <c r="G490" s="161" t="s">
        <v>4559</v>
      </c>
      <c r="K490" s="161">
        <v>474</v>
      </c>
      <c r="L490" s="162" t="s">
        <v>2280</v>
      </c>
      <c r="M490" s="161" t="s">
        <v>1629</v>
      </c>
      <c r="N490" s="161" t="s">
        <v>60</v>
      </c>
      <c r="T490" s="161" t="s">
        <v>1630</v>
      </c>
      <c r="Y490" s="161" t="s">
        <v>1631</v>
      </c>
      <c r="Z490" s="161" t="s">
        <v>1632</v>
      </c>
      <c r="AA490" s="162" t="s">
        <v>43</v>
      </c>
      <c r="AB490" s="161">
        <v>307</v>
      </c>
      <c r="AC490" s="162" t="s">
        <v>2280</v>
      </c>
      <c r="AD490" s="161" t="s">
        <v>1629</v>
      </c>
      <c r="AE490" s="161" t="s">
        <v>60</v>
      </c>
      <c r="AK490" s="161" t="s">
        <v>1630</v>
      </c>
      <c r="AR490" s="161" t="s">
        <v>1631</v>
      </c>
      <c r="AS490" s="161" t="s">
        <v>1632</v>
      </c>
      <c r="AT490" s="162" t="s">
        <v>43</v>
      </c>
      <c r="AV490" s="167" t="s">
        <v>3511</v>
      </c>
      <c r="AW490" s="161" t="s">
        <v>3511</v>
      </c>
      <c r="AX490" s="161">
        <v>2020</v>
      </c>
      <c r="AY490" s="161" t="s">
        <v>1633</v>
      </c>
      <c r="AZ490" s="161">
        <v>2</v>
      </c>
      <c r="BA490" s="161" t="s">
        <v>2962</v>
      </c>
      <c r="BB490" s="161" t="s">
        <v>2654</v>
      </c>
      <c r="BC490" s="162" t="s">
        <v>43</v>
      </c>
      <c r="BD490" s="162" t="str">
        <f>IF("IBT"=MID(AY490,1,3),INDEX('JP PINT 1.0'!J:J,MATCH(コアインボイス0904!AY490,'JP PINT 1.0'!C:C,0),1),"")</f>
        <v/>
      </c>
      <c r="BF490" s="167" t="s">
        <v>4213</v>
      </c>
    </row>
    <row r="491" spans="1:58">
      <c r="A491" s="161">
        <v>489</v>
      </c>
      <c r="B491" s="162" t="s">
        <v>4470</v>
      </c>
      <c r="K491" s="161">
        <v>475</v>
      </c>
      <c r="L491" s="162" t="s">
        <v>2280</v>
      </c>
      <c r="M491" s="161" t="s">
        <v>1004</v>
      </c>
      <c r="N491" s="161" t="s">
        <v>69</v>
      </c>
      <c r="U491" s="161" t="s">
        <v>1005</v>
      </c>
      <c r="Y491" s="161" t="s">
        <v>1635</v>
      </c>
      <c r="Z491" s="161" t="s">
        <v>1636</v>
      </c>
      <c r="AA491" s="162" t="s">
        <v>34</v>
      </c>
      <c r="AB491" s="161">
        <v>308</v>
      </c>
      <c r="AC491" s="162" t="s">
        <v>2280</v>
      </c>
      <c r="AD491" s="161" t="s">
        <v>1004</v>
      </c>
      <c r="AE491" s="161" t="s">
        <v>69</v>
      </c>
      <c r="AL491" s="161" t="s">
        <v>1005</v>
      </c>
      <c r="AR491" s="161" t="s">
        <v>1635</v>
      </c>
      <c r="AS491" s="161" t="s">
        <v>1636</v>
      </c>
      <c r="AT491" s="162" t="s">
        <v>34</v>
      </c>
      <c r="AX491" s="161" t="s">
        <v>4079</v>
      </c>
      <c r="AZ491" s="161" t="s">
        <v>4079</v>
      </c>
      <c r="BA491" s="161" t="s">
        <v>4079</v>
      </c>
      <c r="BB491" s="161" t="s">
        <v>4079</v>
      </c>
      <c r="BC491" s="162" t="s">
        <v>4079</v>
      </c>
      <c r="BD491" s="162" t="str">
        <f>IF("IBT"=MID(AY491,1,3),INDEX('JP PINT 1.0'!J:J,MATCH(コアインボイス0904!AY491,'JP PINT 1.0'!C:C,0),1),"")</f>
        <v/>
      </c>
      <c r="BF491" s="167" t="s">
        <v>4079</v>
      </c>
    </row>
    <row r="492" spans="1:58">
      <c r="A492" s="161">
        <v>490</v>
      </c>
      <c r="B492" s="162" t="s">
        <v>4470</v>
      </c>
      <c r="C492" s="161" t="s">
        <v>5762</v>
      </c>
      <c r="D492" s="161" t="s">
        <v>5061</v>
      </c>
      <c r="E492" s="161" t="str">
        <f>G$490</f>
        <v>文書レベル取引期間</v>
      </c>
      <c r="F492" s="162" t="str">
        <f>IF("AS"=MID(N492,1,2),INDEX('SME XPath'!X:X,MATCH(コアインボイス0904!K492,'SME XPath'!A:A,0),1),"")</f>
        <v/>
      </c>
      <c r="G492" s="161" t="s">
        <v>4635</v>
      </c>
      <c r="H492" s="161" t="s">
        <v>2355</v>
      </c>
      <c r="K492" s="161">
        <v>476</v>
      </c>
      <c r="L492" s="162" t="s">
        <v>2280</v>
      </c>
      <c r="M492" s="161" t="s">
        <v>1008</v>
      </c>
      <c r="N492" s="161" t="s">
        <v>48</v>
      </c>
      <c r="V492" s="161" t="s">
        <v>1009</v>
      </c>
      <c r="Y492" s="161" t="s">
        <v>1637</v>
      </c>
      <c r="Z492" s="161" t="s">
        <v>1638</v>
      </c>
      <c r="AA492" s="162" t="s">
        <v>43</v>
      </c>
      <c r="AB492" s="161">
        <v>309</v>
      </c>
      <c r="AC492" s="162" t="s">
        <v>2280</v>
      </c>
      <c r="AD492" s="161" t="s">
        <v>1008</v>
      </c>
      <c r="AE492" s="161" t="s">
        <v>48</v>
      </c>
      <c r="AM492" s="161" t="s">
        <v>1009</v>
      </c>
      <c r="AR492" s="161" t="s">
        <v>1637</v>
      </c>
      <c r="AS492" s="161" t="s">
        <v>1638</v>
      </c>
      <c r="AT492" s="162" t="s">
        <v>43</v>
      </c>
      <c r="AV492" s="167" t="s">
        <v>3510</v>
      </c>
      <c r="AW492" s="161" t="s">
        <v>3510</v>
      </c>
      <c r="AX492" s="161">
        <v>2030</v>
      </c>
      <c r="AY492" s="161" t="s">
        <v>1639</v>
      </c>
      <c r="AZ492" s="161">
        <v>3</v>
      </c>
      <c r="BA492" s="161" t="s">
        <v>2964</v>
      </c>
      <c r="BB492" s="161" t="s">
        <v>2656</v>
      </c>
      <c r="BC492" s="162" t="s">
        <v>43</v>
      </c>
      <c r="BD492" s="162" t="str">
        <f>IF("IBT"=MID(AY492,1,3),INDEX('JP PINT 1.0'!J:J,MATCH(コアインボイス0904!AY492,'JP PINT 1.0'!C:C,0),1),"")</f>
        <v>Date</v>
      </c>
      <c r="BF492" s="167" t="s">
        <v>4214</v>
      </c>
    </row>
    <row r="493" spans="1:58">
      <c r="A493" s="161">
        <v>491</v>
      </c>
      <c r="B493" s="162" t="s">
        <v>4470</v>
      </c>
      <c r="C493" s="161" t="s">
        <v>5763</v>
      </c>
      <c r="D493" s="161" t="s">
        <v>5062</v>
      </c>
      <c r="E493" s="161" t="str">
        <f>G$490</f>
        <v>文書レベル取引期間</v>
      </c>
      <c r="F493" s="162" t="str">
        <f>IF("AS"=MID(N493,1,2),INDEX('SME XPath'!X:X,MATCH(コアインボイス0904!K493,'SME XPath'!A:A,0),1),"")</f>
        <v/>
      </c>
      <c r="G493" s="161" t="s">
        <v>4636</v>
      </c>
      <c r="H493" s="161" t="s">
        <v>2355</v>
      </c>
      <c r="K493" s="161">
        <v>477</v>
      </c>
      <c r="L493" s="162" t="s">
        <v>2280</v>
      </c>
      <c r="M493" s="161" t="s">
        <v>1013</v>
      </c>
      <c r="N493" s="161" t="s">
        <v>48</v>
      </c>
      <c r="V493" s="161" t="s">
        <v>1014</v>
      </c>
      <c r="Y493" s="161" t="s">
        <v>1641</v>
      </c>
      <c r="Z493" s="161" t="s">
        <v>1642</v>
      </c>
      <c r="AA493" s="162" t="s">
        <v>64</v>
      </c>
      <c r="AB493" s="161">
        <v>310</v>
      </c>
      <c r="AC493" s="162" t="s">
        <v>2280</v>
      </c>
      <c r="AD493" s="161" t="s">
        <v>1013</v>
      </c>
      <c r="AE493" s="161" t="s">
        <v>48</v>
      </c>
      <c r="AM493" s="161" t="s">
        <v>1014</v>
      </c>
      <c r="AR493" s="161" t="s">
        <v>1641</v>
      </c>
      <c r="AS493" s="161" t="s">
        <v>1642</v>
      </c>
      <c r="AT493" s="162" t="s">
        <v>64</v>
      </c>
      <c r="AV493" s="167" t="s">
        <v>3509</v>
      </c>
      <c r="AW493" s="161" t="s">
        <v>3509</v>
      </c>
      <c r="AX493" s="161">
        <v>2040</v>
      </c>
      <c r="AY493" s="161" t="s">
        <v>1643</v>
      </c>
      <c r="AZ493" s="161">
        <v>3</v>
      </c>
      <c r="BA493" s="161" t="s">
        <v>2966</v>
      </c>
      <c r="BB493" s="161" t="s">
        <v>2658</v>
      </c>
      <c r="BC493" s="162" t="s">
        <v>43</v>
      </c>
      <c r="BD493" s="162" t="str">
        <f>IF("IBT"=MID(AY493,1,3),INDEX('JP PINT 1.0'!J:J,MATCH(コアインボイス0904!AY493,'JP PINT 1.0'!C:C,0),1),"")</f>
        <v>Date</v>
      </c>
      <c r="BF493" s="167" t="s">
        <v>4215</v>
      </c>
    </row>
    <row r="494" spans="1:58">
      <c r="A494" s="161">
        <v>492</v>
      </c>
      <c r="B494" s="162" t="s">
        <v>4470</v>
      </c>
      <c r="C494" s="161" t="s">
        <v>5063</v>
      </c>
      <c r="D494" s="161" t="s">
        <v>5064</v>
      </c>
      <c r="E494" s="161" t="str">
        <f t="shared" ref="E494" si="77">G$380</f>
        <v>文書</v>
      </c>
      <c r="F494" s="162">
        <f>IF("AS"=MID(N494,1,2),INDEX('SME XPath'!X:X,MATCH(コアインボイス0904!K494,'SME XPath'!A:A,0),1),"")</f>
        <v>1</v>
      </c>
      <c r="G494" s="161" t="s">
        <v>4637</v>
      </c>
      <c r="K494" s="161">
        <v>478</v>
      </c>
      <c r="L494" s="162" t="s">
        <v>2280</v>
      </c>
      <c r="M494" s="161" t="s">
        <v>1645</v>
      </c>
      <c r="N494" s="161" t="s">
        <v>60</v>
      </c>
      <c r="T494" s="161" t="s">
        <v>1646</v>
      </c>
      <c r="Y494" s="161" t="s">
        <v>1647</v>
      </c>
      <c r="Z494" s="161" t="s">
        <v>1648</v>
      </c>
      <c r="AA494" s="162" t="s">
        <v>43</v>
      </c>
      <c r="AB494" s="161">
        <v>311</v>
      </c>
      <c r="AC494" s="162" t="s">
        <v>2280</v>
      </c>
      <c r="AD494" s="161" t="s">
        <v>1645</v>
      </c>
      <c r="AE494" s="161" t="s">
        <v>60</v>
      </c>
      <c r="AK494" s="161" t="s">
        <v>1646</v>
      </c>
      <c r="AR494" s="161" t="s">
        <v>1647</v>
      </c>
      <c r="AS494" s="161" t="s">
        <v>1648</v>
      </c>
      <c r="AT494" s="162" t="s">
        <v>43</v>
      </c>
      <c r="AV494" s="167" t="s">
        <v>3498</v>
      </c>
      <c r="AW494" s="161" t="s">
        <v>3498</v>
      </c>
      <c r="AX494" s="161">
        <v>2640</v>
      </c>
      <c r="AY494" s="161" t="s">
        <v>1649</v>
      </c>
      <c r="AZ494" s="161">
        <v>1</v>
      </c>
      <c r="BA494" s="161" t="s">
        <v>3234</v>
      </c>
      <c r="BB494" s="161" t="s">
        <v>1650</v>
      </c>
      <c r="BC494" s="162" t="s">
        <v>64</v>
      </c>
      <c r="BD494" s="162" t="str">
        <f>IF("IBT"=MID(AY494,1,3),INDEX('JP PINT 1.0'!J:J,MATCH(コアインボイス0904!AY494,'JP PINT 1.0'!C:C,0),1),"")</f>
        <v/>
      </c>
      <c r="BF494" s="167" t="s">
        <v>4269</v>
      </c>
    </row>
    <row r="495" spans="1:58">
      <c r="A495" s="161">
        <v>493</v>
      </c>
      <c r="B495" s="162" t="s">
        <v>4470</v>
      </c>
      <c r="K495" s="161">
        <v>479</v>
      </c>
      <c r="L495" s="162" t="s">
        <v>2280</v>
      </c>
      <c r="M495" s="161" t="s">
        <v>1651</v>
      </c>
      <c r="N495" s="161" t="s">
        <v>69</v>
      </c>
      <c r="U495" s="161" t="s">
        <v>1652</v>
      </c>
      <c r="Y495" s="161" t="s">
        <v>1653</v>
      </c>
      <c r="Z495" s="161" t="s">
        <v>1654</v>
      </c>
      <c r="AA495" s="162" t="s">
        <v>34</v>
      </c>
      <c r="AB495" s="161">
        <v>312</v>
      </c>
      <c r="AC495" s="162" t="s">
        <v>2280</v>
      </c>
      <c r="AD495" s="161" t="s">
        <v>1651</v>
      </c>
      <c r="AE495" s="161" t="s">
        <v>69</v>
      </c>
      <c r="AL495" s="161" t="s">
        <v>1652</v>
      </c>
      <c r="AR495" s="161" t="s">
        <v>1653</v>
      </c>
      <c r="AS495" s="161" t="s">
        <v>1654</v>
      </c>
      <c r="AT495" s="162" t="s">
        <v>34</v>
      </c>
      <c r="AW495" s="161" t="s">
        <v>4079</v>
      </c>
      <c r="AX495" s="161" t="s">
        <v>4079</v>
      </c>
      <c r="AZ495" s="161" t="s">
        <v>4079</v>
      </c>
      <c r="BA495" s="161" t="s">
        <v>4079</v>
      </c>
      <c r="BB495" s="161" t="s">
        <v>4079</v>
      </c>
      <c r="BC495" s="162" t="s">
        <v>4079</v>
      </c>
      <c r="BD495" s="162" t="str">
        <f>IF("IBT"=MID(AY495,1,3),INDEX('JP PINT 1.0'!J:J,MATCH(コアインボイス0904!AY495,'JP PINT 1.0'!C:C,0),1),"")</f>
        <v/>
      </c>
      <c r="BF495" s="167" t="s">
        <v>4079</v>
      </c>
    </row>
    <row r="496" spans="1:58">
      <c r="A496" s="161">
        <v>494</v>
      </c>
      <c r="B496" s="162" t="s">
        <v>4470</v>
      </c>
      <c r="C496" s="161" t="s">
        <v>5764</v>
      </c>
      <c r="D496" s="161" t="s">
        <v>5065</v>
      </c>
      <c r="E496" s="161" t="str">
        <f>G$494</f>
        <v>文書レベル合計金額</v>
      </c>
      <c r="F496" s="162" t="str">
        <f>IF("AS"=MID(N496,1,2),INDEX('SME XPath'!X:X,MATCH(コアインボイス0904!K496,'SME XPath'!A:A,0),1),"")</f>
        <v/>
      </c>
      <c r="G496" s="161" t="s">
        <v>4638</v>
      </c>
      <c r="H496" s="161" t="s">
        <v>2355</v>
      </c>
      <c r="K496" s="161">
        <v>480</v>
      </c>
      <c r="L496" s="162" t="s">
        <v>2280</v>
      </c>
      <c r="M496" s="161" t="s">
        <v>1655</v>
      </c>
      <c r="N496" s="161" t="s">
        <v>48</v>
      </c>
      <c r="V496" s="161" t="s">
        <v>1656</v>
      </c>
      <c r="Y496" s="161" t="s">
        <v>1657</v>
      </c>
      <c r="Z496" s="161" t="s">
        <v>1658</v>
      </c>
      <c r="AA496" s="162" t="s">
        <v>43</v>
      </c>
      <c r="AB496" s="161">
        <v>313</v>
      </c>
      <c r="AC496" s="162" t="s">
        <v>2280</v>
      </c>
      <c r="AD496" s="161" t="s">
        <v>1655</v>
      </c>
      <c r="AE496" s="161" t="s">
        <v>48</v>
      </c>
      <c r="AM496" s="161" t="s">
        <v>1656</v>
      </c>
      <c r="AR496" s="161" t="s">
        <v>1657</v>
      </c>
      <c r="AS496" s="161" t="s">
        <v>1658</v>
      </c>
      <c r="AT496" s="162" t="s">
        <v>43</v>
      </c>
      <c r="AV496" s="167" t="s">
        <v>3508</v>
      </c>
      <c r="AW496" s="161" t="s">
        <v>3508</v>
      </c>
      <c r="AX496" s="161">
        <v>2670</v>
      </c>
      <c r="AY496" s="161" t="s">
        <v>1659</v>
      </c>
      <c r="AZ496" s="161">
        <v>2</v>
      </c>
      <c r="BA496" s="161" t="s">
        <v>3244</v>
      </c>
      <c r="BB496" s="161" t="s">
        <v>2768</v>
      </c>
      <c r="BC496" s="162" t="s">
        <v>43</v>
      </c>
      <c r="BD496" s="162" t="str">
        <f>IF("IBT"=MID(AY496,1,3),INDEX('JP PINT 1.0'!J:J,MATCH(コアインボイス0904!AY496,'JP PINT 1.0'!C:C,0),1),"")</f>
        <v>Amount</v>
      </c>
      <c r="BF496" s="167" t="s">
        <v>4272</v>
      </c>
    </row>
    <row r="497" spans="1:58">
      <c r="A497" s="161">
        <v>495</v>
      </c>
      <c r="B497" s="162" t="s">
        <v>4470</v>
      </c>
      <c r="C497" s="161" t="s">
        <v>5765</v>
      </c>
      <c r="D497" s="161" t="s">
        <v>5066</v>
      </c>
      <c r="E497" s="161" t="str">
        <f t="shared" ref="E497:E502" si="78">G$494</f>
        <v>文書レベル合計金額</v>
      </c>
      <c r="F497" s="162" t="str">
        <f>IF("AS"=MID(N497,1,2),INDEX('SME XPath'!X:X,MATCH(コアインボイス0904!K497,'SME XPath'!A:A,0),1),"")</f>
        <v/>
      </c>
      <c r="G497" s="161" t="s">
        <v>4639</v>
      </c>
      <c r="H497" s="161" t="s">
        <v>2355</v>
      </c>
      <c r="K497" s="161">
        <v>481</v>
      </c>
      <c r="L497" s="162" t="s">
        <v>2280</v>
      </c>
      <c r="M497" s="161" t="s">
        <v>1661</v>
      </c>
      <c r="N497" s="161" t="s">
        <v>48</v>
      </c>
      <c r="V497" s="161" t="s">
        <v>1662</v>
      </c>
      <c r="Y497" s="161" t="s">
        <v>1663</v>
      </c>
      <c r="Z497" s="161" t="s">
        <v>1664</v>
      </c>
      <c r="AA497" s="162" t="s">
        <v>43</v>
      </c>
      <c r="AB497" s="161">
        <v>314</v>
      </c>
      <c r="AC497" s="162" t="s">
        <v>2280</v>
      </c>
      <c r="AD497" s="161" t="s">
        <v>1661</v>
      </c>
      <c r="AE497" s="161" t="s">
        <v>48</v>
      </c>
      <c r="AM497" s="161" t="s">
        <v>1662</v>
      </c>
      <c r="AR497" s="161" t="s">
        <v>1663</v>
      </c>
      <c r="AS497" s="161" t="s">
        <v>1664</v>
      </c>
      <c r="AT497" s="162" t="s">
        <v>43</v>
      </c>
      <c r="AV497" s="167" t="s">
        <v>3507</v>
      </c>
      <c r="AW497" s="161" t="s">
        <v>3507</v>
      </c>
      <c r="AX497" s="161">
        <v>2660</v>
      </c>
      <c r="AY497" s="161" t="s">
        <v>1665</v>
      </c>
      <c r="AZ497" s="161">
        <v>2</v>
      </c>
      <c r="BA497" s="161" t="s">
        <v>3242</v>
      </c>
      <c r="BB497" s="161" t="s">
        <v>2770</v>
      </c>
      <c r="BC497" s="162" t="s">
        <v>43</v>
      </c>
      <c r="BD497" s="162" t="str">
        <f>IF("IBT"=MID(AY497,1,3),INDEX('JP PINT 1.0'!J:J,MATCH(コアインボイス0904!AY497,'JP PINT 1.0'!C:C,0),1),"")</f>
        <v>Amount</v>
      </c>
      <c r="BF497" s="167" t="s">
        <v>4271</v>
      </c>
    </row>
    <row r="498" spans="1:58">
      <c r="A498" s="161">
        <v>496</v>
      </c>
      <c r="B498" s="162" t="s">
        <v>4470</v>
      </c>
      <c r="C498" s="161" t="s">
        <v>5766</v>
      </c>
      <c r="D498" s="161" t="s">
        <v>5067</v>
      </c>
      <c r="E498" s="161" t="str">
        <f t="shared" si="78"/>
        <v>文書レベル合計金額</v>
      </c>
      <c r="F498" s="162" t="str">
        <f>IF("AS"=MID(N498,1,2),INDEX('SME XPath'!X:X,MATCH(コアインボイス0904!K498,'SME XPath'!A:A,0),1),"")</f>
        <v/>
      </c>
      <c r="G498" s="161" t="s">
        <v>4640</v>
      </c>
      <c r="H498" s="161" t="s">
        <v>2355</v>
      </c>
      <c r="K498" s="161">
        <v>482</v>
      </c>
      <c r="L498" s="162" t="s">
        <v>2280</v>
      </c>
      <c r="M498" s="161" t="s">
        <v>1667</v>
      </c>
      <c r="N498" s="161" t="s">
        <v>48</v>
      </c>
      <c r="V498" s="161" t="s">
        <v>1668</v>
      </c>
      <c r="Y498" s="161" t="s">
        <v>1669</v>
      </c>
      <c r="Z498" s="161" t="s">
        <v>1670</v>
      </c>
      <c r="AA498" s="162" t="s">
        <v>43</v>
      </c>
      <c r="AB498" s="161">
        <v>315</v>
      </c>
      <c r="AC498" s="162" t="s">
        <v>2280</v>
      </c>
      <c r="AD498" s="161" t="s">
        <v>1667</v>
      </c>
      <c r="AE498" s="161" t="s">
        <v>48</v>
      </c>
      <c r="AM498" s="161" t="s">
        <v>1668</v>
      </c>
      <c r="AR498" s="161" t="s">
        <v>1669</v>
      </c>
      <c r="AS498" s="161" t="s">
        <v>1670</v>
      </c>
      <c r="AT498" s="162" t="s">
        <v>43</v>
      </c>
      <c r="AU498" s="162" t="s">
        <v>4057</v>
      </c>
      <c r="AV498" s="167" t="s">
        <v>4056</v>
      </c>
      <c r="AW498" s="161" t="s">
        <v>3496</v>
      </c>
      <c r="AX498" s="161">
        <v>2690</v>
      </c>
      <c r="AY498" s="161" t="s">
        <v>1671</v>
      </c>
      <c r="AZ498" s="161">
        <v>2</v>
      </c>
      <c r="BA498" s="161" t="s">
        <v>3209</v>
      </c>
      <c r="BB498" s="161" t="s">
        <v>2772</v>
      </c>
      <c r="BC498" s="162" t="s">
        <v>64</v>
      </c>
      <c r="BD498" s="162" t="str">
        <f>IF("IBT"=MID(AY498,1,3),INDEX('JP PINT 1.0'!J:J,MATCH(コアインボイス0904!AY498,'JP PINT 1.0'!C:C,0),1),"")</f>
        <v>Amount</v>
      </c>
      <c r="BF498" s="167" t="s">
        <v>4416</v>
      </c>
    </row>
    <row r="499" spans="1:58">
      <c r="A499" s="161">
        <v>497</v>
      </c>
      <c r="B499" s="162" t="s">
        <v>4470</v>
      </c>
      <c r="C499" s="161" t="s">
        <v>5767</v>
      </c>
      <c r="D499" s="161" t="s">
        <v>5068</v>
      </c>
      <c r="E499" s="161" t="str">
        <f t="shared" si="78"/>
        <v>文書レベル合計金額</v>
      </c>
      <c r="F499" s="162" t="str">
        <f>IF("AS"=MID(N499,1,2),INDEX('SME XPath'!X:X,MATCH(コアインボイス0904!K499,'SME XPath'!A:A,0),1),"")</f>
        <v/>
      </c>
      <c r="G499" s="161" t="s">
        <v>4641</v>
      </c>
      <c r="H499" s="161" t="s">
        <v>2355</v>
      </c>
      <c r="K499" s="161">
        <v>483</v>
      </c>
      <c r="L499" s="162" t="s">
        <v>2280</v>
      </c>
      <c r="M499" s="161" t="s">
        <v>1673</v>
      </c>
      <c r="N499" s="161" t="s">
        <v>48</v>
      </c>
      <c r="V499" s="161" t="s">
        <v>1674</v>
      </c>
      <c r="Y499" s="161" t="s">
        <v>1675</v>
      </c>
      <c r="Z499" s="161" t="s">
        <v>1676</v>
      </c>
      <c r="AA499" s="162" t="s">
        <v>43</v>
      </c>
      <c r="AB499" s="161">
        <v>316</v>
      </c>
      <c r="AC499" s="162" t="s">
        <v>2280</v>
      </c>
      <c r="AD499" s="161" t="s">
        <v>1673</v>
      </c>
      <c r="AE499" s="161" t="s">
        <v>48</v>
      </c>
      <c r="AM499" s="161" t="s">
        <v>1674</v>
      </c>
      <c r="AR499" s="161" t="s">
        <v>1675</v>
      </c>
      <c r="AS499" s="161" t="s">
        <v>1676</v>
      </c>
      <c r="AT499" s="162" t="s">
        <v>43</v>
      </c>
      <c r="AV499" s="167" t="s">
        <v>3506</v>
      </c>
      <c r="AW499" s="161" t="s">
        <v>3506</v>
      </c>
      <c r="AX499" s="161">
        <v>2650</v>
      </c>
      <c r="AY499" s="161" t="s">
        <v>1683</v>
      </c>
      <c r="AZ499" s="161">
        <v>2</v>
      </c>
      <c r="BA499" s="161" t="s">
        <v>3236</v>
      </c>
      <c r="BB499" s="161" t="s">
        <v>2774</v>
      </c>
      <c r="BC499" s="162" t="s">
        <v>64</v>
      </c>
      <c r="BD499" s="162" t="str">
        <f>IF("IBT"=MID(AY499,1,3),INDEX('JP PINT 1.0'!J:J,MATCH(コアインボイス0904!AY499,'JP PINT 1.0'!C:C,0),1),"")</f>
        <v>Amount</v>
      </c>
      <c r="BF499" s="167" t="s">
        <v>4270</v>
      </c>
    </row>
    <row r="500" spans="1:58">
      <c r="A500" s="161">
        <v>498</v>
      </c>
      <c r="B500" s="162" t="s">
        <v>4470</v>
      </c>
      <c r="C500" s="161" t="s">
        <v>5768</v>
      </c>
      <c r="D500" s="161" t="s">
        <v>5069</v>
      </c>
      <c r="E500" s="161" t="str">
        <f t="shared" si="78"/>
        <v>文書レベル合計金額</v>
      </c>
      <c r="F500" s="162" t="str">
        <f>IF("AS"=MID(N500,1,2),INDEX('SME XPath'!X:X,MATCH(コアインボイス0904!K500,'SME XPath'!A:A,0),1),"")</f>
        <v/>
      </c>
      <c r="G500" s="161" t="s">
        <v>4642</v>
      </c>
      <c r="H500" s="161" t="s">
        <v>2355</v>
      </c>
      <c r="K500" s="161">
        <v>484</v>
      </c>
      <c r="L500" s="162" t="s">
        <v>2280</v>
      </c>
      <c r="M500" s="161" t="s">
        <v>1679</v>
      </c>
      <c r="N500" s="161" t="s">
        <v>48</v>
      </c>
      <c r="V500" s="161" t="s">
        <v>1680</v>
      </c>
      <c r="Y500" s="161" t="s">
        <v>1681</v>
      </c>
      <c r="Z500" s="161" t="s">
        <v>1682</v>
      </c>
      <c r="AA500" s="162" t="s">
        <v>43</v>
      </c>
      <c r="AB500" s="161">
        <v>317</v>
      </c>
      <c r="AC500" s="162" t="s">
        <v>2280</v>
      </c>
      <c r="AD500" s="161" t="s">
        <v>1679</v>
      </c>
      <c r="AE500" s="161" t="s">
        <v>48</v>
      </c>
      <c r="AM500" s="161" t="s">
        <v>1680</v>
      </c>
      <c r="AR500" s="161" t="s">
        <v>1681</v>
      </c>
      <c r="AS500" s="161" t="s">
        <v>1682</v>
      </c>
      <c r="AT500" s="162" t="s">
        <v>43</v>
      </c>
      <c r="AV500" s="167" t="s">
        <v>3504</v>
      </c>
      <c r="AW500" s="161" t="s">
        <v>3504</v>
      </c>
      <c r="AX500" s="161">
        <v>2680</v>
      </c>
      <c r="AY500" s="161" t="s">
        <v>1677</v>
      </c>
      <c r="AZ500" s="161">
        <v>2</v>
      </c>
      <c r="BA500" s="161" t="s">
        <v>3238</v>
      </c>
      <c r="BB500" s="161" t="s">
        <v>2776</v>
      </c>
      <c r="BC500" s="162" t="s">
        <v>64</v>
      </c>
      <c r="BD500" s="162" t="str">
        <f>IF("IBT"=MID(AY500,1,3),INDEX('JP PINT 1.0'!J:J,MATCH(コアインボイス0904!AY500,'JP PINT 1.0'!C:C,0),1),"")</f>
        <v>Amount</v>
      </c>
      <c r="BF500" s="167" t="s">
        <v>4273</v>
      </c>
    </row>
    <row r="501" spans="1:58">
      <c r="A501" s="161">
        <v>499</v>
      </c>
      <c r="B501" s="162" t="s">
        <v>4470</v>
      </c>
      <c r="C501" s="161" t="s">
        <v>5769</v>
      </c>
      <c r="D501" s="161" t="s">
        <v>5070</v>
      </c>
      <c r="E501" s="161" t="str">
        <f t="shared" si="78"/>
        <v>文書レベル合計金額</v>
      </c>
      <c r="F501" s="162" t="str">
        <f>IF("AS"=MID(N501,1,2),INDEX('SME XPath'!X:X,MATCH(コアインボイス0904!K501,'SME XPath'!A:A,0),1),"")</f>
        <v/>
      </c>
      <c r="G501" s="161" t="s">
        <v>4643</v>
      </c>
      <c r="H501" s="161" t="s">
        <v>2355</v>
      </c>
      <c r="K501" s="161">
        <v>485</v>
      </c>
      <c r="L501" s="162" t="s">
        <v>2280</v>
      </c>
      <c r="M501" s="161" t="s">
        <v>1685</v>
      </c>
      <c r="N501" s="161" t="s">
        <v>48</v>
      </c>
      <c r="V501" s="161" t="s">
        <v>1686</v>
      </c>
      <c r="Y501" s="161" t="s">
        <v>1687</v>
      </c>
      <c r="Z501" s="161" t="s">
        <v>1688</v>
      </c>
      <c r="AA501" s="162" t="s">
        <v>43</v>
      </c>
      <c r="AB501" s="161">
        <v>318</v>
      </c>
      <c r="AC501" s="162" t="s">
        <v>2280</v>
      </c>
      <c r="AD501" s="161" t="s">
        <v>1685</v>
      </c>
      <c r="AE501" s="161" t="s">
        <v>48</v>
      </c>
      <c r="AM501" s="161" t="s">
        <v>1686</v>
      </c>
      <c r="AR501" s="161" t="s">
        <v>1687</v>
      </c>
      <c r="AS501" s="161" t="s">
        <v>1688</v>
      </c>
      <c r="AT501" s="162" t="s">
        <v>43</v>
      </c>
      <c r="AV501" s="167" t="s">
        <v>3502</v>
      </c>
      <c r="AW501" s="161" t="s">
        <v>3502</v>
      </c>
      <c r="AX501" s="161">
        <v>2700</v>
      </c>
      <c r="AY501" s="161" t="s">
        <v>1693</v>
      </c>
      <c r="AZ501" s="161">
        <v>2</v>
      </c>
      <c r="BA501" s="161" t="s">
        <v>3240</v>
      </c>
      <c r="BB501" s="161" t="s">
        <v>2778</v>
      </c>
      <c r="BC501" s="162" t="s">
        <v>64</v>
      </c>
      <c r="BD501" s="162" t="str">
        <f>IF("IBT"=MID(AY501,1,3),INDEX('JP PINT 1.0'!J:J,MATCH(コアインボイス0904!AY501,'JP PINT 1.0'!C:C,0),1),"")</f>
        <v>Amount</v>
      </c>
      <c r="BF501" s="167" t="s">
        <v>4274</v>
      </c>
    </row>
    <row r="502" spans="1:58">
      <c r="A502" s="161">
        <v>500</v>
      </c>
      <c r="B502" s="162" t="s">
        <v>4470</v>
      </c>
      <c r="C502" s="161" t="s">
        <v>5770</v>
      </c>
      <c r="D502" s="161" t="s">
        <v>5071</v>
      </c>
      <c r="E502" s="161" t="str">
        <f t="shared" si="78"/>
        <v>文書レベル合計金額</v>
      </c>
      <c r="F502" s="162" t="str">
        <f>IF("AS"=MID(N502,1,2),INDEX('SME XPath'!X:X,MATCH(コアインボイス0904!K502,'SME XPath'!A:A,0),1),"")</f>
        <v/>
      </c>
      <c r="G502" s="161" t="s">
        <v>4644</v>
      </c>
      <c r="H502" s="161" t="s">
        <v>2355</v>
      </c>
      <c r="K502" s="161">
        <v>486</v>
      </c>
      <c r="L502" s="162" t="s">
        <v>2280</v>
      </c>
      <c r="M502" s="161" t="s">
        <v>1689</v>
      </c>
      <c r="N502" s="161" t="s">
        <v>48</v>
      </c>
      <c r="V502" s="161" t="s">
        <v>1690</v>
      </c>
      <c r="Y502" s="161" t="s">
        <v>1691</v>
      </c>
      <c r="Z502" s="161" t="s">
        <v>1692</v>
      </c>
      <c r="AA502" s="162" t="s">
        <v>43</v>
      </c>
      <c r="AB502" s="161">
        <v>319</v>
      </c>
      <c r="AC502" s="162" t="s">
        <v>2280</v>
      </c>
      <c r="AD502" s="161" t="s">
        <v>1689</v>
      </c>
      <c r="AE502" s="161" t="s">
        <v>48</v>
      </c>
      <c r="AM502" s="161" t="s">
        <v>1690</v>
      </c>
      <c r="AR502" s="161" t="s">
        <v>1691</v>
      </c>
      <c r="AS502" s="161" t="s">
        <v>1692</v>
      </c>
      <c r="AT502" s="162" t="s">
        <v>43</v>
      </c>
      <c r="AV502" s="167" t="s">
        <v>3500</v>
      </c>
      <c r="AW502" s="161" t="s">
        <v>3500</v>
      </c>
      <c r="AX502" s="161">
        <v>2730</v>
      </c>
      <c r="AY502" s="161" t="s">
        <v>1089</v>
      </c>
      <c r="AZ502" s="161">
        <v>2</v>
      </c>
      <c r="BA502" s="161" t="s">
        <v>3252</v>
      </c>
      <c r="BB502" s="161" t="s">
        <v>2780</v>
      </c>
      <c r="BC502" s="162" t="s">
        <v>64</v>
      </c>
      <c r="BD502" s="162" t="str">
        <f>IF("IBT"=MID(AY502,1,3),INDEX('JP PINT 1.0'!J:J,MATCH(コアインボイス0904!AY502,'JP PINT 1.0'!C:C,0),1),"")</f>
        <v>Amount</v>
      </c>
      <c r="BF502" s="167" t="s">
        <v>4277</v>
      </c>
    </row>
    <row r="503" spans="1:58">
      <c r="A503" s="161">
        <v>501</v>
      </c>
      <c r="B503" s="162" t="s">
        <v>4470</v>
      </c>
      <c r="C503" s="161" t="s">
        <v>5072</v>
      </c>
      <c r="D503" s="161" t="s">
        <v>5073</v>
      </c>
      <c r="E503" s="161" t="str">
        <f t="shared" ref="E503" si="79">G$380</f>
        <v>文書</v>
      </c>
      <c r="F503" s="162">
        <f>IF("AS"=MID(N503,1,2),INDEX('SME XPath'!X:X,MATCH(コアインボイス0904!K503,'SME XPath'!A:A,0),1),"")</f>
        <v>1</v>
      </c>
      <c r="G503" s="161" t="s">
        <v>5247</v>
      </c>
      <c r="K503" s="161">
        <v>487</v>
      </c>
      <c r="L503" s="162" t="s">
        <v>2280</v>
      </c>
      <c r="M503" s="161" t="s">
        <v>1645</v>
      </c>
      <c r="N503" s="161" t="s">
        <v>60</v>
      </c>
      <c r="T503" s="161" t="s">
        <v>1646</v>
      </c>
      <c r="Y503" s="161" t="s">
        <v>1695</v>
      </c>
      <c r="Z503" s="161" t="s">
        <v>1696</v>
      </c>
      <c r="AA503" s="162" t="s">
        <v>43</v>
      </c>
      <c r="AB503" s="161">
        <v>320</v>
      </c>
      <c r="AC503" s="162" t="s">
        <v>2280</v>
      </c>
      <c r="AD503" s="161" t="s">
        <v>1645</v>
      </c>
      <c r="AE503" s="161" t="s">
        <v>60</v>
      </c>
      <c r="AK503" s="161" t="s">
        <v>1646</v>
      </c>
      <c r="AR503" s="161" t="s">
        <v>1695</v>
      </c>
      <c r="AS503" s="161" t="s">
        <v>1696</v>
      </c>
      <c r="AT503" s="162" t="s">
        <v>43</v>
      </c>
      <c r="AV503" s="167" t="s">
        <v>4054</v>
      </c>
      <c r="AW503" s="161" t="s">
        <v>3498</v>
      </c>
      <c r="AX503" s="161">
        <v>2740</v>
      </c>
      <c r="AY503" s="161" t="s">
        <v>1697</v>
      </c>
      <c r="AZ503" s="161">
        <v>1</v>
      </c>
      <c r="BA503" s="161" t="s">
        <v>3221</v>
      </c>
      <c r="BB503" s="161" t="s">
        <v>1698</v>
      </c>
      <c r="BC503" s="162" t="s">
        <v>43</v>
      </c>
      <c r="BD503" s="162" t="str">
        <f>IF("IBT"=MID(AY503,1,3),INDEX('JP PINT 1.0'!J:J,MATCH(コアインボイス0904!AY503,'JP PINT 1.0'!C:C,0),1),"")</f>
        <v/>
      </c>
      <c r="BF503" s="167" t="s">
        <v>4417</v>
      </c>
    </row>
    <row r="504" spans="1:58">
      <c r="A504" s="161">
        <v>502</v>
      </c>
      <c r="B504" s="162" t="s">
        <v>4470</v>
      </c>
      <c r="K504" s="161">
        <v>488</v>
      </c>
      <c r="L504" s="162" t="s">
        <v>2280</v>
      </c>
      <c r="M504" s="161" t="s">
        <v>1651</v>
      </c>
      <c r="N504" s="161" t="s">
        <v>69</v>
      </c>
      <c r="U504" s="161" t="s">
        <v>1652</v>
      </c>
      <c r="Y504" s="161" t="s">
        <v>1699</v>
      </c>
      <c r="Z504" s="161" t="s">
        <v>1700</v>
      </c>
      <c r="AA504" s="162" t="s">
        <v>34</v>
      </c>
      <c r="AB504" s="161">
        <v>321</v>
      </c>
      <c r="AC504" s="162" t="s">
        <v>2280</v>
      </c>
      <c r="AD504" s="161" t="s">
        <v>1651</v>
      </c>
      <c r="AE504" s="161" t="s">
        <v>69</v>
      </c>
      <c r="AL504" s="161" t="s">
        <v>1652</v>
      </c>
      <c r="AR504" s="161" t="s">
        <v>1699</v>
      </c>
      <c r="AS504" s="161" t="s">
        <v>1700</v>
      </c>
      <c r="AT504" s="162" t="s">
        <v>34</v>
      </c>
      <c r="AX504" s="161" t="s">
        <v>4079</v>
      </c>
      <c r="AZ504" s="161" t="s">
        <v>4079</v>
      </c>
      <c r="BA504" s="161" t="s">
        <v>4079</v>
      </c>
      <c r="BB504" s="161" t="s">
        <v>4079</v>
      </c>
      <c r="BC504" s="162" t="s">
        <v>4079</v>
      </c>
      <c r="BD504" s="162" t="str">
        <f>IF("IBT"=MID(AY504,1,3),INDEX('JP PINT 1.0'!J:J,MATCH(コアインボイス0904!AY504,'JP PINT 1.0'!C:C,0),1),"")</f>
        <v/>
      </c>
      <c r="BF504" s="167" t="s">
        <v>4079</v>
      </c>
    </row>
    <row r="505" spans="1:58">
      <c r="A505" s="161">
        <v>503</v>
      </c>
      <c r="B505" s="162" t="s">
        <v>4470</v>
      </c>
      <c r="C505" s="161" t="s">
        <v>5771</v>
      </c>
      <c r="D505" s="161" t="s">
        <v>5074</v>
      </c>
      <c r="E505" s="161" t="str">
        <f>G503</f>
        <v>文書レベル会計通貨合計金額</v>
      </c>
      <c r="F505" s="162" t="str">
        <f>IF("AS"=MID(N505,1,2),INDEX('SME XPath'!X:X,MATCH(コアインボイス0904!K505,'SME XPath'!A:A,0),1),"")</f>
        <v/>
      </c>
      <c r="G505" s="161" t="s">
        <v>5248</v>
      </c>
      <c r="H505" s="161" t="s">
        <v>2355</v>
      </c>
      <c r="K505" s="161">
        <v>489</v>
      </c>
      <c r="L505" s="162" t="s">
        <v>2280</v>
      </c>
      <c r="M505" s="161" t="s">
        <v>1667</v>
      </c>
      <c r="N505" s="161" t="s">
        <v>48</v>
      </c>
      <c r="V505" s="161" t="s">
        <v>1668</v>
      </c>
      <c r="Y505" s="161" t="s">
        <v>1701</v>
      </c>
      <c r="Z505" s="161" t="s">
        <v>1702</v>
      </c>
      <c r="AA505" s="162" t="s">
        <v>43</v>
      </c>
      <c r="AB505" s="161">
        <v>322</v>
      </c>
      <c r="AC505" s="162" t="s">
        <v>2280</v>
      </c>
      <c r="AD505" s="161" t="s">
        <v>1667</v>
      </c>
      <c r="AE505" s="161" t="s">
        <v>48</v>
      </c>
      <c r="AM505" s="161" t="s">
        <v>1668</v>
      </c>
      <c r="AR505" s="161" t="s">
        <v>1701</v>
      </c>
      <c r="AS505" s="161" t="s">
        <v>1702</v>
      </c>
      <c r="AT505" s="162" t="s">
        <v>43</v>
      </c>
      <c r="AU505" s="162" t="s">
        <v>4058</v>
      </c>
      <c r="AV505" s="167" t="s">
        <v>4055</v>
      </c>
      <c r="AW505" s="161" t="s">
        <v>3496</v>
      </c>
      <c r="AX505" s="161">
        <v>2750</v>
      </c>
      <c r="AY505" s="161" t="s">
        <v>1703</v>
      </c>
      <c r="AZ505" s="161">
        <v>2</v>
      </c>
      <c r="BA505" s="161" t="s">
        <v>3224</v>
      </c>
      <c r="BB505" s="161" t="s">
        <v>2782</v>
      </c>
      <c r="BC505" s="162" t="s">
        <v>43</v>
      </c>
      <c r="BD505" s="162" t="str">
        <f>IF("IBT"=MID(AY505,1,3),INDEX('JP PINT 1.0'!J:J,MATCH(コアインボイス0904!AY505,'JP PINT 1.0'!C:C,0),1),"")</f>
        <v>Amount</v>
      </c>
      <c r="BF505" s="167" t="s">
        <v>4418</v>
      </c>
    </row>
    <row r="506" spans="1:58">
      <c r="A506" s="161">
        <v>504</v>
      </c>
      <c r="B506" s="162" t="s">
        <v>4470</v>
      </c>
      <c r="C506" s="161" t="s">
        <v>5075</v>
      </c>
      <c r="D506" s="161" t="s">
        <v>5076</v>
      </c>
      <c r="E506" s="161" t="str">
        <f t="shared" ref="E506" si="80">G$380</f>
        <v>文書</v>
      </c>
      <c r="F506" s="162" t="str">
        <f>IF("AS"=MID(N506,1,2),INDEX('SME XPath'!X:X,MATCH(コアインボイス0904!K506,'SME XPath'!A:A,0),1),"")</f>
        <v>n</v>
      </c>
      <c r="G506" s="161" t="s">
        <v>4645</v>
      </c>
      <c r="K506" s="161">
        <v>490</v>
      </c>
      <c r="L506" s="162" t="s">
        <v>2280</v>
      </c>
      <c r="M506" s="161" t="s">
        <v>1705</v>
      </c>
      <c r="N506" s="161" t="s">
        <v>60</v>
      </c>
      <c r="T506" s="161" t="s">
        <v>1706</v>
      </c>
      <c r="Y506" s="161" t="s">
        <v>1707</v>
      </c>
      <c r="Z506" s="161" t="s">
        <v>1708</v>
      </c>
      <c r="AA506" s="162" t="s">
        <v>210</v>
      </c>
      <c r="AB506" s="161">
        <v>323</v>
      </c>
      <c r="AC506" s="162" t="s">
        <v>2280</v>
      </c>
      <c r="AD506" s="161" t="s">
        <v>1705</v>
      </c>
      <c r="AE506" s="161" t="s">
        <v>60</v>
      </c>
      <c r="AK506" s="161" t="s">
        <v>1706</v>
      </c>
      <c r="AR506" s="161" t="s">
        <v>1707</v>
      </c>
      <c r="AS506" s="161" t="s">
        <v>1708</v>
      </c>
      <c r="AT506" s="162" t="s">
        <v>210</v>
      </c>
      <c r="AV506" s="167" t="s">
        <v>3494</v>
      </c>
      <c r="AW506" s="161" t="s">
        <v>3494</v>
      </c>
      <c r="AX506" s="161" t="s">
        <v>4079</v>
      </c>
      <c r="AZ506" s="161" t="s">
        <v>4079</v>
      </c>
      <c r="BA506" s="161" t="s">
        <v>4079</v>
      </c>
      <c r="BB506" s="161" t="s">
        <v>4079</v>
      </c>
      <c r="BC506" s="162" t="s">
        <v>4079</v>
      </c>
      <c r="BD506" s="162" t="str">
        <f>IF("IBT"=MID(AY506,1,3),INDEX('JP PINT 1.0'!J:J,MATCH(コアインボイス0904!AY506,'JP PINT 1.0'!C:C,0),1),"")</f>
        <v/>
      </c>
      <c r="BF506" s="167" t="s">
        <v>4079</v>
      </c>
    </row>
    <row r="507" spans="1:58">
      <c r="A507" s="161">
        <v>505</v>
      </c>
      <c r="B507" s="162" t="s">
        <v>4470</v>
      </c>
      <c r="K507" s="161">
        <v>491</v>
      </c>
      <c r="L507" s="162" t="s">
        <v>2280</v>
      </c>
      <c r="M507" s="161" t="s">
        <v>1103</v>
      </c>
      <c r="N507" s="161" t="s">
        <v>69</v>
      </c>
      <c r="U507" s="161" t="s">
        <v>1104</v>
      </c>
      <c r="Y507" s="161" t="s">
        <v>1709</v>
      </c>
      <c r="Z507" s="161" t="s">
        <v>1710</v>
      </c>
      <c r="AA507" s="162" t="s">
        <v>34</v>
      </c>
      <c r="AB507" s="161">
        <v>324</v>
      </c>
      <c r="AC507" s="162" t="s">
        <v>2280</v>
      </c>
      <c r="AD507" s="161" t="s">
        <v>1103</v>
      </c>
      <c r="AE507" s="161" t="s">
        <v>69</v>
      </c>
      <c r="AL507" s="161" t="s">
        <v>1104</v>
      </c>
      <c r="AR507" s="161" t="s">
        <v>1709</v>
      </c>
      <c r="AS507" s="161" t="s">
        <v>1710</v>
      </c>
      <c r="AT507" s="162" t="s">
        <v>34</v>
      </c>
      <c r="AX507" s="161" t="s">
        <v>4079</v>
      </c>
      <c r="AZ507" s="161" t="s">
        <v>4079</v>
      </c>
      <c r="BA507" s="161" t="s">
        <v>4079</v>
      </c>
      <c r="BB507" s="161" t="s">
        <v>4079</v>
      </c>
      <c r="BC507" s="162" t="s">
        <v>4079</v>
      </c>
      <c r="BD507" s="162" t="str">
        <f>IF("IBT"=MID(AY507,1,3),INDEX('JP PINT 1.0'!J:J,MATCH(コアインボイス0904!AY507,'JP PINT 1.0'!C:C,0),1),"")</f>
        <v/>
      </c>
      <c r="BF507" s="167" t="s">
        <v>4079</v>
      </c>
    </row>
    <row r="508" spans="1:58">
      <c r="A508" s="161">
        <v>506</v>
      </c>
      <c r="B508" s="162" t="s">
        <v>4470</v>
      </c>
      <c r="C508" s="161" t="s">
        <v>5772</v>
      </c>
      <c r="D508" s="161" t="s">
        <v>5077</v>
      </c>
      <c r="E508" s="161" t="str">
        <f>G$506</f>
        <v>文書レベル調整</v>
      </c>
      <c r="F508" s="162" t="str">
        <f>IF("AS"=MID(N508,1,2),INDEX('SME XPath'!X:X,MATCH(コアインボイス0904!K508,'SME XPath'!A:A,0),1),"")</f>
        <v/>
      </c>
      <c r="G508" s="161" t="s">
        <v>4646</v>
      </c>
      <c r="H508" s="161" t="s">
        <v>2355</v>
      </c>
      <c r="K508" s="161">
        <v>492</v>
      </c>
      <c r="L508" s="162" t="s">
        <v>2280</v>
      </c>
      <c r="M508" s="161" t="s">
        <v>1107</v>
      </c>
      <c r="N508" s="161" t="s">
        <v>48</v>
      </c>
      <c r="V508" s="161" t="s">
        <v>1108</v>
      </c>
      <c r="Y508" s="161" t="s">
        <v>1711</v>
      </c>
      <c r="Z508" s="161" t="s">
        <v>1712</v>
      </c>
      <c r="AA508" s="162" t="s">
        <v>43</v>
      </c>
      <c r="AB508" s="161">
        <v>325</v>
      </c>
      <c r="AC508" s="162" t="s">
        <v>2280</v>
      </c>
      <c r="AD508" s="161" t="s">
        <v>1107</v>
      </c>
      <c r="AE508" s="161" t="s">
        <v>48</v>
      </c>
      <c r="AM508" s="161" t="s">
        <v>1108</v>
      </c>
      <c r="AR508" s="161" t="s">
        <v>1711</v>
      </c>
      <c r="AS508" s="161" t="s">
        <v>1712</v>
      </c>
      <c r="AT508" s="162" t="s">
        <v>43</v>
      </c>
      <c r="AV508" s="167" t="s">
        <v>3493</v>
      </c>
      <c r="AW508" s="161" t="s">
        <v>3493</v>
      </c>
      <c r="AX508" s="161" t="s">
        <v>4079</v>
      </c>
      <c r="AZ508" s="161" t="s">
        <v>4079</v>
      </c>
      <c r="BA508" s="161" t="s">
        <v>4079</v>
      </c>
      <c r="BB508" s="161" t="s">
        <v>4079</v>
      </c>
      <c r="BC508" s="162" t="s">
        <v>4079</v>
      </c>
      <c r="BD508" s="162" t="str">
        <f>IF("IBT"=MID(AY508,1,3),INDEX('JP PINT 1.0'!J:J,MATCH(コアインボイス0904!AY508,'JP PINT 1.0'!C:C,0),1),"")</f>
        <v/>
      </c>
      <c r="BF508" s="167" t="s">
        <v>4079</v>
      </c>
    </row>
    <row r="509" spans="1:58">
      <c r="A509" s="161">
        <v>507</v>
      </c>
      <c r="B509" s="162" t="s">
        <v>4470</v>
      </c>
      <c r="C509" s="161" t="s">
        <v>5773</v>
      </c>
      <c r="D509" s="161" t="s">
        <v>5078</v>
      </c>
      <c r="E509" s="161" t="str">
        <f t="shared" ref="E509:E512" si="81">G$506</f>
        <v>文書レベル調整</v>
      </c>
      <c r="F509" s="162" t="str">
        <f>IF("AS"=MID(N509,1,2),INDEX('SME XPath'!X:X,MATCH(コアインボイス0904!K509,'SME XPath'!A:A,0),1),"")</f>
        <v/>
      </c>
      <c r="G509" s="161" t="s">
        <v>4647</v>
      </c>
      <c r="H509" s="161" t="s">
        <v>2355</v>
      </c>
      <c r="K509" s="161">
        <v>493</v>
      </c>
      <c r="L509" s="162" t="s">
        <v>2280</v>
      </c>
      <c r="M509" s="161" t="s">
        <v>1112</v>
      </c>
      <c r="N509" s="161" t="s">
        <v>48</v>
      </c>
      <c r="V509" s="161" t="s">
        <v>1113</v>
      </c>
      <c r="Y509" s="161" t="s">
        <v>1713</v>
      </c>
      <c r="Z509" s="161" t="s">
        <v>1714</v>
      </c>
      <c r="AA509" s="162" t="s">
        <v>43</v>
      </c>
      <c r="AB509" s="161">
        <v>326</v>
      </c>
      <c r="AC509" s="162" t="s">
        <v>2280</v>
      </c>
      <c r="AD509" s="161" t="s">
        <v>1112</v>
      </c>
      <c r="AE509" s="161" t="s">
        <v>48</v>
      </c>
      <c r="AM509" s="161" t="s">
        <v>1113</v>
      </c>
      <c r="AR509" s="161" t="s">
        <v>1713</v>
      </c>
      <c r="AS509" s="161" t="s">
        <v>1714</v>
      </c>
      <c r="AT509" s="162" t="s">
        <v>43</v>
      </c>
      <c r="AV509" s="167" t="s">
        <v>3492</v>
      </c>
      <c r="AW509" s="161" t="s">
        <v>3492</v>
      </c>
      <c r="AX509" s="161" t="s">
        <v>4079</v>
      </c>
      <c r="AZ509" s="161" t="s">
        <v>4079</v>
      </c>
      <c r="BA509" s="161" t="s">
        <v>4079</v>
      </c>
      <c r="BB509" s="161" t="s">
        <v>4079</v>
      </c>
      <c r="BC509" s="162" t="s">
        <v>4079</v>
      </c>
      <c r="BD509" s="162" t="str">
        <f>IF("IBT"=MID(AY509,1,3),INDEX('JP PINT 1.0'!J:J,MATCH(コアインボイス0904!AY509,'JP PINT 1.0'!C:C,0),1),"")</f>
        <v/>
      </c>
      <c r="BF509" s="167" t="s">
        <v>4079</v>
      </c>
    </row>
    <row r="510" spans="1:58">
      <c r="A510" s="161">
        <v>508</v>
      </c>
      <c r="B510" s="162" t="s">
        <v>4470</v>
      </c>
      <c r="C510" s="161" t="s">
        <v>5774</v>
      </c>
      <c r="D510" s="161" t="s">
        <v>5079</v>
      </c>
      <c r="E510" s="161" t="str">
        <f t="shared" si="81"/>
        <v>文書レベル調整</v>
      </c>
      <c r="F510" s="162" t="str">
        <f>IF("AS"=MID(N510,1,2),INDEX('SME XPath'!X:X,MATCH(コアインボイス0904!K510,'SME XPath'!A:A,0),1),"")</f>
        <v/>
      </c>
      <c r="G510" s="161" t="s">
        <v>4648</v>
      </c>
      <c r="H510" s="161" t="s">
        <v>2355</v>
      </c>
      <c r="K510" s="161">
        <v>494</v>
      </c>
      <c r="L510" s="162" t="s">
        <v>2280</v>
      </c>
      <c r="M510" s="161" t="s">
        <v>1116</v>
      </c>
      <c r="N510" s="161" t="s">
        <v>48</v>
      </c>
      <c r="V510" s="161" t="s">
        <v>1117</v>
      </c>
      <c r="Y510" s="161" t="s">
        <v>1715</v>
      </c>
      <c r="Z510" s="161" t="s">
        <v>1716</v>
      </c>
      <c r="AA510" s="162" t="s">
        <v>43</v>
      </c>
      <c r="AB510" s="161">
        <v>327</v>
      </c>
      <c r="AC510" s="162" t="s">
        <v>2280</v>
      </c>
      <c r="AD510" s="161" t="s">
        <v>1116</v>
      </c>
      <c r="AE510" s="161" t="s">
        <v>48</v>
      </c>
      <c r="AM510" s="161" t="s">
        <v>1117</v>
      </c>
      <c r="AR510" s="161" t="s">
        <v>1715</v>
      </c>
      <c r="AS510" s="161" t="s">
        <v>1716</v>
      </c>
      <c r="AT510" s="162" t="s">
        <v>43</v>
      </c>
      <c r="AV510" s="167" t="s">
        <v>3490</v>
      </c>
      <c r="AW510" s="161" t="s">
        <v>3490</v>
      </c>
      <c r="AX510" s="161" t="s">
        <v>4079</v>
      </c>
      <c r="AZ510" s="161" t="s">
        <v>4079</v>
      </c>
      <c r="BA510" s="161" t="s">
        <v>4079</v>
      </c>
      <c r="BB510" s="161" t="s">
        <v>4079</v>
      </c>
      <c r="BC510" s="162" t="s">
        <v>4079</v>
      </c>
      <c r="BD510" s="162" t="str">
        <f>IF("IBT"=MID(AY510,1,3),INDEX('JP PINT 1.0'!J:J,MATCH(コアインボイス0904!AY510,'JP PINT 1.0'!C:C,0),1),"")</f>
        <v/>
      </c>
      <c r="BF510" s="167" t="s">
        <v>4079</v>
      </c>
    </row>
    <row r="511" spans="1:58">
      <c r="A511" s="161">
        <v>509</v>
      </c>
      <c r="B511" s="162" t="s">
        <v>4470</v>
      </c>
      <c r="C511" s="161" t="s">
        <v>5775</v>
      </c>
      <c r="D511" s="161" t="s">
        <v>5080</v>
      </c>
      <c r="E511" s="161" t="str">
        <f t="shared" si="81"/>
        <v>文書レベル調整</v>
      </c>
      <c r="F511" s="162" t="str">
        <f>IF("AS"=MID(N511,1,2),INDEX('SME XPath'!X:X,MATCH(コアインボイス0904!K511,'SME XPath'!A:A,0),1),"")</f>
        <v/>
      </c>
      <c r="G511" s="161" t="s">
        <v>4649</v>
      </c>
      <c r="H511" s="161" t="s">
        <v>2355</v>
      </c>
      <c r="K511" s="161">
        <v>495</v>
      </c>
      <c r="L511" s="162" t="s">
        <v>2280</v>
      </c>
      <c r="M511" s="161" t="s">
        <v>1120</v>
      </c>
      <c r="N511" s="161" t="s">
        <v>48</v>
      </c>
      <c r="V511" s="161" t="s">
        <v>1121</v>
      </c>
      <c r="Y511" s="161" t="s">
        <v>1717</v>
      </c>
      <c r="Z511" s="161" t="s">
        <v>1718</v>
      </c>
      <c r="AA511" s="162" t="s">
        <v>43</v>
      </c>
      <c r="AB511" s="161">
        <v>328</v>
      </c>
      <c r="AC511" s="162" t="s">
        <v>2280</v>
      </c>
      <c r="AD511" s="161" t="s">
        <v>1120</v>
      </c>
      <c r="AE511" s="161" t="s">
        <v>48</v>
      </c>
      <c r="AM511" s="161" t="s">
        <v>1121</v>
      </c>
      <c r="AR511" s="161" t="s">
        <v>1717</v>
      </c>
      <c r="AS511" s="161" t="s">
        <v>1718</v>
      </c>
      <c r="AT511" s="162" t="s">
        <v>43</v>
      </c>
      <c r="AV511" s="167" t="s">
        <v>3488</v>
      </c>
      <c r="AW511" s="161" t="s">
        <v>3488</v>
      </c>
      <c r="AX511" s="161" t="s">
        <v>4079</v>
      </c>
      <c r="AZ511" s="161" t="s">
        <v>4079</v>
      </c>
      <c r="BA511" s="161" t="s">
        <v>4079</v>
      </c>
      <c r="BB511" s="161" t="s">
        <v>4079</v>
      </c>
      <c r="BC511" s="162" t="s">
        <v>4079</v>
      </c>
      <c r="BD511" s="162" t="str">
        <f>IF("IBT"=MID(AY511,1,3),INDEX('JP PINT 1.0'!J:J,MATCH(コアインボイス0904!AY511,'JP PINT 1.0'!C:C,0),1),"")</f>
        <v/>
      </c>
      <c r="BF511" s="167" t="s">
        <v>4079</v>
      </c>
    </row>
    <row r="512" spans="1:58">
      <c r="A512" s="161">
        <v>510</v>
      </c>
      <c r="B512" s="162" t="s">
        <v>4470</v>
      </c>
      <c r="C512" s="161" t="s">
        <v>5081</v>
      </c>
      <c r="D512" s="161" t="s">
        <v>5082</v>
      </c>
      <c r="E512" s="161" t="str">
        <f t="shared" si="81"/>
        <v>文書レベル調整</v>
      </c>
      <c r="F512" s="162" t="str">
        <f>IF("AS"=MID(N512,1,2),INDEX('SME XPath'!X:X,MATCH(コアインボイス0904!K512,'SME XPath'!A:A,0),1),"")</f>
        <v>n</v>
      </c>
      <c r="G512" s="161" t="s">
        <v>4650</v>
      </c>
      <c r="K512" s="161">
        <v>496</v>
      </c>
      <c r="L512" s="162" t="s">
        <v>2280</v>
      </c>
      <c r="M512" s="161" t="s">
        <v>1142</v>
      </c>
      <c r="N512" s="161" t="s">
        <v>60</v>
      </c>
      <c r="V512" s="161" t="s">
        <v>1143</v>
      </c>
      <c r="Y512" s="161" t="s">
        <v>1719</v>
      </c>
      <c r="Z512" s="161" t="s">
        <v>1720</v>
      </c>
      <c r="AA512" s="162" t="s">
        <v>210</v>
      </c>
      <c r="AB512" s="161">
        <v>329</v>
      </c>
      <c r="AC512" s="162" t="s">
        <v>2280</v>
      </c>
      <c r="AD512" s="161" t="s">
        <v>1142</v>
      </c>
      <c r="AE512" s="161" t="s">
        <v>60</v>
      </c>
      <c r="AM512" s="161" t="s">
        <v>1143</v>
      </c>
      <c r="AR512" s="161" t="s">
        <v>1719</v>
      </c>
      <c r="AS512" s="161" t="s">
        <v>1720</v>
      </c>
      <c r="AT512" s="162" t="s">
        <v>210</v>
      </c>
      <c r="AV512" s="167" t="s">
        <v>3487</v>
      </c>
      <c r="AW512" s="161" t="s">
        <v>3487</v>
      </c>
      <c r="AX512" s="161" t="s">
        <v>4079</v>
      </c>
      <c r="AZ512" s="161" t="s">
        <v>4079</v>
      </c>
      <c r="BA512" s="161" t="s">
        <v>4079</v>
      </c>
      <c r="BB512" s="161" t="s">
        <v>4079</v>
      </c>
      <c r="BC512" s="162" t="s">
        <v>4079</v>
      </c>
      <c r="BD512" s="162" t="str">
        <f>IF("IBT"=MID(AY512,1,3),INDEX('JP PINT 1.0'!J:J,MATCH(コアインボイス0904!AY512,'JP PINT 1.0'!C:C,0),1),"")</f>
        <v/>
      </c>
      <c r="BF512" s="167" t="s">
        <v>4079</v>
      </c>
    </row>
    <row r="513" spans="1:58">
      <c r="A513" s="161">
        <v>511</v>
      </c>
      <c r="B513" s="162" t="s">
        <v>4470</v>
      </c>
      <c r="K513" s="161">
        <v>497</v>
      </c>
      <c r="L513" s="162" t="s">
        <v>2280</v>
      </c>
      <c r="M513" s="161" t="s">
        <v>971</v>
      </c>
      <c r="N513" s="161" t="s">
        <v>69</v>
      </c>
      <c r="W513" s="161" t="s">
        <v>972</v>
      </c>
      <c r="Y513" s="161" t="s">
        <v>1721</v>
      </c>
      <c r="Z513" s="161" t="s">
        <v>1722</v>
      </c>
      <c r="AA513" s="162" t="s">
        <v>34</v>
      </c>
      <c r="AB513" s="161">
        <v>330</v>
      </c>
      <c r="AC513" s="162" t="s">
        <v>2280</v>
      </c>
      <c r="AD513" s="161" t="s">
        <v>971</v>
      </c>
      <c r="AE513" s="161" t="s">
        <v>69</v>
      </c>
      <c r="AN513" s="161" t="s">
        <v>972</v>
      </c>
      <c r="AR513" s="161" t="s">
        <v>1721</v>
      </c>
      <c r="AS513" s="161" t="s">
        <v>1722</v>
      </c>
      <c r="AT513" s="162" t="s">
        <v>34</v>
      </c>
      <c r="AX513" s="161" t="s">
        <v>4079</v>
      </c>
      <c r="AZ513" s="161" t="s">
        <v>4079</v>
      </c>
      <c r="BA513" s="161" t="s">
        <v>4079</v>
      </c>
      <c r="BB513" s="161" t="s">
        <v>4079</v>
      </c>
      <c r="BC513" s="162" t="s">
        <v>4079</v>
      </c>
      <c r="BD513" s="162" t="str">
        <f>IF("IBT"=MID(AY513,1,3),INDEX('JP PINT 1.0'!J:J,MATCH(コアインボイス0904!AY513,'JP PINT 1.0'!C:C,0),1),"")</f>
        <v/>
      </c>
      <c r="BF513" s="167" t="s">
        <v>4079</v>
      </c>
    </row>
    <row r="514" spans="1:58">
      <c r="A514" s="161">
        <v>512</v>
      </c>
      <c r="B514" s="162" t="s">
        <v>4470</v>
      </c>
      <c r="C514" s="161" t="s">
        <v>5776</v>
      </c>
      <c r="D514" s="161" t="s">
        <v>5083</v>
      </c>
      <c r="E514" s="161" t="str">
        <f>G$512</f>
        <v>文書レベル調整調整税</v>
      </c>
      <c r="F514" s="162" t="str">
        <f>IF("AS"=MID(N514,1,2),INDEX('SME XPath'!X:X,MATCH(コアインボイス0904!K514,'SME XPath'!A:A,0),1),"")</f>
        <v/>
      </c>
      <c r="G514" s="161" t="s">
        <v>4651</v>
      </c>
      <c r="H514" s="161" t="s">
        <v>2355</v>
      </c>
      <c r="K514" s="161">
        <v>498</v>
      </c>
      <c r="L514" s="162" t="s">
        <v>2280</v>
      </c>
      <c r="M514" s="161" t="s">
        <v>975</v>
      </c>
      <c r="N514" s="161" t="s">
        <v>48</v>
      </c>
      <c r="X514" s="161" t="s">
        <v>976</v>
      </c>
      <c r="Y514" s="161" t="s">
        <v>1723</v>
      </c>
      <c r="Z514" s="161" t="s">
        <v>1724</v>
      </c>
      <c r="AA514" s="162" t="s">
        <v>43</v>
      </c>
      <c r="AB514" s="161">
        <v>331</v>
      </c>
      <c r="AC514" s="162" t="s">
        <v>2280</v>
      </c>
      <c r="AD514" s="161" t="s">
        <v>975</v>
      </c>
      <c r="AE514" s="161" t="s">
        <v>48</v>
      </c>
      <c r="AO514" s="161" t="s">
        <v>976</v>
      </c>
      <c r="AR514" s="161" t="s">
        <v>1723</v>
      </c>
      <c r="AS514" s="161" t="s">
        <v>1724</v>
      </c>
      <c r="AT514" s="162" t="s">
        <v>43</v>
      </c>
      <c r="AV514" s="167" t="s">
        <v>3485</v>
      </c>
      <c r="AW514" s="161" t="s">
        <v>3485</v>
      </c>
      <c r="AX514" s="161" t="s">
        <v>4079</v>
      </c>
      <c r="AZ514" s="161" t="s">
        <v>4079</v>
      </c>
      <c r="BA514" s="161" t="s">
        <v>4079</v>
      </c>
      <c r="BB514" s="161" t="s">
        <v>4079</v>
      </c>
      <c r="BC514" s="162" t="s">
        <v>4079</v>
      </c>
      <c r="BD514" s="162" t="str">
        <f>IF("IBT"=MID(AY514,1,3),INDEX('JP PINT 1.0'!J:J,MATCH(コアインボイス0904!AY514,'JP PINT 1.0'!C:C,0),1),"")</f>
        <v/>
      </c>
      <c r="BF514" s="167" t="s">
        <v>4079</v>
      </c>
    </row>
    <row r="515" spans="1:58">
      <c r="A515" s="161">
        <v>513</v>
      </c>
      <c r="B515" s="162" t="s">
        <v>4470</v>
      </c>
      <c r="C515" s="161" t="s">
        <v>5777</v>
      </c>
      <c r="D515" s="161" t="s">
        <v>5084</v>
      </c>
      <c r="E515" s="161" t="str">
        <f t="shared" ref="E515:E516" si="82">G$512</f>
        <v>文書レベル調整調整税</v>
      </c>
      <c r="F515" s="162" t="str">
        <f>IF("AS"=MID(N515,1,2),INDEX('SME XPath'!X:X,MATCH(コアインボイス0904!K515,'SME XPath'!A:A,0),1),"")</f>
        <v/>
      </c>
      <c r="G515" s="161" t="s">
        <v>4652</v>
      </c>
      <c r="H515" s="161" t="s">
        <v>2355</v>
      </c>
      <c r="K515" s="161">
        <v>499</v>
      </c>
      <c r="L515" s="162" t="s">
        <v>2280</v>
      </c>
      <c r="M515" s="161" t="s">
        <v>979</v>
      </c>
      <c r="N515" s="161" t="s">
        <v>48</v>
      </c>
      <c r="X515" s="161" t="s">
        <v>980</v>
      </c>
      <c r="Y515" s="161" t="s">
        <v>1725</v>
      </c>
      <c r="Z515" s="161" t="s">
        <v>1545</v>
      </c>
      <c r="AA515" s="162" t="s">
        <v>43</v>
      </c>
      <c r="AB515" s="161">
        <v>332</v>
      </c>
      <c r="AC515" s="162" t="s">
        <v>2280</v>
      </c>
      <c r="AD515" s="161" t="s">
        <v>979</v>
      </c>
      <c r="AE515" s="161" t="s">
        <v>48</v>
      </c>
      <c r="AO515" s="161" t="s">
        <v>980</v>
      </c>
      <c r="AR515" s="161" t="s">
        <v>1725</v>
      </c>
      <c r="AS515" s="161" t="s">
        <v>1545</v>
      </c>
      <c r="AT515" s="162" t="s">
        <v>43</v>
      </c>
      <c r="AV515" s="167" t="s">
        <v>3484</v>
      </c>
      <c r="AW515" s="161" t="s">
        <v>3484</v>
      </c>
      <c r="AX515" s="161" t="s">
        <v>4079</v>
      </c>
      <c r="AZ515" s="161" t="s">
        <v>4079</v>
      </c>
      <c r="BA515" s="161" t="s">
        <v>4079</v>
      </c>
      <c r="BB515" s="161" t="s">
        <v>4079</v>
      </c>
      <c r="BC515" s="162" t="s">
        <v>4079</v>
      </c>
      <c r="BD515" s="162" t="str">
        <f>IF("IBT"=MID(AY515,1,3),INDEX('JP PINT 1.0'!J:J,MATCH(コアインボイス0904!AY515,'JP PINT 1.0'!C:C,0),1),"")</f>
        <v/>
      </c>
      <c r="BF515" s="167" t="s">
        <v>4079</v>
      </c>
    </row>
    <row r="516" spans="1:58">
      <c r="A516" s="161">
        <v>514</v>
      </c>
      <c r="B516" s="162" t="s">
        <v>4470</v>
      </c>
      <c r="C516" s="161" t="s">
        <v>5778</v>
      </c>
      <c r="D516" s="161" t="s">
        <v>5085</v>
      </c>
      <c r="E516" s="161" t="str">
        <f t="shared" si="82"/>
        <v>文書レベル調整調整税</v>
      </c>
      <c r="F516" s="162" t="str">
        <f>IF("AS"=MID(N516,1,2),INDEX('SME XPath'!X:X,MATCH(コアインボイス0904!K516,'SME XPath'!A:A,0),1),"")</f>
        <v/>
      </c>
      <c r="G516" s="161" t="s">
        <v>4653</v>
      </c>
      <c r="H516" s="161" t="s">
        <v>2355</v>
      </c>
      <c r="K516" s="161">
        <v>500</v>
      </c>
      <c r="L516" s="162" t="s">
        <v>2280</v>
      </c>
      <c r="M516" s="161" t="s">
        <v>988</v>
      </c>
      <c r="N516" s="161" t="s">
        <v>48</v>
      </c>
      <c r="X516" s="161" t="s">
        <v>989</v>
      </c>
      <c r="Y516" s="161" t="s">
        <v>1726</v>
      </c>
      <c r="Z516" s="161" t="s">
        <v>1549</v>
      </c>
      <c r="AA516" s="162" t="s">
        <v>64</v>
      </c>
      <c r="AB516" s="161">
        <v>333</v>
      </c>
      <c r="AC516" s="162" t="s">
        <v>2280</v>
      </c>
      <c r="AD516" s="161" t="s">
        <v>988</v>
      </c>
      <c r="AE516" s="161" t="s">
        <v>48</v>
      </c>
      <c r="AO516" s="161" t="s">
        <v>989</v>
      </c>
      <c r="AR516" s="161" t="s">
        <v>1726</v>
      </c>
      <c r="AS516" s="161" t="s">
        <v>1549</v>
      </c>
      <c r="AT516" s="162" t="s">
        <v>64</v>
      </c>
      <c r="AV516" s="167" t="s">
        <v>3483</v>
      </c>
      <c r="AW516" s="161" t="s">
        <v>3483</v>
      </c>
      <c r="AX516" s="161" t="s">
        <v>4079</v>
      </c>
      <c r="AZ516" s="161" t="s">
        <v>4079</v>
      </c>
      <c r="BA516" s="161" t="s">
        <v>4079</v>
      </c>
      <c r="BB516" s="161" t="s">
        <v>4079</v>
      </c>
      <c r="BC516" s="162" t="s">
        <v>4079</v>
      </c>
      <c r="BD516" s="162" t="str">
        <f>IF("IBT"=MID(AY516,1,3),INDEX('JP PINT 1.0'!J:J,MATCH(コアインボイス0904!AY516,'JP PINT 1.0'!C:C,0),1),"")</f>
        <v/>
      </c>
      <c r="BF516" s="167" t="s">
        <v>4079</v>
      </c>
    </row>
    <row r="517" spans="1:58">
      <c r="A517" s="161">
        <v>515</v>
      </c>
      <c r="B517" s="162" t="s">
        <v>4470</v>
      </c>
      <c r="C517" s="161" t="s">
        <v>5086</v>
      </c>
      <c r="D517" s="161" t="s">
        <v>5087</v>
      </c>
      <c r="E517" s="161" t="str">
        <f t="shared" ref="E517" si="83">G$380</f>
        <v>文書</v>
      </c>
      <c r="F517" s="162" t="str">
        <f>IF("AS"=MID(N517,1,2),INDEX('SME XPath'!X:X,MATCH(コアインボイス0904!K517,'SME XPath'!A:A,0),1),"")</f>
        <v>n</v>
      </c>
      <c r="G517" s="161" t="s">
        <v>5249</v>
      </c>
      <c r="K517" s="161">
        <v>501</v>
      </c>
      <c r="L517" s="162" t="s">
        <v>2280</v>
      </c>
      <c r="M517" s="161" t="s">
        <v>1727</v>
      </c>
      <c r="N517" s="161" t="s">
        <v>60</v>
      </c>
      <c r="T517" s="161" t="s">
        <v>1728</v>
      </c>
      <c r="Y517" s="161" t="s">
        <v>1729</v>
      </c>
      <c r="Z517" s="161" t="s">
        <v>1730</v>
      </c>
      <c r="AA517" s="162" t="s">
        <v>210</v>
      </c>
      <c r="AB517" s="161">
        <v>334</v>
      </c>
      <c r="AC517" s="162" t="s">
        <v>2280</v>
      </c>
      <c r="AD517" s="161" t="s">
        <v>1727</v>
      </c>
      <c r="AE517" s="161" t="s">
        <v>60</v>
      </c>
      <c r="AK517" s="161" t="s">
        <v>1728</v>
      </c>
      <c r="AR517" s="161" t="s">
        <v>1729</v>
      </c>
      <c r="AS517" s="161" t="s">
        <v>1730</v>
      </c>
      <c r="AT517" s="162" t="s">
        <v>210</v>
      </c>
      <c r="AV517" s="167" t="s">
        <v>3971</v>
      </c>
      <c r="AW517" s="161" t="s">
        <v>3482</v>
      </c>
      <c r="AX517" s="161" t="s">
        <v>4079</v>
      </c>
      <c r="AZ517" s="161" t="s">
        <v>4079</v>
      </c>
      <c r="BA517" s="161" t="s">
        <v>4079</v>
      </c>
      <c r="BB517" s="161" t="s">
        <v>4079</v>
      </c>
      <c r="BC517" s="162" t="s">
        <v>4079</v>
      </c>
      <c r="BD517" s="162" t="str">
        <f>IF("IBT"=MID(AY517,1,3),INDEX('JP PINT 1.0'!J:J,MATCH(コアインボイス0904!AY517,'JP PINT 1.0'!C:C,0),1),"")</f>
        <v/>
      </c>
      <c r="BF517" s="167" t="s">
        <v>4079</v>
      </c>
    </row>
    <row r="518" spans="1:58">
      <c r="A518" s="161">
        <v>516</v>
      </c>
      <c r="B518" s="162" t="s">
        <v>4470</v>
      </c>
      <c r="K518" s="161">
        <v>502</v>
      </c>
      <c r="L518" s="162" t="s">
        <v>2280</v>
      </c>
      <c r="M518" s="161" t="s">
        <v>236</v>
      </c>
      <c r="N518" s="161" t="s">
        <v>69</v>
      </c>
      <c r="U518" s="161" t="s">
        <v>237</v>
      </c>
      <c r="Y518" s="161" t="s">
        <v>1731</v>
      </c>
      <c r="Z518" s="161" t="s">
        <v>1732</v>
      </c>
      <c r="AA518" s="162" t="s">
        <v>34</v>
      </c>
      <c r="AB518" s="161">
        <v>335</v>
      </c>
      <c r="AC518" s="162" t="s">
        <v>2280</v>
      </c>
      <c r="AD518" s="161" t="s">
        <v>236</v>
      </c>
      <c r="AE518" s="161" t="s">
        <v>69</v>
      </c>
      <c r="AL518" s="161" t="s">
        <v>237</v>
      </c>
      <c r="AR518" s="161" t="s">
        <v>1731</v>
      </c>
      <c r="AS518" s="161" t="s">
        <v>1732</v>
      </c>
      <c r="AT518" s="162" t="s">
        <v>34</v>
      </c>
      <c r="AX518" s="161" t="s">
        <v>4079</v>
      </c>
      <c r="AZ518" s="161" t="s">
        <v>4079</v>
      </c>
      <c r="BA518" s="161" t="s">
        <v>4079</v>
      </c>
      <c r="BB518" s="161" t="s">
        <v>4079</v>
      </c>
      <c r="BC518" s="162" t="s">
        <v>4079</v>
      </c>
      <c r="BD518" s="162" t="str">
        <f>IF("IBT"=MID(AY518,1,3),INDEX('JP PINT 1.0'!J:J,MATCH(コアインボイス0904!AY518,'JP PINT 1.0'!C:C,0),1),"")</f>
        <v/>
      </c>
      <c r="BF518" s="167" t="s">
        <v>4079</v>
      </c>
    </row>
    <row r="519" spans="1:58">
      <c r="A519" s="161">
        <v>517</v>
      </c>
      <c r="B519" s="162" t="s">
        <v>4470</v>
      </c>
      <c r="C519" s="161" t="s">
        <v>5779</v>
      </c>
      <c r="D519" s="161" t="s">
        <v>5088</v>
      </c>
      <c r="E519" s="161" t="str">
        <f>G$517</f>
        <v>文書レベル対象物</v>
      </c>
      <c r="F519" s="162" t="str">
        <f>IF("AS"=MID(N519,1,2),INDEX('SME XPath'!X:X,MATCH(コアインボイス0904!K519,'SME XPath'!A:A,0),1),"")</f>
        <v/>
      </c>
      <c r="G519" s="161" t="s">
        <v>4595</v>
      </c>
      <c r="H519" s="161" t="s">
        <v>2355</v>
      </c>
      <c r="K519" s="161">
        <v>503</v>
      </c>
      <c r="L519" s="162" t="s">
        <v>2280</v>
      </c>
      <c r="M519" s="161" t="s">
        <v>240</v>
      </c>
      <c r="N519" s="161" t="s">
        <v>48</v>
      </c>
      <c r="V519" s="161" t="s">
        <v>241</v>
      </c>
      <c r="Y519" s="161" t="s">
        <v>1733</v>
      </c>
      <c r="Z519" s="161" t="s">
        <v>1734</v>
      </c>
      <c r="AA519" s="162" t="s">
        <v>64</v>
      </c>
      <c r="AB519" s="161">
        <v>336</v>
      </c>
      <c r="AC519" s="162" t="s">
        <v>2280</v>
      </c>
      <c r="AD519" s="161" t="s">
        <v>240</v>
      </c>
      <c r="AE519" s="161" t="s">
        <v>48</v>
      </c>
      <c r="AM519" s="161" t="s">
        <v>241</v>
      </c>
      <c r="AR519" s="161" t="s">
        <v>1733</v>
      </c>
      <c r="AS519" s="161" t="s">
        <v>1734</v>
      </c>
      <c r="AT519" s="162" t="s">
        <v>64</v>
      </c>
      <c r="AV519" s="167" t="s">
        <v>3972</v>
      </c>
      <c r="AW519" s="161" t="s">
        <v>3480</v>
      </c>
      <c r="AX519" s="161">
        <v>1180</v>
      </c>
      <c r="AY519" s="161" t="s">
        <v>1735</v>
      </c>
      <c r="AZ519" s="161">
        <v>1</v>
      </c>
      <c r="BA519" s="161" t="s">
        <v>2681</v>
      </c>
      <c r="BB519" s="161" t="s">
        <v>1736</v>
      </c>
      <c r="BC519" s="162" t="s">
        <v>43</v>
      </c>
      <c r="BD519" s="162" t="str">
        <f>IF("IBT"=MID(AY519,1,3),INDEX('JP PINT 1.0'!J:J,MATCH(コアインボイス0904!AY519,'JP PINT 1.0'!C:C,0),1),"")</f>
        <v>Identifier</v>
      </c>
      <c r="BF519" s="167" t="s">
        <v>4140</v>
      </c>
    </row>
    <row r="520" spans="1:58">
      <c r="A520" s="161">
        <v>518</v>
      </c>
      <c r="B520" s="162" t="s">
        <v>4470</v>
      </c>
      <c r="C520" s="161" t="s">
        <v>5780</v>
      </c>
      <c r="D520" s="161" t="s">
        <v>5089</v>
      </c>
      <c r="E520" s="161" t="str">
        <f t="shared" ref="E520:E524" si="84">G$517</f>
        <v>文書レベル対象物</v>
      </c>
      <c r="F520" s="162" t="str">
        <f>IF("AS"=MID(N520,1,2),INDEX('SME XPath'!X:X,MATCH(コアインボイス0904!K520,'SME XPath'!A:A,0),1),"")</f>
        <v/>
      </c>
      <c r="G520" s="161" t="s">
        <v>4596</v>
      </c>
      <c r="H520" s="161" t="s">
        <v>2355</v>
      </c>
      <c r="K520" s="161">
        <v>504</v>
      </c>
      <c r="L520" s="162" t="s">
        <v>2280</v>
      </c>
      <c r="M520" s="161" t="s">
        <v>253</v>
      </c>
      <c r="N520" s="161" t="s">
        <v>48</v>
      </c>
      <c r="V520" s="161" t="s">
        <v>254</v>
      </c>
      <c r="Y520" s="161" t="s">
        <v>1737</v>
      </c>
      <c r="Z520" s="161" t="s">
        <v>1738</v>
      </c>
      <c r="AA520" s="162" t="s">
        <v>43</v>
      </c>
      <c r="AB520" s="161">
        <v>337</v>
      </c>
      <c r="AC520" s="162" t="s">
        <v>2280</v>
      </c>
      <c r="AD520" s="161" t="s">
        <v>253</v>
      </c>
      <c r="AE520" s="161" t="s">
        <v>48</v>
      </c>
      <c r="AM520" s="161" t="s">
        <v>254</v>
      </c>
      <c r="AR520" s="161" t="s">
        <v>1737</v>
      </c>
      <c r="AS520" s="161" t="s">
        <v>1738</v>
      </c>
      <c r="AT520" s="162" t="s">
        <v>43</v>
      </c>
      <c r="AV520" s="167" t="s">
        <v>3973</v>
      </c>
      <c r="AW520" s="161" t="s">
        <v>3479</v>
      </c>
      <c r="AX520" s="161" t="s">
        <v>4079</v>
      </c>
      <c r="AZ520" s="161" t="s">
        <v>4079</v>
      </c>
      <c r="BA520" s="161" t="s">
        <v>4079</v>
      </c>
      <c r="BB520" s="161" t="s">
        <v>4079</v>
      </c>
      <c r="BC520" s="162" t="s">
        <v>4079</v>
      </c>
      <c r="BD520" s="162" t="str">
        <f>IF("IBT"=MID(AY520,1,3),INDEX('JP PINT 1.0'!J:J,MATCH(コアインボイス0904!AY520,'JP PINT 1.0'!C:C,0),1),"")</f>
        <v/>
      </c>
      <c r="BF520" s="167" t="s">
        <v>4079</v>
      </c>
    </row>
    <row r="521" spans="1:58">
      <c r="A521" s="161">
        <v>519</v>
      </c>
      <c r="B521" s="162" t="s">
        <v>4470</v>
      </c>
      <c r="C521" s="161" t="s">
        <v>5781</v>
      </c>
      <c r="D521" s="161" t="s">
        <v>5090</v>
      </c>
      <c r="E521" s="161" t="str">
        <f t="shared" si="84"/>
        <v>文書レベル対象物</v>
      </c>
      <c r="F521" s="162" t="str">
        <f>IF("AS"=MID(N521,1,2),INDEX('SME XPath'!X:X,MATCH(コアインボイス0904!K521,'SME XPath'!A:A,0),1),"")</f>
        <v/>
      </c>
      <c r="G521" s="161" t="s">
        <v>4535</v>
      </c>
      <c r="H521" s="161" t="s">
        <v>2355</v>
      </c>
      <c r="K521" s="161">
        <v>505</v>
      </c>
      <c r="L521" s="162" t="s">
        <v>2280</v>
      </c>
      <c r="M521" s="161" t="s">
        <v>258</v>
      </c>
      <c r="N521" s="161" t="s">
        <v>48</v>
      </c>
      <c r="V521" s="161" t="s">
        <v>259</v>
      </c>
      <c r="Y521" s="161" t="s">
        <v>1739</v>
      </c>
      <c r="Z521" s="161" t="s">
        <v>1740</v>
      </c>
      <c r="AA521" s="162" t="s">
        <v>43</v>
      </c>
      <c r="AB521" s="161">
        <v>338</v>
      </c>
      <c r="AC521" s="162" t="s">
        <v>2280</v>
      </c>
      <c r="AD521" s="161" t="s">
        <v>258</v>
      </c>
      <c r="AE521" s="161" t="s">
        <v>48</v>
      </c>
      <c r="AM521" s="161" t="s">
        <v>259</v>
      </c>
      <c r="AR521" s="161" t="s">
        <v>1739</v>
      </c>
      <c r="AS521" s="161" t="s">
        <v>1740</v>
      </c>
      <c r="AT521" s="162" t="s">
        <v>43</v>
      </c>
      <c r="AV521" s="167" t="s">
        <v>3974</v>
      </c>
      <c r="AW521" s="161" t="s">
        <v>3478</v>
      </c>
      <c r="AX521" s="161" t="s">
        <v>4079</v>
      </c>
      <c r="AZ521" s="161" t="s">
        <v>4079</v>
      </c>
      <c r="BA521" s="161" t="s">
        <v>4079</v>
      </c>
      <c r="BB521" s="161" t="s">
        <v>4079</v>
      </c>
      <c r="BC521" s="162" t="s">
        <v>4079</v>
      </c>
      <c r="BD521" s="162" t="str">
        <f>IF("IBT"=MID(AY521,1,3),INDEX('JP PINT 1.0'!J:J,MATCH(コアインボイス0904!AY521,'JP PINT 1.0'!C:C,0),1),"")</f>
        <v/>
      </c>
      <c r="BF521" s="167" t="s">
        <v>4079</v>
      </c>
    </row>
    <row r="522" spans="1:58">
      <c r="A522" s="161">
        <v>520</v>
      </c>
      <c r="B522" s="162" t="s">
        <v>4470</v>
      </c>
      <c r="C522" s="161" t="s">
        <v>5782</v>
      </c>
      <c r="D522" s="161" t="s">
        <v>5091</v>
      </c>
      <c r="E522" s="161" t="str">
        <f t="shared" si="84"/>
        <v>文書レベル対象物</v>
      </c>
      <c r="F522" s="162" t="str">
        <f>IF("AS"=MID(N522,1,2),INDEX('SME XPath'!X:X,MATCH(コアインボイス0904!K522,'SME XPath'!A:A,0),1),"")</f>
        <v/>
      </c>
      <c r="G522" s="161" t="s">
        <v>4597</v>
      </c>
      <c r="H522" s="161" t="s">
        <v>2355</v>
      </c>
      <c r="K522" s="161">
        <v>506</v>
      </c>
      <c r="L522" s="162" t="s">
        <v>2280</v>
      </c>
      <c r="M522" s="161" t="s">
        <v>264</v>
      </c>
      <c r="N522" s="161" t="s">
        <v>48</v>
      </c>
      <c r="V522" s="161" t="s">
        <v>265</v>
      </c>
      <c r="Y522" s="161" t="s">
        <v>1744</v>
      </c>
      <c r="Z522" s="161" t="s">
        <v>1745</v>
      </c>
      <c r="AA522" s="162" t="s">
        <v>43</v>
      </c>
      <c r="AB522" s="161">
        <v>339</v>
      </c>
      <c r="AC522" s="162" t="s">
        <v>2280</v>
      </c>
      <c r="AD522" s="161" t="s">
        <v>264</v>
      </c>
      <c r="AE522" s="161" t="s">
        <v>48</v>
      </c>
      <c r="AM522" s="161" t="s">
        <v>265</v>
      </c>
      <c r="AR522" s="161" t="s">
        <v>1744</v>
      </c>
      <c r="AS522" s="161" t="s">
        <v>1745</v>
      </c>
      <c r="AT522" s="162" t="s">
        <v>43</v>
      </c>
      <c r="AV522" s="167" t="s">
        <v>3975</v>
      </c>
      <c r="AW522" s="161" t="s">
        <v>3477</v>
      </c>
      <c r="AX522" s="161" t="s">
        <v>4079</v>
      </c>
      <c r="AZ522" s="161" t="s">
        <v>4079</v>
      </c>
      <c r="BA522" s="161" t="s">
        <v>4079</v>
      </c>
      <c r="BB522" s="161" t="s">
        <v>4079</v>
      </c>
      <c r="BC522" s="162" t="s">
        <v>4079</v>
      </c>
      <c r="BD522" s="162" t="str">
        <f>IF("IBT"=MID(AY522,1,3),INDEX('JP PINT 1.0'!J:J,MATCH(コアインボイス0904!AY522,'JP PINT 1.0'!C:C,0),1),"")</f>
        <v/>
      </c>
      <c r="BF522" s="167" t="s">
        <v>4079</v>
      </c>
    </row>
    <row r="523" spans="1:58">
      <c r="A523" s="161">
        <v>521</v>
      </c>
      <c r="B523" s="162" t="s">
        <v>4470</v>
      </c>
      <c r="C523" s="161" t="s">
        <v>5783</v>
      </c>
      <c r="D523" s="161" t="s">
        <v>5092</v>
      </c>
      <c r="E523" s="161" t="str">
        <f t="shared" si="84"/>
        <v>文書レベル対象物</v>
      </c>
      <c r="F523" s="162" t="str">
        <f>IF("AS"=MID(N523,1,2),INDEX('SME XPath'!X:X,MATCH(コアインボイス0904!K523,'SME XPath'!A:A,0),1),"")</f>
        <v/>
      </c>
      <c r="G523" s="161" t="s">
        <v>2330</v>
      </c>
      <c r="H523" s="161" t="str">
        <f t="shared" si="74"/>
        <v>Code</v>
      </c>
      <c r="K523" s="161">
        <v>507</v>
      </c>
      <c r="L523" s="162" t="s">
        <v>2280</v>
      </c>
      <c r="M523" s="161" t="s">
        <v>274</v>
      </c>
      <c r="N523" s="161" t="s">
        <v>48</v>
      </c>
      <c r="V523" s="161" t="s">
        <v>275</v>
      </c>
      <c r="Y523" s="161" t="s">
        <v>1414</v>
      </c>
      <c r="Z523" s="161" t="s">
        <v>1746</v>
      </c>
      <c r="AA523" s="162" t="s">
        <v>43</v>
      </c>
      <c r="AB523" s="161">
        <v>340</v>
      </c>
      <c r="AC523" s="162" t="s">
        <v>2280</v>
      </c>
      <c r="AD523" s="161" t="s">
        <v>274</v>
      </c>
      <c r="AE523" s="161" t="s">
        <v>48</v>
      </c>
      <c r="AM523" s="161" t="s">
        <v>275</v>
      </c>
      <c r="AR523" s="161" t="s">
        <v>1414</v>
      </c>
      <c r="AS523" s="161" t="s">
        <v>1746</v>
      </c>
      <c r="AT523" s="162" t="s">
        <v>43</v>
      </c>
      <c r="AU523" s="162">
        <v>130</v>
      </c>
      <c r="AV523" s="167" t="s">
        <v>3976</v>
      </c>
      <c r="AW523" s="161" t="s">
        <v>3476</v>
      </c>
      <c r="AX523" s="161">
        <v>1190</v>
      </c>
      <c r="AY523" s="161" t="s">
        <v>1742</v>
      </c>
      <c r="AZ523" s="161">
        <v>1</v>
      </c>
      <c r="BA523" s="161" t="s">
        <v>2683</v>
      </c>
      <c r="BB523" s="161" t="s">
        <v>1743</v>
      </c>
      <c r="BC523" s="162" t="s">
        <v>43</v>
      </c>
      <c r="BD523" s="162" t="str">
        <f>IF("IBT"=MID(AY523,1,3),INDEX('JP PINT 1.0'!J:J,MATCH(コアインボイス0904!AY523,'JP PINT 1.0'!C:C,0),1),"")</f>
        <v>Code</v>
      </c>
      <c r="BF523" s="167" t="s">
        <v>4403</v>
      </c>
    </row>
    <row r="524" spans="1:58">
      <c r="A524" s="161">
        <v>522</v>
      </c>
      <c r="B524" s="162" t="s">
        <v>4470</v>
      </c>
      <c r="C524" s="161" t="s">
        <v>5784</v>
      </c>
      <c r="D524" s="161" t="s">
        <v>5093</v>
      </c>
      <c r="E524" s="161" t="str">
        <f t="shared" si="84"/>
        <v>文書レベル対象物</v>
      </c>
      <c r="F524" s="162" t="str">
        <f>IF("AS"=MID(N524,1,2),INDEX('SME XPath'!X:X,MATCH(コアインボイス0904!K524,'SME XPath'!A:A,0),1),"")</f>
        <v/>
      </c>
      <c r="G524" s="161" t="s">
        <v>4539</v>
      </c>
      <c r="H524" s="161" t="s">
        <v>2355</v>
      </c>
      <c r="K524" s="161">
        <v>508</v>
      </c>
      <c r="L524" s="162" t="s">
        <v>2280</v>
      </c>
      <c r="M524" s="161" t="s">
        <v>284</v>
      </c>
      <c r="N524" s="161" t="s">
        <v>48</v>
      </c>
      <c r="V524" s="161" t="s">
        <v>285</v>
      </c>
      <c r="Y524" s="161" t="s">
        <v>1420</v>
      </c>
      <c r="Z524" s="161" t="s">
        <v>1747</v>
      </c>
      <c r="AA524" s="162" t="s">
        <v>43</v>
      </c>
      <c r="AB524" s="161">
        <v>341</v>
      </c>
      <c r="AC524" s="162" t="s">
        <v>2280</v>
      </c>
      <c r="AD524" s="161" t="s">
        <v>284</v>
      </c>
      <c r="AE524" s="161" t="s">
        <v>48</v>
      </c>
      <c r="AM524" s="161" t="s">
        <v>285</v>
      </c>
      <c r="AR524" s="161" t="s">
        <v>1420</v>
      </c>
      <c r="AS524" s="161" t="s">
        <v>1747</v>
      </c>
      <c r="AT524" s="162" t="s">
        <v>43</v>
      </c>
      <c r="AV524" s="167" t="s">
        <v>3977</v>
      </c>
      <c r="AW524" s="161" t="s">
        <v>3475</v>
      </c>
      <c r="AX524" s="161" t="s">
        <v>4079</v>
      </c>
      <c r="AZ524" s="161" t="s">
        <v>4079</v>
      </c>
      <c r="BA524" s="161" t="s">
        <v>4079</v>
      </c>
      <c r="BB524" s="161" t="s">
        <v>4079</v>
      </c>
      <c r="BC524" s="162" t="s">
        <v>4079</v>
      </c>
      <c r="BD524" s="162" t="str">
        <f>IF("IBT"=MID(AY524,1,3),INDEX('JP PINT 1.0'!J:J,MATCH(コアインボイス0904!AY524,'JP PINT 1.0'!C:C,0),1),"")</f>
        <v/>
      </c>
      <c r="BF524" s="167" t="s">
        <v>4079</v>
      </c>
    </row>
    <row r="525" spans="1:58">
      <c r="A525" s="161">
        <v>523</v>
      </c>
      <c r="B525" s="162" t="s">
        <v>4470</v>
      </c>
      <c r="C525" s="161" t="s">
        <v>5094</v>
      </c>
      <c r="D525" s="161" t="s">
        <v>5095</v>
      </c>
      <c r="E525" s="161" t="str">
        <f t="shared" ref="E525" si="85">G$380</f>
        <v>文書</v>
      </c>
      <c r="F525" s="162">
        <f>IF("AS"=MID(N525,1,2),INDEX('SME XPath'!X:X,MATCH(コアインボイス0904!K525,'SME XPath'!A:A,0),1),"")</f>
        <v>1</v>
      </c>
      <c r="G525" s="161" t="s">
        <v>4670</v>
      </c>
      <c r="K525" s="161">
        <v>509</v>
      </c>
      <c r="L525" s="162" t="s">
        <v>2280</v>
      </c>
      <c r="M525" s="161" t="s">
        <v>1748</v>
      </c>
      <c r="N525" s="161" t="s">
        <v>60</v>
      </c>
      <c r="T525" s="161" t="s">
        <v>1749</v>
      </c>
      <c r="Y525" s="161" t="s">
        <v>1750</v>
      </c>
      <c r="Z525" s="161" t="s">
        <v>1751</v>
      </c>
      <c r="AA525" s="162" t="s">
        <v>43</v>
      </c>
      <c r="AB525" s="161">
        <v>342</v>
      </c>
      <c r="AC525" s="162" t="s">
        <v>2280</v>
      </c>
      <c r="AD525" s="161" t="s">
        <v>1748</v>
      </c>
      <c r="AE525" s="161" t="s">
        <v>60</v>
      </c>
      <c r="AK525" s="161" t="s">
        <v>1749</v>
      </c>
      <c r="AR525" s="161" t="s">
        <v>1750</v>
      </c>
      <c r="AS525" s="161" t="s">
        <v>1751</v>
      </c>
      <c r="AT525" s="162" t="s">
        <v>43</v>
      </c>
      <c r="AV525" s="167" t="s">
        <v>3978</v>
      </c>
      <c r="AW525" s="161" t="s">
        <v>3473</v>
      </c>
      <c r="AX525" s="161" t="s">
        <v>4079</v>
      </c>
      <c r="AZ525" s="161" t="s">
        <v>4079</v>
      </c>
      <c r="BA525" s="161" t="s">
        <v>4079</v>
      </c>
      <c r="BB525" s="161" t="s">
        <v>4079</v>
      </c>
      <c r="BC525" s="162" t="s">
        <v>4079</v>
      </c>
      <c r="BD525" s="162" t="str">
        <f>IF("IBT"=MID(AY525,1,3),INDEX('JP PINT 1.0'!J:J,MATCH(コアインボイス0904!AY525,'JP PINT 1.0'!C:C,0),1),"")</f>
        <v/>
      </c>
      <c r="BF525" s="167" t="s">
        <v>4079</v>
      </c>
    </row>
    <row r="526" spans="1:58">
      <c r="A526" s="161">
        <v>524</v>
      </c>
      <c r="B526" s="162" t="s">
        <v>4470</v>
      </c>
      <c r="K526" s="161">
        <v>510</v>
      </c>
      <c r="L526" s="162" t="s">
        <v>2280</v>
      </c>
      <c r="M526" s="161" t="s">
        <v>236</v>
      </c>
      <c r="N526" s="161" t="s">
        <v>69</v>
      </c>
      <c r="U526" s="161" t="s">
        <v>237</v>
      </c>
      <c r="Y526" s="161" t="s">
        <v>1752</v>
      </c>
      <c r="Z526" s="161" t="s">
        <v>1753</v>
      </c>
      <c r="AA526" s="162" t="s">
        <v>34</v>
      </c>
      <c r="AB526" s="161">
        <v>343</v>
      </c>
      <c r="AC526" s="162" t="s">
        <v>2280</v>
      </c>
      <c r="AD526" s="161" t="s">
        <v>236</v>
      </c>
      <c r="AE526" s="161" t="s">
        <v>69</v>
      </c>
      <c r="AL526" s="161" t="s">
        <v>237</v>
      </c>
      <c r="AR526" s="161" t="s">
        <v>1752</v>
      </c>
      <c r="AS526" s="161" t="s">
        <v>1753</v>
      </c>
      <c r="AT526" s="162" t="s">
        <v>34</v>
      </c>
      <c r="AX526" s="161" t="s">
        <v>4079</v>
      </c>
      <c r="AZ526" s="161" t="s">
        <v>4079</v>
      </c>
      <c r="BA526" s="161" t="s">
        <v>4079</v>
      </c>
      <c r="BB526" s="161" t="s">
        <v>4079</v>
      </c>
      <c r="BC526" s="162" t="s">
        <v>4079</v>
      </c>
      <c r="BD526" s="162" t="str">
        <f>IF("IBT"=MID(AY526,1,3),INDEX('JP PINT 1.0'!J:J,MATCH(コアインボイス0904!AY526,'JP PINT 1.0'!C:C,0),1),"")</f>
        <v/>
      </c>
      <c r="BF526" s="167" t="s">
        <v>4079</v>
      </c>
    </row>
    <row r="527" spans="1:58">
      <c r="A527" s="161">
        <v>525</v>
      </c>
      <c r="B527" s="162" t="s">
        <v>4470</v>
      </c>
      <c r="C527" s="161" t="s">
        <v>5785</v>
      </c>
      <c r="D527" s="161" t="s">
        <v>5096</v>
      </c>
      <c r="E527" s="161" t="str">
        <f>G$525</f>
        <v>文書レベル入札書</v>
      </c>
      <c r="F527" s="162" t="str">
        <f>IF("AS"=MID(N527,1,2),INDEX('SME XPath'!X:X,MATCH(コアインボイス0904!K527,'SME XPath'!A:A,0),1),"")</f>
        <v/>
      </c>
      <c r="G527" s="161" t="s">
        <v>4598</v>
      </c>
      <c r="H527" s="161" t="s">
        <v>2355</v>
      </c>
      <c r="K527" s="161">
        <v>511</v>
      </c>
      <c r="L527" s="162" t="s">
        <v>2280</v>
      </c>
      <c r="M527" s="161" t="s">
        <v>240</v>
      </c>
      <c r="N527" s="161" t="s">
        <v>48</v>
      </c>
      <c r="V527" s="161" t="s">
        <v>241</v>
      </c>
      <c r="Y527" s="161" t="s">
        <v>1754</v>
      </c>
      <c r="Z527" s="161" t="s">
        <v>1755</v>
      </c>
      <c r="AA527" s="162" t="s">
        <v>64</v>
      </c>
      <c r="AB527" s="161">
        <v>344</v>
      </c>
      <c r="AC527" s="162" t="s">
        <v>2280</v>
      </c>
      <c r="AD527" s="161" t="s">
        <v>240</v>
      </c>
      <c r="AE527" s="161" t="s">
        <v>48</v>
      </c>
      <c r="AM527" s="161" t="s">
        <v>241</v>
      </c>
      <c r="AR527" s="161" t="s">
        <v>1754</v>
      </c>
      <c r="AS527" s="161" t="s">
        <v>1755</v>
      </c>
      <c r="AT527" s="162" t="s">
        <v>64</v>
      </c>
      <c r="AV527" s="167" t="s">
        <v>3979</v>
      </c>
      <c r="AW527" s="161" t="s">
        <v>3471</v>
      </c>
      <c r="AX527" s="161">
        <v>1170</v>
      </c>
      <c r="AY527" s="161" t="s">
        <v>1756</v>
      </c>
      <c r="AZ527" s="161">
        <v>1</v>
      </c>
      <c r="BA527" s="161" t="s">
        <v>2679</v>
      </c>
      <c r="BB527" s="161" t="s">
        <v>1757</v>
      </c>
      <c r="BC527" s="162" t="s">
        <v>43</v>
      </c>
      <c r="BD527" s="162" t="str">
        <f>IF("IBT"=MID(AY527,1,3),INDEX('JP PINT 1.0'!J:J,MATCH(コアインボイス0904!AY527,'JP PINT 1.0'!C:C,0),1),"")</f>
        <v>Document Reference</v>
      </c>
      <c r="BF527" s="167" t="s">
        <v>4139</v>
      </c>
    </row>
    <row r="528" spans="1:58">
      <c r="A528" s="161">
        <v>526</v>
      </c>
      <c r="B528" s="162" t="s">
        <v>4470</v>
      </c>
      <c r="C528" s="161" t="s">
        <v>5786</v>
      </c>
      <c r="D528" s="161" t="s">
        <v>5097</v>
      </c>
      <c r="E528" s="161" t="str">
        <f t="shared" ref="E528:E534" si="86">G$525</f>
        <v>文書レベル入札書</v>
      </c>
      <c r="F528" s="162" t="str">
        <f>IF("AS"=MID(N528,1,2),INDEX('SME XPath'!X:X,MATCH(コアインボイス0904!K528,'SME XPath'!A:A,0),1),"")</f>
        <v/>
      </c>
      <c r="G528" s="161" t="s">
        <v>4599</v>
      </c>
      <c r="H528" s="161" t="s">
        <v>2355</v>
      </c>
      <c r="K528" s="161">
        <v>512</v>
      </c>
      <c r="L528" s="162" t="s">
        <v>2280</v>
      </c>
      <c r="M528" s="161" t="s">
        <v>253</v>
      </c>
      <c r="N528" s="161" t="s">
        <v>48</v>
      </c>
      <c r="V528" s="161" t="s">
        <v>254</v>
      </c>
      <c r="Y528" s="161" t="s">
        <v>1758</v>
      </c>
      <c r="Z528" s="161" t="s">
        <v>1759</v>
      </c>
      <c r="AA528" s="162" t="s">
        <v>43</v>
      </c>
      <c r="AB528" s="161">
        <v>345</v>
      </c>
      <c r="AC528" s="162" t="s">
        <v>2280</v>
      </c>
      <c r="AD528" s="161" t="s">
        <v>253</v>
      </c>
      <c r="AE528" s="161" t="s">
        <v>48</v>
      </c>
      <c r="AM528" s="161" t="s">
        <v>254</v>
      </c>
      <c r="AR528" s="161" t="s">
        <v>1758</v>
      </c>
      <c r="AS528" s="161" t="s">
        <v>1759</v>
      </c>
      <c r="AT528" s="162" t="s">
        <v>43</v>
      </c>
      <c r="AV528" s="167" t="s">
        <v>3980</v>
      </c>
      <c r="AW528" s="161" t="s">
        <v>3470</v>
      </c>
      <c r="AX528" s="161" t="s">
        <v>4079</v>
      </c>
      <c r="AZ528" s="161" t="s">
        <v>4079</v>
      </c>
      <c r="BA528" s="161" t="s">
        <v>4079</v>
      </c>
      <c r="BB528" s="161" t="s">
        <v>4079</v>
      </c>
      <c r="BC528" s="162" t="s">
        <v>4079</v>
      </c>
      <c r="BD528" s="162" t="str">
        <f>IF("IBT"=MID(AY528,1,3),INDEX('JP PINT 1.0'!J:J,MATCH(コアインボイス0904!AY528,'JP PINT 1.0'!C:C,0),1),"")</f>
        <v/>
      </c>
      <c r="BF528" s="167" t="s">
        <v>4079</v>
      </c>
    </row>
    <row r="529" spans="1:58">
      <c r="A529" s="161">
        <v>527</v>
      </c>
      <c r="B529" s="162" t="s">
        <v>4470</v>
      </c>
      <c r="C529" s="161" t="s">
        <v>5787</v>
      </c>
      <c r="D529" s="161" t="s">
        <v>5098</v>
      </c>
      <c r="E529" s="161" t="str">
        <f t="shared" si="86"/>
        <v>文書レベル入札書</v>
      </c>
      <c r="F529" s="162" t="str">
        <f>IF("AS"=MID(N529,1,2),INDEX('SME XPath'!X:X,MATCH(コアインボイス0904!K529,'SME XPath'!A:A,0),1),"")</f>
        <v/>
      </c>
      <c r="G529" s="161" t="s">
        <v>4535</v>
      </c>
      <c r="H529" s="161" t="s">
        <v>2355</v>
      </c>
      <c r="K529" s="161">
        <v>513</v>
      </c>
      <c r="L529" s="162" t="s">
        <v>2280</v>
      </c>
      <c r="M529" s="161" t="s">
        <v>258</v>
      </c>
      <c r="N529" s="161" t="s">
        <v>48</v>
      </c>
      <c r="V529" s="161" t="s">
        <v>259</v>
      </c>
      <c r="Y529" s="161" t="s">
        <v>1739</v>
      </c>
      <c r="Z529" s="161" t="s">
        <v>1760</v>
      </c>
      <c r="AA529" s="162" t="s">
        <v>43</v>
      </c>
      <c r="AB529" s="161">
        <v>346</v>
      </c>
      <c r="AC529" s="162" t="s">
        <v>2280</v>
      </c>
      <c r="AD529" s="161" t="s">
        <v>258</v>
      </c>
      <c r="AE529" s="161" t="s">
        <v>48</v>
      </c>
      <c r="AM529" s="161" t="s">
        <v>259</v>
      </c>
      <c r="AR529" s="161" t="s">
        <v>1739</v>
      </c>
      <c r="AS529" s="161" t="s">
        <v>1760</v>
      </c>
      <c r="AT529" s="162" t="s">
        <v>43</v>
      </c>
      <c r="AV529" s="167" t="s">
        <v>3981</v>
      </c>
      <c r="AW529" s="161" t="s">
        <v>3468</v>
      </c>
      <c r="AX529" s="161" t="s">
        <v>4079</v>
      </c>
      <c r="AZ529" s="161" t="s">
        <v>4079</v>
      </c>
      <c r="BA529" s="161" t="s">
        <v>4079</v>
      </c>
      <c r="BB529" s="161" t="s">
        <v>4079</v>
      </c>
      <c r="BC529" s="162" t="s">
        <v>4079</v>
      </c>
      <c r="BD529" s="162" t="str">
        <f>IF("IBT"=MID(AY529,1,3),INDEX('JP PINT 1.0'!J:J,MATCH(コアインボイス0904!AY529,'JP PINT 1.0'!C:C,0),1),"")</f>
        <v/>
      </c>
      <c r="BF529" s="167" t="s">
        <v>4079</v>
      </c>
    </row>
    <row r="530" spans="1:58">
      <c r="A530" s="161">
        <v>528</v>
      </c>
      <c r="B530" s="162" t="s">
        <v>4470</v>
      </c>
      <c r="C530" s="161" t="s">
        <v>5788</v>
      </c>
      <c r="D530" s="161" t="s">
        <v>5099</v>
      </c>
      <c r="E530" s="161" t="str">
        <f t="shared" si="86"/>
        <v>文書レベル入札書</v>
      </c>
      <c r="F530" s="162" t="str">
        <f>IF("AS"=MID(N530,1,2),INDEX('SME XPath'!X:X,MATCH(コアインボイス0904!K530,'SME XPath'!A:A,0),1),"")</f>
        <v/>
      </c>
      <c r="G530" s="161" t="s">
        <v>4600</v>
      </c>
      <c r="H530" s="161" t="s">
        <v>2355</v>
      </c>
      <c r="K530" s="161">
        <v>514</v>
      </c>
      <c r="L530" s="162" t="s">
        <v>2280</v>
      </c>
      <c r="M530" s="161" t="s">
        <v>264</v>
      </c>
      <c r="N530" s="161" t="s">
        <v>48</v>
      </c>
      <c r="V530" s="161" t="s">
        <v>265</v>
      </c>
      <c r="Y530" s="161" t="s">
        <v>1761</v>
      </c>
      <c r="Z530" s="161" t="s">
        <v>1762</v>
      </c>
      <c r="AA530" s="162" t="s">
        <v>43</v>
      </c>
      <c r="AB530" s="161">
        <v>347</v>
      </c>
      <c r="AC530" s="162" t="s">
        <v>2280</v>
      </c>
      <c r="AD530" s="161" t="s">
        <v>264</v>
      </c>
      <c r="AE530" s="161" t="s">
        <v>48</v>
      </c>
      <c r="AM530" s="161" t="s">
        <v>265</v>
      </c>
      <c r="AR530" s="161" t="s">
        <v>1761</v>
      </c>
      <c r="AS530" s="161" t="s">
        <v>1762</v>
      </c>
      <c r="AT530" s="162" t="s">
        <v>43</v>
      </c>
      <c r="AV530" s="167" t="s">
        <v>3982</v>
      </c>
      <c r="AW530" s="161" t="s">
        <v>3467</v>
      </c>
      <c r="AX530" s="161" t="s">
        <v>4079</v>
      </c>
      <c r="AZ530" s="161" t="s">
        <v>4079</v>
      </c>
      <c r="BA530" s="161" t="s">
        <v>4079</v>
      </c>
      <c r="BB530" s="161" t="s">
        <v>4079</v>
      </c>
      <c r="BC530" s="162" t="s">
        <v>4079</v>
      </c>
      <c r="BD530" s="162" t="str">
        <f>IF("IBT"=MID(AY530,1,3),INDEX('JP PINT 1.0'!J:J,MATCH(コアインボイス0904!AY530,'JP PINT 1.0'!C:C,0),1),"")</f>
        <v/>
      </c>
      <c r="BF530" s="167" t="s">
        <v>4079</v>
      </c>
    </row>
    <row r="531" spans="1:58">
      <c r="A531" s="161">
        <v>529</v>
      </c>
      <c r="B531" s="162" t="s">
        <v>4470</v>
      </c>
      <c r="C531" s="161" t="s">
        <v>5789</v>
      </c>
      <c r="D531" s="161" t="s">
        <v>5100</v>
      </c>
      <c r="E531" s="161" t="str">
        <f t="shared" si="86"/>
        <v>文書レベル入札書</v>
      </c>
      <c r="F531" s="162" t="str">
        <f>IF("AS"=MID(N531,1,2),INDEX('SME XPath'!X:X,MATCH(コアインボイス0904!K531,'SME XPath'!A:A,0),1),"")</f>
        <v/>
      </c>
      <c r="G531" s="161" t="s">
        <v>4601</v>
      </c>
      <c r="H531" s="161" t="s">
        <v>2355</v>
      </c>
      <c r="K531" s="161">
        <v>515</v>
      </c>
      <c r="L531" s="162" t="s">
        <v>2280</v>
      </c>
      <c r="M531" s="161" t="s">
        <v>268</v>
      </c>
      <c r="N531" s="161" t="s">
        <v>48</v>
      </c>
      <c r="V531" s="161" t="s">
        <v>269</v>
      </c>
      <c r="Y531" s="161" t="s">
        <v>1763</v>
      </c>
      <c r="Z531" s="161" t="s">
        <v>1764</v>
      </c>
      <c r="AA531" s="162" t="s">
        <v>43</v>
      </c>
      <c r="AB531" s="161">
        <v>348</v>
      </c>
      <c r="AC531" s="162" t="s">
        <v>2280</v>
      </c>
      <c r="AD531" s="161" t="s">
        <v>268</v>
      </c>
      <c r="AE531" s="161" t="s">
        <v>48</v>
      </c>
      <c r="AM531" s="161" t="s">
        <v>269</v>
      </c>
      <c r="AR531" s="161" t="s">
        <v>1763</v>
      </c>
      <c r="AS531" s="161" t="s">
        <v>1764</v>
      </c>
      <c r="AT531" s="162" t="s">
        <v>43</v>
      </c>
      <c r="AV531" s="167" t="s">
        <v>3983</v>
      </c>
      <c r="AW531" s="161" t="s">
        <v>3466</v>
      </c>
      <c r="AX531" s="161" t="s">
        <v>4079</v>
      </c>
      <c r="AZ531" s="161" t="s">
        <v>4079</v>
      </c>
      <c r="BA531" s="161" t="s">
        <v>4079</v>
      </c>
      <c r="BB531" s="161" t="s">
        <v>4079</v>
      </c>
      <c r="BC531" s="162" t="s">
        <v>4079</v>
      </c>
      <c r="BD531" s="162" t="str">
        <f>IF("IBT"=MID(AY531,1,3),INDEX('JP PINT 1.0'!J:J,MATCH(コアインボイス0904!AY531,'JP PINT 1.0'!C:C,0),1),"")</f>
        <v/>
      </c>
      <c r="BF531" s="167" t="s">
        <v>4079</v>
      </c>
    </row>
    <row r="532" spans="1:58">
      <c r="A532" s="161">
        <v>530</v>
      </c>
      <c r="B532" s="162" t="s">
        <v>4470</v>
      </c>
      <c r="C532" s="161" t="s">
        <v>5790</v>
      </c>
      <c r="D532" s="161" t="s">
        <v>5101</v>
      </c>
      <c r="E532" s="161" t="str">
        <f t="shared" si="86"/>
        <v>文書レベル入札書</v>
      </c>
      <c r="F532" s="162" t="str">
        <f>IF("AS"=MID(N532,1,2),INDEX('SME XPath'!X:X,MATCH(コアインボイス0904!K532,'SME XPath'!A:A,0),1),"")</f>
        <v/>
      </c>
      <c r="G532" s="161" t="s">
        <v>2330</v>
      </c>
      <c r="H532" s="161" t="s">
        <v>2355</v>
      </c>
      <c r="K532" s="161">
        <v>516</v>
      </c>
      <c r="L532" s="162" t="s">
        <v>2280</v>
      </c>
      <c r="M532" s="161" t="s">
        <v>274</v>
      </c>
      <c r="N532" s="161" t="s">
        <v>48</v>
      </c>
      <c r="V532" s="161" t="s">
        <v>275</v>
      </c>
      <c r="Y532" s="161" t="s">
        <v>1414</v>
      </c>
      <c r="Z532" s="161" t="s">
        <v>1765</v>
      </c>
      <c r="AA532" s="162" t="s">
        <v>43</v>
      </c>
      <c r="AB532" s="161">
        <v>349</v>
      </c>
      <c r="AC532" s="162" t="s">
        <v>2280</v>
      </c>
      <c r="AD532" s="161" t="s">
        <v>274</v>
      </c>
      <c r="AE532" s="161" t="s">
        <v>48</v>
      </c>
      <c r="AM532" s="161" t="s">
        <v>275</v>
      </c>
      <c r="AR532" s="161" t="s">
        <v>1414</v>
      </c>
      <c r="AS532" s="161" t="s">
        <v>1765</v>
      </c>
      <c r="AT532" s="162" t="s">
        <v>43</v>
      </c>
      <c r="AU532" s="162">
        <v>758</v>
      </c>
      <c r="AV532" s="167" t="s">
        <v>3984</v>
      </c>
      <c r="AW532" s="161" t="s">
        <v>3465</v>
      </c>
      <c r="AX532" s="161" t="s">
        <v>4079</v>
      </c>
      <c r="AZ532" s="161" t="s">
        <v>4079</v>
      </c>
      <c r="BA532" s="161" t="s">
        <v>4079</v>
      </c>
      <c r="BB532" s="161" t="s">
        <v>4079</v>
      </c>
      <c r="BC532" s="162" t="s">
        <v>4079</v>
      </c>
      <c r="BD532" s="162" t="str">
        <f>IF("IBT"=MID(AY532,1,3),INDEX('JP PINT 1.0'!J:J,MATCH(コアインボイス0904!AY532,'JP PINT 1.0'!C:C,0),1),"")</f>
        <v/>
      </c>
      <c r="BF532" s="167" t="s">
        <v>4079</v>
      </c>
    </row>
    <row r="533" spans="1:58">
      <c r="A533" s="161">
        <v>531</v>
      </c>
      <c r="B533" s="162" t="s">
        <v>4470</v>
      </c>
      <c r="C533" s="161" t="s">
        <v>5791</v>
      </c>
      <c r="D533" s="161" t="s">
        <v>5102</v>
      </c>
      <c r="E533" s="161" t="str">
        <f t="shared" si="86"/>
        <v>文書レベル入札書</v>
      </c>
      <c r="F533" s="162" t="str">
        <f>IF("AS"=MID(N533,1,2),INDEX('SME XPath'!X:X,MATCH(コアインボイス0904!K533,'SME XPath'!A:A,0),1),"")</f>
        <v/>
      </c>
      <c r="G533" s="161" t="s">
        <v>4538</v>
      </c>
      <c r="H533" s="161" t="s">
        <v>2355</v>
      </c>
      <c r="K533" s="161">
        <v>517</v>
      </c>
      <c r="L533" s="162" t="s">
        <v>2280</v>
      </c>
      <c r="M533" s="161" t="s">
        <v>278</v>
      </c>
      <c r="N533" s="161" t="s">
        <v>48</v>
      </c>
      <c r="V533" s="161" t="s">
        <v>279</v>
      </c>
      <c r="Y533" s="161" t="s">
        <v>1767</v>
      </c>
      <c r="Z533" s="161" t="s">
        <v>281</v>
      </c>
      <c r="AA533" s="162" t="s">
        <v>43</v>
      </c>
      <c r="AB533" s="161">
        <v>350</v>
      </c>
      <c r="AC533" s="162" t="s">
        <v>2280</v>
      </c>
      <c r="AD533" s="161" t="s">
        <v>278</v>
      </c>
      <c r="AE533" s="161" t="s">
        <v>48</v>
      </c>
      <c r="AM533" s="161" t="s">
        <v>279</v>
      </c>
      <c r="AR533" s="161" t="s">
        <v>1767</v>
      </c>
      <c r="AS533" s="161" t="s">
        <v>281</v>
      </c>
      <c r="AT533" s="162" t="s">
        <v>43</v>
      </c>
      <c r="AV533" s="167" t="s">
        <v>3985</v>
      </c>
      <c r="AW533" s="161" t="s">
        <v>3464</v>
      </c>
      <c r="AX533" s="161" t="s">
        <v>4079</v>
      </c>
      <c r="AZ533" s="161" t="s">
        <v>4079</v>
      </c>
      <c r="BA533" s="161" t="s">
        <v>4079</v>
      </c>
      <c r="BB533" s="161" t="s">
        <v>4079</v>
      </c>
      <c r="BC533" s="162" t="s">
        <v>4079</v>
      </c>
      <c r="BD533" s="162" t="str">
        <f>IF("IBT"=MID(AY533,1,3),INDEX('JP PINT 1.0'!J:J,MATCH(コアインボイス0904!AY533,'JP PINT 1.0'!C:C,0),1),"")</f>
        <v/>
      </c>
      <c r="BF533" s="167" t="s">
        <v>4079</v>
      </c>
    </row>
    <row r="534" spans="1:58">
      <c r="A534" s="161">
        <v>532</v>
      </c>
      <c r="B534" s="162" t="s">
        <v>4470</v>
      </c>
      <c r="C534" s="161" t="s">
        <v>5792</v>
      </c>
      <c r="D534" s="161" t="s">
        <v>5103</v>
      </c>
      <c r="E534" s="161" t="str">
        <f t="shared" si="86"/>
        <v>文書レベル入札書</v>
      </c>
      <c r="F534" s="162" t="str">
        <f>IF("AS"=MID(N534,1,2),INDEX('SME XPath'!X:X,MATCH(コアインボイス0904!K534,'SME XPath'!A:A,0),1),"")</f>
        <v/>
      </c>
      <c r="G534" s="161" t="s">
        <v>1768</v>
      </c>
      <c r="H534" s="161" t="s">
        <v>2355</v>
      </c>
      <c r="K534" s="161">
        <v>518</v>
      </c>
      <c r="L534" s="162" t="s">
        <v>2280</v>
      </c>
      <c r="M534" s="161" t="s">
        <v>284</v>
      </c>
      <c r="N534" s="161" t="s">
        <v>48</v>
      </c>
      <c r="V534" s="161" t="s">
        <v>285</v>
      </c>
      <c r="Y534" s="161" t="s">
        <v>1768</v>
      </c>
      <c r="Z534" s="161" t="s">
        <v>1769</v>
      </c>
      <c r="AA534" s="162" t="s">
        <v>43</v>
      </c>
      <c r="AB534" s="161">
        <v>351</v>
      </c>
      <c r="AC534" s="162" t="s">
        <v>2280</v>
      </c>
      <c r="AD534" s="161" t="s">
        <v>284</v>
      </c>
      <c r="AE534" s="161" t="s">
        <v>48</v>
      </c>
      <c r="AM534" s="161" t="s">
        <v>285</v>
      </c>
      <c r="AR534" s="161" t="s">
        <v>1768</v>
      </c>
      <c r="AS534" s="161" t="s">
        <v>1769</v>
      </c>
      <c r="AT534" s="162" t="s">
        <v>43</v>
      </c>
      <c r="AV534" s="167" t="s">
        <v>3986</v>
      </c>
      <c r="AW534" s="161" t="s">
        <v>3463</v>
      </c>
      <c r="AX534" s="161" t="s">
        <v>4079</v>
      </c>
      <c r="AZ534" s="161" t="s">
        <v>4079</v>
      </c>
      <c r="BA534" s="161" t="s">
        <v>4079</v>
      </c>
      <c r="BB534" s="161" t="s">
        <v>4079</v>
      </c>
      <c r="BC534" s="162" t="s">
        <v>4079</v>
      </c>
      <c r="BD534" s="162" t="str">
        <f>IF("IBT"=MID(AY534,1,3),INDEX('JP PINT 1.0'!J:J,MATCH(コアインボイス0904!AY534,'JP PINT 1.0'!C:C,0),1),"")</f>
        <v/>
      </c>
      <c r="BF534" s="167" t="s">
        <v>4079</v>
      </c>
    </row>
    <row r="535" spans="1:58">
      <c r="A535" s="161">
        <v>533</v>
      </c>
      <c r="B535" s="162" t="s">
        <v>4470</v>
      </c>
      <c r="C535" s="161" t="s">
        <v>5104</v>
      </c>
      <c r="D535" s="161" t="s">
        <v>5105</v>
      </c>
      <c r="E535" s="161" t="str">
        <f t="shared" ref="E535" si="87">G$380</f>
        <v>文書</v>
      </c>
      <c r="F535" s="162" t="str">
        <f>IF("AS"=MID(N535,1,2),INDEX('SME XPath'!X:X,MATCH(コアインボイス0904!K535,'SME XPath'!A:A,0),1),"")</f>
        <v>n</v>
      </c>
      <c r="G535" s="161" t="s">
        <v>5250</v>
      </c>
      <c r="K535" s="161">
        <v>519</v>
      </c>
      <c r="L535" s="162" t="s">
        <v>2280</v>
      </c>
      <c r="M535" s="161" t="s">
        <v>1748</v>
      </c>
      <c r="N535" s="161" t="s">
        <v>60</v>
      </c>
      <c r="T535" s="161" t="s">
        <v>1749</v>
      </c>
      <c r="Y535" s="161" t="s">
        <v>1770</v>
      </c>
      <c r="Z535" s="161" t="s">
        <v>1771</v>
      </c>
      <c r="AA535" s="162" t="s">
        <v>210</v>
      </c>
      <c r="AB535" s="161">
        <v>352</v>
      </c>
      <c r="AC535" s="162" t="s">
        <v>2280</v>
      </c>
      <c r="AD535" s="161" t="s">
        <v>1748</v>
      </c>
      <c r="AE535" s="161" t="s">
        <v>60</v>
      </c>
      <c r="AK535" s="161" t="s">
        <v>1749</v>
      </c>
      <c r="AR535" s="161" t="s">
        <v>1770</v>
      </c>
      <c r="AS535" s="161" t="s">
        <v>1771</v>
      </c>
      <c r="AT535" s="162" t="s">
        <v>210</v>
      </c>
      <c r="AV535" s="167" t="s">
        <v>3987</v>
      </c>
      <c r="AW535" s="161" t="s">
        <v>3473</v>
      </c>
      <c r="AX535" s="161">
        <v>1300</v>
      </c>
      <c r="AY535" s="161" t="s">
        <v>1773</v>
      </c>
      <c r="AZ535" s="161">
        <v>1</v>
      </c>
      <c r="BA535" s="161" t="s">
        <v>2973</v>
      </c>
      <c r="BB535" s="161" t="s">
        <v>1774</v>
      </c>
      <c r="BC535" s="162" t="s">
        <v>210</v>
      </c>
      <c r="BD535" s="162" t="str">
        <f>IF("IBT"=MID(AY535,1,3),INDEX('JP PINT 1.0'!J:J,MATCH(コアインボイス0904!AY535,'JP PINT 1.0'!C:C,0),1),"")</f>
        <v/>
      </c>
      <c r="BF535" s="167" t="s">
        <v>4150</v>
      </c>
    </row>
    <row r="536" spans="1:58">
      <c r="A536" s="161">
        <v>534</v>
      </c>
      <c r="B536" s="162" t="s">
        <v>4470</v>
      </c>
      <c r="K536" s="161">
        <v>520</v>
      </c>
      <c r="L536" s="162" t="s">
        <v>2280</v>
      </c>
      <c r="M536" s="161" t="s">
        <v>236</v>
      </c>
      <c r="N536" s="161" t="s">
        <v>69</v>
      </c>
      <c r="U536" s="161" t="s">
        <v>237</v>
      </c>
      <c r="Y536" s="161" t="s">
        <v>1775</v>
      </c>
      <c r="Z536" s="161" t="s">
        <v>1776</v>
      </c>
      <c r="AA536" s="162" t="s">
        <v>34</v>
      </c>
      <c r="AB536" s="161">
        <v>353</v>
      </c>
      <c r="AC536" s="162" t="s">
        <v>2280</v>
      </c>
      <c r="AD536" s="161" t="s">
        <v>236</v>
      </c>
      <c r="AE536" s="161" t="s">
        <v>69</v>
      </c>
      <c r="AL536" s="161" t="s">
        <v>237</v>
      </c>
      <c r="AR536" s="161" t="s">
        <v>1775</v>
      </c>
      <c r="AS536" s="161" t="s">
        <v>1776</v>
      </c>
      <c r="AT536" s="162" t="s">
        <v>34</v>
      </c>
      <c r="AX536" s="161" t="s">
        <v>4079</v>
      </c>
      <c r="AZ536" s="161" t="s">
        <v>4079</v>
      </c>
      <c r="BA536" s="161" t="s">
        <v>4079</v>
      </c>
      <c r="BB536" s="161" t="s">
        <v>4079</v>
      </c>
      <c r="BC536" s="162" t="s">
        <v>4079</v>
      </c>
      <c r="BD536" s="162" t="str">
        <f>IF("IBT"=MID(AY536,1,3),INDEX('JP PINT 1.0'!J:J,MATCH(コアインボイス0904!AY536,'JP PINT 1.0'!C:C,0),1),"")</f>
        <v/>
      </c>
      <c r="BF536" s="167" t="s">
        <v>4079</v>
      </c>
    </row>
    <row r="537" spans="1:58">
      <c r="A537" s="161">
        <v>535</v>
      </c>
      <c r="B537" s="162" t="s">
        <v>4470</v>
      </c>
      <c r="C537" s="161" t="s">
        <v>5793</v>
      </c>
      <c r="D537" s="161" t="s">
        <v>5106</v>
      </c>
      <c r="E537" s="161" t="str">
        <f>G$535</f>
        <v>文書レベル前回インボイス文書</v>
      </c>
      <c r="F537" s="162" t="str">
        <f>IF("AS"=MID(N537,1,2),INDEX('SME XPath'!X:X,MATCH(コアインボイス0904!K537,'SME XPath'!A:A,0),1),"")</f>
        <v/>
      </c>
      <c r="G537" s="161" t="s">
        <v>5251</v>
      </c>
      <c r="H537" s="161" t="s">
        <v>2355</v>
      </c>
      <c r="K537" s="161">
        <v>521</v>
      </c>
      <c r="L537" s="162" t="s">
        <v>2280</v>
      </c>
      <c r="M537" s="161" t="s">
        <v>240</v>
      </c>
      <c r="N537" s="161" t="s">
        <v>48</v>
      </c>
      <c r="V537" s="161" t="s">
        <v>241</v>
      </c>
      <c r="Y537" s="161" t="s">
        <v>1777</v>
      </c>
      <c r="Z537" s="161" t="s">
        <v>1778</v>
      </c>
      <c r="AA537" s="162" t="s">
        <v>64</v>
      </c>
      <c r="AB537" s="161">
        <v>354</v>
      </c>
      <c r="AC537" s="162" t="s">
        <v>2280</v>
      </c>
      <c r="AD537" s="161" t="s">
        <v>240</v>
      </c>
      <c r="AE537" s="161" t="s">
        <v>48</v>
      </c>
      <c r="AM537" s="161" t="s">
        <v>241</v>
      </c>
      <c r="AR537" s="161" t="s">
        <v>1777</v>
      </c>
      <c r="AS537" s="161" t="s">
        <v>1778</v>
      </c>
      <c r="AT537" s="162" t="s">
        <v>64</v>
      </c>
      <c r="AV537" s="167" t="s">
        <v>3988</v>
      </c>
      <c r="AW537" s="161" t="s">
        <v>3471</v>
      </c>
      <c r="AX537" s="161">
        <v>1310</v>
      </c>
      <c r="AY537" s="161" t="s">
        <v>1779</v>
      </c>
      <c r="AZ537" s="161">
        <v>2</v>
      </c>
      <c r="BA537" s="161" t="s">
        <v>2973</v>
      </c>
      <c r="BB537" s="161" t="s">
        <v>2672</v>
      </c>
      <c r="BC537" s="162" t="s">
        <v>64</v>
      </c>
      <c r="BD537" s="162" t="str">
        <f>IF("IBT"=MID(AY537,1,3),INDEX('JP PINT 1.0'!J:J,MATCH(コアインボイス0904!AY537,'JP PINT 1.0'!C:C,0),1),"")</f>
        <v>Document Reference</v>
      </c>
      <c r="BF537" s="167" t="s">
        <v>4151</v>
      </c>
    </row>
    <row r="538" spans="1:58">
      <c r="A538" s="161">
        <v>536</v>
      </c>
      <c r="B538" s="162" t="s">
        <v>4470</v>
      </c>
      <c r="C538" s="161" t="s">
        <v>5794</v>
      </c>
      <c r="D538" s="161" t="s">
        <v>5107</v>
      </c>
      <c r="E538" s="161" t="str">
        <f t="shared" ref="E538:E544" si="88">G$535</f>
        <v>文書レベル前回インボイス文書</v>
      </c>
      <c r="F538" s="162" t="str">
        <f>IF("AS"=MID(N538,1,2),INDEX('SME XPath'!X:X,MATCH(コアインボイス0904!K538,'SME XPath'!A:A,0),1),"")</f>
        <v/>
      </c>
      <c r="G538" s="161" t="s">
        <v>5252</v>
      </c>
      <c r="H538" s="161" t="s">
        <v>2355</v>
      </c>
      <c r="K538" s="161">
        <v>522</v>
      </c>
      <c r="L538" s="162" t="s">
        <v>2280</v>
      </c>
      <c r="M538" s="161" t="s">
        <v>253</v>
      </c>
      <c r="N538" s="161" t="s">
        <v>48</v>
      </c>
      <c r="V538" s="161" t="s">
        <v>254</v>
      </c>
      <c r="Y538" s="161" t="s">
        <v>1781</v>
      </c>
      <c r="Z538" s="161" t="s">
        <v>1782</v>
      </c>
      <c r="AA538" s="162" t="s">
        <v>43</v>
      </c>
      <c r="AB538" s="161">
        <v>355</v>
      </c>
      <c r="AC538" s="162" t="s">
        <v>2280</v>
      </c>
      <c r="AD538" s="161" t="s">
        <v>253</v>
      </c>
      <c r="AE538" s="161" t="s">
        <v>48</v>
      </c>
      <c r="AM538" s="161" t="s">
        <v>254</v>
      </c>
      <c r="AR538" s="161" t="s">
        <v>1781</v>
      </c>
      <c r="AS538" s="161" t="s">
        <v>1782</v>
      </c>
      <c r="AT538" s="162" t="s">
        <v>43</v>
      </c>
      <c r="AV538" s="167" t="s">
        <v>3989</v>
      </c>
      <c r="AW538" s="161" t="s">
        <v>3470</v>
      </c>
      <c r="AX538" s="161">
        <v>1320</v>
      </c>
      <c r="AY538" s="161" t="s">
        <v>1783</v>
      </c>
      <c r="AZ538" s="161">
        <v>2</v>
      </c>
      <c r="BA538" s="161" t="s">
        <v>2976</v>
      </c>
      <c r="BB538" s="161" t="s">
        <v>2674</v>
      </c>
      <c r="BC538" s="162" t="s">
        <v>43</v>
      </c>
      <c r="BD538" s="162" t="str">
        <f>IF("IBT"=MID(AY538,1,3),INDEX('JP PINT 1.0'!J:J,MATCH(コアインボイス0904!AY538,'JP PINT 1.0'!C:C,0),1),"")</f>
        <v>Date</v>
      </c>
      <c r="BF538" s="167" t="s">
        <v>4152</v>
      </c>
    </row>
    <row r="539" spans="1:58">
      <c r="A539" s="161">
        <v>537</v>
      </c>
      <c r="B539" s="162" t="s">
        <v>4470</v>
      </c>
      <c r="C539" s="161" t="s">
        <v>5795</v>
      </c>
      <c r="D539" s="161" t="s">
        <v>5108</v>
      </c>
      <c r="E539" s="161" t="str">
        <f t="shared" si="88"/>
        <v>文書レベル前回インボイス文書</v>
      </c>
      <c r="F539" s="162" t="str">
        <f>IF("AS"=MID(N539,1,2),INDEX('SME XPath'!X:X,MATCH(コアインボイス0904!K539,'SME XPath'!A:A,0),1),"")</f>
        <v/>
      </c>
      <c r="G539" s="161" t="s">
        <v>4602</v>
      </c>
      <c r="H539" s="161" t="s">
        <v>2355</v>
      </c>
      <c r="K539" s="161">
        <v>523</v>
      </c>
      <c r="L539" s="162" t="s">
        <v>2280</v>
      </c>
      <c r="M539" s="161" t="s">
        <v>258</v>
      </c>
      <c r="N539" s="161" t="s">
        <v>48</v>
      </c>
      <c r="V539" s="161" t="s">
        <v>259</v>
      </c>
      <c r="Y539" s="161" t="s">
        <v>1785</v>
      </c>
      <c r="Z539" s="161" t="s">
        <v>1786</v>
      </c>
      <c r="AA539" s="162" t="s">
        <v>43</v>
      </c>
      <c r="AB539" s="161">
        <v>356</v>
      </c>
      <c r="AC539" s="162" t="s">
        <v>2280</v>
      </c>
      <c r="AD539" s="161" t="s">
        <v>258</v>
      </c>
      <c r="AE539" s="161" t="s">
        <v>48</v>
      </c>
      <c r="AM539" s="161" t="s">
        <v>259</v>
      </c>
      <c r="AR539" s="161" t="s">
        <v>1785</v>
      </c>
      <c r="AS539" s="161" t="s">
        <v>1786</v>
      </c>
      <c r="AT539" s="162" t="s">
        <v>43</v>
      </c>
      <c r="AV539" s="167" t="s">
        <v>3990</v>
      </c>
      <c r="AW539" s="161" t="s">
        <v>3468</v>
      </c>
      <c r="AX539" s="161" t="s">
        <v>4079</v>
      </c>
      <c r="AZ539" s="161" t="s">
        <v>4079</v>
      </c>
      <c r="BA539" s="161" t="s">
        <v>4079</v>
      </c>
      <c r="BB539" s="161" t="s">
        <v>4079</v>
      </c>
      <c r="BC539" s="162" t="s">
        <v>4079</v>
      </c>
      <c r="BD539" s="162" t="str">
        <f>IF("IBT"=MID(AY539,1,3),INDEX('JP PINT 1.0'!J:J,MATCH(コアインボイス0904!AY539,'JP PINT 1.0'!C:C,0),1),"")</f>
        <v/>
      </c>
      <c r="BF539" s="167" t="s">
        <v>4079</v>
      </c>
    </row>
    <row r="540" spans="1:58">
      <c r="A540" s="161">
        <v>538</v>
      </c>
      <c r="B540" s="162" t="s">
        <v>4470</v>
      </c>
      <c r="C540" s="161" t="s">
        <v>5796</v>
      </c>
      <c r="D540" s="161" t="s">
        <v>5109</v>
      </c>
      <c r="E540" s="161" t="str">
        <f t="shared" si="88"/>
        <v>文書レベル前回インボイス文書</v>
      </c>
      <c r="F540" s="162" t="str">
        <f>IF("AS"=MID(N540,1,2),INDEX('SME XPath'!X:X,MATCH(コアインボイス0904!K540,'SME XPath'!A:A,0),1),"")</f>
        <v/>
      </c>
      <c r="G540" s="161" t="s">
        <v>5253</v>
      </c>
      <c r="H540" s="161" t="s">
        <v>2355</v>
      </c>
      <c r="K540" s="161">
        <v>524</v>
      </c>
      <c r="L540" s="162" t="s">
        <v>2280</v>
      </c>
      <c r="M540" s="161" t="s">
        <v>264</v>
      </c>
      <c r="N540" s="161" t="s">
        <v>48</v>
      </c>
      <c r="V540" s="161" t="s">
        <v>265</v>
      </c>
      <c r="Y540" s="161" t="s">
        <v>1788</v>
      </c>
      <c r="Z540" s="161" t="s">
        <v>1789</v>
      </c>
      <c r="AA540" s="162" t="s">
        <v>43</v>
      </c>
      <c r="AB540" s="161">
        <v>357</v>
      </c>
      <c r="AC540" s="162" t="s">
        <v>2280</v>
      </c>
      <c r="AD540" s="161" t="s">
        <v>264</v>
      </c>
      <c r="AE540" s="161" t="s">
        <v>48</v>
      </c>
      <c r="AM540" s="161" t="s">
        <v>265</v>
      </c>
      <c r="AR540" s="161" t="s">
        <v>1788</v>
      </c>
      <c r="AS540" s="161" t="s">
        <v>1789</v>
      </c>
      <c r="AT540" s="162" t="s">
        <v>43</v>
      </c>
      <c r="AV540" s="167" t="s">
        <v>3991</v>
      </c>
      <c r="AW540" s="161" t="s">
        <v>3467</v>
      </c>
      <c r="AX540" s="161" t="s">
        <v>4079</v>
      </c>
      <c r="AZ540" s="161" t="s">
        <v>4079</v>
      </c>
      <c r="BA540" s="161" t="s">
        <v>4079</v>
      </c>
      <c r="BB540" s="161" t="s">
        <v>4079</v>
      </c>
      <c r="BC540" s="162" t="s">
        <v>4079</v>
      </c>
      <c r="BD540" s="162" t="str">
        <f>IF("IBT"=MID(AY540,1,3),INDEX('JP PINT 1.0'!J:J,MATCH(コアインボイス0904!AY540,'JP PINT 1.0'!C:C,0),1),"")</f>
        <v/>
      </c>
      <c r="BF540" s="167" t="s">
        <v>4079</v>
      </c>
    </row>
    <row r="541" spans="1:58">
      <c r="A541" s="161">
        <v>539</v>
      </c>
      <c r="B541" s="162" t="s">
        <v>4470</v>
      </c>
      <c r="C541" s="161" t="s">
        <v>5797</v>
      </c>
      <c r="D541" s="161" t="s">
        <v>5110</v>
      </c>
      <c r="E541" s="161" t="str">
        <f t="shared" si="88"/>
        <v>文書レベル前回インボイス文書</v>
      </c>
      <c r="F541" s="162" t="str">
        <f>IF("AS"=MID(N541,1,2),INDEX('SME XPath'!X:X,MATCH(コアインボイス0904!K541,'SME XPath'!A:A,0),1),"")</f>
        <v/>
      </c>
      <c r="G541" s="161" t="s">
        <v>5254</v>
      </c>
      <c r="H541" s="161" t="s">
        <v>2355</v>
      </c>
      <c r="K541" s="161">
        <v>525</v>
      </c>
      <c r="L541" s="162" t="s">
        <v>2280</v>
      </c>
      <c r="M541" s="161" t="s">
        <v>268</v>
      </c>
      <c r="N541" s="161" t="s">
        <v>48</v>
      </c>
      <c r="V541" s="161" t="s">
        <v>269</v>
      </c>
      <c r="Y541" s="161" t="s">
        <v>1790</v>
      </c>
      <c r="Z541" s="161" t="s">
        <v>1791</v>
      </c>
      <c r="AA541" s="162" t="s">
        <v>43</v>
      </c>
      <c r="AB541" s="161">
        <v>358</v>
      </c>
      <c r="AC541" s="162" t="s">
        <v>2280</v>
      </c>
      <c r="AD541" s="161" t="s">
        <v>268</v>
      </c>
      <c r="AE541" s="161" t="s">
        <v>48</v>
      </c>
      <c r="AM541" s="161" t="s">
        <v>269</v>
      </c>
      <c r="AR541" s="161" t="s">
        <v>1790</v>
      </c>
      <c r="AS541" s="161" t="s">
        <v>1791</v>
      </c>
      <c r="AT541" s="162" t="s">
        <v>43</v>
      </c>
      <c r="AV541" s="167" t="s">
        <v>3992</v>
      </c>
      <c r="AW541" s="161" t="s">
        <v>3466</v>
      </c>
      <c r="AX541" s="161" t="s">
        <v>4079</v>
      </c>
      <c r="AZ541" s="161" t="s">
        <v>4079</v>
      </c>
      <c r="BA541" s="161" t="s">
        <v>4079</v>
      </c>
      <c r="BB541" s="161" t="s">
        <v>4079</v>
      </c>
      <c r="BC541" s="162" t="s">
        <v>4079</v>
      </c>
      <c r="BD541" s="162" t="str">
        <f>IF("IBT"=MID(AY541,1,3),INDEX('JP PINT 1.0'!J:J,MATCH(コアインボイス0904!AY541,'JP PINT 1.0'!C:C,0),1),"")</f>
        <v/>
      </c>
      <c r="BF541" s="167" t="s">
        <v>4079</v>
      </c>
    </row>
    <row r="542" spans="1:58">
      <c r="A542" s="161">
        <v>540</v>
      </c>
      <c r="B542" s="162" t="s">
        <v>4470</v>
      </c>
      <c r="C542" s="161" t="s">
        <v>5798</v>
      </c>
      <c r="D542" s="161" t="s">
        <v>5111</v>
      </c>
      <c r="E542" s="161" t="str">
        <f t="shared" si="88"/>
        <v>文書レベル前回インボイス文書</v>
      </c>
      <c r="F542" s="162" t="str">
        <f>IF("AS"=MID(N542,1,2),INDEX('SME XPath'!X:X,MATCH(コアインボイス0904!K542,'SME XPath'!A:A,0),1),"")</f>
        <v/>
      </c>
      <c r="G542" s="161" t="s">
        <v>2330</v>
      </c>
      <c r="H542" s="161" t="s">
        <v>2355</v>
      </c>
      <c r="K542" s="161">
        <v>526</v>
      </c>
      <c r="L542" s="162" t="s">
        <v>2280</v>
      </c>
      <c r="M542" s="161" t="s">
        <v>274</v>
      </c>
      <c r="N542" s="161" t="s">
        <v>48</v>
      </c>
      <c r="V542" s="161" t="s">
        <v>275</v>
      </c>
      <c r="Y542" s="161" t="s">
        <v>1414</v>
      </c>
      <c r="Z542" s="161" t="s">
        <v>1792</v>
      </c>
      <c r="AA542" s="162" t="s">
        <v>43</v>
      </c>
      <c r="AB542" s="161">
        <v>359</v>
      </c>
      <c r="AC542" s="162" t="s">
        <v>2280</v>
      </c>
      <c r="AD542" s="161" t="s">
        <v>274</v>
      </c>
      <c r="AE542" s="161" t="s">
        <v>48</v>
      </c>
      <c r="AM542" s="161" t="s">
        <v>275</v>
      </c>
      <c r="AR542" s="161" t="s">
        <v>1414</v>
      </c>
      <c r="AS542" s="161" t="s">
        <v>1792</v>
      </c>
      <c r="AT542" s="162" t="s">
        <v>43</v>
      </c>
      <c r="AU542" s="162">
        <v>380</v>
      </c>
      <c r="AV542" s="167" t="s">
        <v>3993</v>
      </c>
      <c r="AW542" s="161" t="s">
        <v>3465</v>
      </c>
      <c r="AX542" s="161" t="s">
        <v>4079</v>
      </c>
      <c r="AZ542" s="161" t="s">
        <v>4079</v>
      </c>
      <c r="BA542" s="161" t="s">
        <v>4079</v>
      </c>
      <c r="BB542" s="161" t="s">
        <v>4079</v>
      </c>
      <c r="BC542" s="162" t="s">
        <v>4079</v>
      </c>
      <c r="BD542" s="162" t="str">
        <f>IF("IBT"=MID(AY542,1,3),INDEX('JP PINT 1.0'!J:J,MATCH(コアインボイス0904!AY542,'JP PINT 1.0'!C:C,0),1),"")</f>
        <v/>
      </c>
      <c r="BF542" s="167" t="s">
        <v>4079</v>
      </c>
    </row>
    <row r="543" spans="1:58">
      <c r="A543" s="161">
        <v>541</v>
      </c>
      <c r="B543" s="162" t="s">
        <v>4470</v>
      </c>
      <c r="C543" s="161" t="s">
        <v>5799</v>
      </c>
      <c r="D543" s="161" t="s">
        <v>5112</v>
      </c>
      <c r="E543" s="161" t="str">
        <f t="shared" si="88"/>
        <v>文書レベル前回インボイス文書</v>
      </c>
      <c r="F543" s="162" t="str">
        <f>IF("AS"=MID(N543,1,2),INDEX('SME XPath'!X:X,MATCH(コアインボイス0904!K543,'SME XPath'!A:A,0),1),"")</f>
        <v/>
      </c>
      <c r="G543" s="161" t="s">
        <v>4538</v>
      </c>
      <c r="H543" s="161" t="s">
        <v>2355</v>
      </c>
      <c r="K543" s="161">
        <v>527</v>
      </c>
      <c r="L543" s="162" t="s">
        <v>2280</v>
      </c>
      <c r="M543" s="161" t="s">
        <v>278</v>
      </c>
      <c r="N543" s="161" t="s">
        <v>48</v>
      </c>
      <c r="V543" s="161" t="s">
        <v>279</v>
      </c>
      <c r="Y543" s="161" t="s">
        <v>1767</v>
      </c>
      <c r="Z543" s="161" t="s">
        <v>281</v>
      </c>
      <c r="AA543" s="162" t="s">
        <v>43</v>
      </c>
      <c r="AB543" s="161">
        <v>360</v>
      </c>
      <c r="AC543" s="162" t="s">
        <v>2280</v>
      </c>
      <c r="AD543" s="161" t="s">
        <v>278</v>
      </c>
      <c r="AE543" s="161" t="s">
        <v>48</v>
      </c>
      <c r="AM543" s="161" t="s">
        <v>279</v>
      </c>
      <c r="AR543" s="161" t="s">
        <v>1767</v>
      </c>
      <c r="AS543" s="161" t="s">
        <v>281</v>
      </c>
      <c r="AT543" s="162" t="s">
        <v>43</v>
      </c>
      <c r="AV543" s="167" t="s">
        <v>3994</v>
      </c>
      <c r="AW543" s="161" t="s">
        <v>3464</v>
      </c>
      <c r="AX543" s="161" t="s">
        <v>4079</v>
      </c>
      <c r="AZ543" s="161" t="s">
        <v>4079</v>
      </c>
      <c r="BA543" s="161" t="s">
        <v>4079</v>
      </c>
      <c r="BB543" s="161" t="s">
        <v>4079</v>
      </c>
      <c r="BC543" s="162" t="s">
        <v>4079</v>
      </c>
      <c r="BD543" s="162" t="str">
        <f>IF("IBT"=MID(AY543,1,3),INDEX('JP PINT 1.0'!J:J,MATCH(コアインボイス0904!AY543,'JP PINT 1.0'!C:C,0),1),"")</f>
        <v/>
      </c>
      <c r="BF543" s="167" t="s">
        <v>4079</v>
      </c>
    </row>
    <row r="544" spans="1:58">
      <c r="A544" s="161">
        <v>542</v>
      </c>
      <c r="B544" s="162" t="s">
        <v>4470</v>
      </c>
      <c r="C544" s="161" t="s">
        <v>5800</v>
      </c>
      <c r="D544" s="161" t="s">
        <v>5113</v>
      </c>
      <c r="E544" s="161" t="str">
        <f t="shared" si="88"/>
        <v>文書レベル前回インボイス文書</v>
      </c>
      <c r="F544" s="162" t="str">
        <f>IF("AS"=MID(N544,1,2),INDEX('SME XPath'!X:X,MATCH(コアインボイス0904!K544,'SME XPath'!A:A,0),1),"")</f>
        <v/>
      </c>
      <c r="G544" s="161" t="s">
        <v>4539</v>
      </c>
      <c r="H544" s="161" t="s">
        <v>2355</v>
      </c>
      <c r="K544" s="161">
        <v>528</v>
      </c>
      <c r="L544" s="162" t="s">
        <v>2280</v>
      </c>
      <c r="M544" s="161" t="s">
        <v>284</v>
      </c>
      <c r="N544" s="161" t="s">
        <v>48</v>
      </c>
      <c r="V544" s="161" t="s">
        <v>285</v>
      </c>
      <c r="Y544" s="161" t="s">
        <v>1420</v>
      </c>
      <c r="Z544" s="161" t="s">
        <v>1793</v>
      </c>
      <c r="AA544" s="162" t="s">
        <v>43</v>
      </c>
      <c r="AB544" s="161">
        <v>361</v>
      </c>
      <c r="AC544" s="162" t="s">
        <v>2280</v>
      </c>
      <c r="AD544" s="161" t="s">
        <v>284</v>
      </c>
      <c r="AE544" s="161" t="s">
        <v>48</v>
      </c>
      <c r="AM544" s="161" t="s">
        <v>285</v>
      </c>
      <c r="AR544" s="161" t="s">
        <v>1420</v>
      </c>
      <c r="AS544" s="161" t="s">
        <v>1793</v>
      </c>
      <c r="AT544" s="162" t="s">
        <v>43</v>
      </c>
      <c r="AV544" s="167" t="s">
        <v>3995</v>
      </c>
      <c r="AW544" s="161" t="s">
        <v>3463</v>
      </c>
      <c r="AX544" s="161" t="s">
        <v>4079</v>
      </c>
      <c r="AZ544" s="161" t="s">
        <v>4079</v>
      </c>
      <c r="BA544" s="161" t="s">
        <v>4079</v>
      </c>
      <c r="BB544" s="161" t="s">
        <v>4079</v>
      </c>
      <c r="BC544" s="162" t="s">
        <v>4079</v>
      </c>
      <c r="BD544" s="162" t="str">
        <f>IF("IBT"=MID(AY544,1,3),INDEX('JP PINT 1.0'!J:J,MATCH(コアインボイス0904!AY544,'JP PINT 1.0'!C:C,0),1),"")</f>
        <v/>
      </c>
      <c r="BF544" s="167" t="s">
        <v>4079</v>
      </c>
    </row>
    <row r="545" spans="1:58">
      <c r="A545" s="161">
        <v>543</v>
      </c>
      <c r="B545" s="162" t="s">
        <v>4470</v>
      </c>
      <c r="C545" s="161" t="s">
        <v>5114</v>
      </c>
      <c r="D545" s="161" t="s">
        <v>5115</v>
      </c>
      <c r="E545" s="161" t="str">
        <f t="shared" ref="E545" si="89">G$380</f>
        <v>文書</v>
      </c>
      <c r="F545" s="162">
        <f>IF("AS"=MID(N545,1,2),INDEX('SME XPath'!X:X,MATCH(コアインボイス0904!K545,'SME XPath'!A:A,0),1),"")</f>
        <v>1</v>
      </c>
      <c r="G545" s="161" t="s">
        <v>4671</v>
      </c>
      <c r="K545" s="161">
        <v>529</v>
      </c>
      <c r="L545" s="162" t="s">
        <v>2280</v>
      </c>
      <c r="M545" s="161" t="s">
        <v>1794</v>
      </c>
      <c r="N545" s="161" t="s">
        <v>60</v>
      </c>
      <c r="T545" s="161" t="s">
        <v>1795</v>
      </c>
      <c r="Y545" s="161" t="s">
        <v>1796</v>
      </c>
      <c r="Z545" s="161" t="s">
        <v>1797</v>
      </c>
      <c r="AA545" s="162" t="s">
        <v>43</v>
      </c>
      <c r="AB545" s="161">
        <v>362</v>
      </c>
      <c r="AC545" s="162" t="s">
        <v>2280</v>
      </c>
      <c r="AD545" s="161" t="s">
        <v>1794</v>
      </c>
      <c r="AE545" s="161" t="s">
        <v>60</v>
      </c>
      <c r="AK545" s="161" t="s">
        <v>1795</v>
      </c>
      <c r="AR545" s="161" t="s">
        <v>1796</v>
      </c>
      <c r="AS545" s="161" t="s">
        <v>1797</v>
      </c>
      <c r="AT545" s="162" t="s">
        <v>43</v>
      </c>
      <c r="AV545" s="167" t="s">
        <v>3462</v>
      </c>
      <c r="AW545" s="161" t="s">
        <v>3462</v>
      </c>
      <c r="AX545" s="161" t="s">
        <v>4079</v>
      </c>
      <c r="AZ545" s="161" t="s">
        <v>4079</v>
      </c>
      <c r="BA545" s="161" t="s">
        <v>4079</v>
      </c>
      <c r="BB545" s="161" t="s">
        <v>4079</v>
      </c>
      <c r="BC545" s="162" t="s">
        <v>4079</v>
      </c>
      <c r="BD545" s="162" t="str">
        <f>IF("IBT"=MID(AY545,1,3),INDEX('JP PINT 1.0'!J:J,MATCH(コアインボイス0904!AY545,'JP PINT 1.0'!C:C,0),1),"")</f>
        <v/>
      </c>
      <c r="BF545" s="167" t="s">
        <v>4079</v>
      </c>
    </row>
    <row r="546" spans="1:58">
      <c r="A546" s="161">
        <v>544</v>
      </c>
      <c r="B546" s="162" t="s">
        <v>4470</v>
      </c>
      <c r="K546" s="161">
        <v>530</v>
      </c>
      <c r="L546" s="162" t="s">
        <v>2280</v>
      </c>
      <c r="M546" s="161" t="s">
        <v>1798</v>
      </c>
      <c r="N546" s="161" t="s">
        <v>69</v>
      </c>
      <c r="U546" s="161" t="s">
        <v>1799</v>
      </c>
      <c r="Y546" s="161" t="s">
        <v>1800</v>
      </c>
      <c r="Z546" s="161" t="s">
        <v>1801</v>
      </c>
      <c r="AA546" s="162" t="s">
        <v>34</v>
      </c>
      <c r="AB546" s="161">
        <v>363</v>
      </c>
      <c r="AC546" s="162" t="s">
        <v>2280</v>
      </c>
      <c r="AD546" s="161" t="s">
        <v>1798</v>
      </c>
      <c r="AE546" s="161" t="s">
        <v>69</v>
      </c>
      <c r="AL546" s="161" t="s">
        <v>1799</v>
      </c>
      <c r="AR546" s="161" t="s">
        <v>1800</v>
      </c>
      <c r="AS546" s="161" t="s">
        <v>1801</v>
      </c>
      <c r="AT546" s="162" t="s">
        <v>34</v>
      </c>
      <c r="AX546" s="161" t="s">
        <v>4079</v>
      </c>
      <c r="AZ546" s="161" t="s">
        <v>4079</v>
      </c>
      <c r="BA546" s="161" t="s">
        <v>4079</v>
      </c>
      <c r="BB546" s="161" t="s">
        <v>4079</v>
      </c>
      <c r="BC546" s="162" t="s">
        <v>4079</v>
      </c>
      <c r="BD546" s="162" t="str">
        <f>IF("IBT"=MID(AY546,1,3),INDEX('JP PINT 1.0'!J:J,MATCH(コアインボイス0904!AY546,'JP PINT 1.0'!C:C,0),1),"")</f>
        <v/>
      </c>
      <c r="BF546" s="167" t="s">
        <v>4079</v>
      </c>
    </row>
    <row r="547" spans="1:58">
      <c r="A547" s="161">
        <v>545</v>
      </c>
      <c r="B547" s="162" t="s">
        <v>4470</v>
      </c>
      <c r="C547" s="161" t="s">
        <v>5801</v>
      </c>
      <c r="D547" s="161" t="s">
        <v>5116</v>
      </c>
      <c r="E547" s="161" t="str">
        <f>G$545</f>
        <v>文書レベル購買会計アカウント</v>
      </c>
      <c r="F547" s="162" t="str">
        <f>IF("AS"=MID(N547,1,2),INDEX('SME XPath'!X:X,MATCH(コアインボイス0904!K547,'SME XPath'!A:A,0),1),"")</f>
        <v/>
      </c>
      <c r="G547" s="161" t="s">
        <v>1804</v>
      </c>
      <c r="H547" s="161" t="s">
        <v>2355</v>
      </c>
      <c r="K547" s="161">
        <v>531</v>
      </c>
      <c r="L547" s="162" t="s">
        <v>2280</v>
      </c>
      <c r="M547" s="161" t="s">
        <v>1802</v>
      </c>
      <c r="N547" s="161" t="s">
        <v>48</v>
      </c>
      <c r="V547" s="161" t="s">
        <v>1803</v>
      </c>
      <c r="Y547" s="161" t="s">
        <v>1804</v>
      </c>
      <c r="Z547" s="161" t="s">
        <v>1805</v>
      </c>
      <c r="AA547" s="162" t="s">
        <v>64</v>
      </c>
      <c r="AB547" s="161">
        <v>364</v>
      </c>
      <c r="AC547" s="162" t="s">
        <v>2280</v>
      </c>
      <c r="AD547" s="161" t="s">
        <v>1802</v>
      </c>
      <c r="AE547" s="161" t="s">
        <v>48</v>
      </c>
      <c r="AM547" s="161" t="s">
        <v>1803</v>
      </c>
      <c r="AR547" s="161" t="s">
        <v>1804</v>
      </c>
      <c r="AS547" s="161" t="s">
        <v>1805</v>
      </c>
      <c r="AT547" s="162" t="s">
        <v>64</v>
      </c>
      <c r="AV547" s="167" t="s">
        <v>3461</v>
      </c>
      <c r="AW547" s="161" t="s">
        <v>3461</v>
      </c>
      <c r="AX547" s="161" t="s">
        <v>4079</v>
      </c>
      <c r="AZ547" s="161" t="s">
        <v>4079</v>
      </c>
      <c r="BA547" s="161" t="s">
        <v>4079</v>
      </c>
      <c r="BB547" s="161" t="s">
        <v>4079</v>
      </c>
      <c r="BC547" s="162" t="s">
        <v>4079</v>
      </c>
      <c r="BD547" s="162" t="str">
        <f>IF("IBT"=MID(AY547,1,3),INDEX('JP PINT 1.0'!J:J,MATCH(コアインボイス0904!AY547,'JP PINT 1.0'!C:C,0),1),"")</f>
        <v/>
      </c>
      <c r="BF547" s="167" t="s">
        <v>4079</v>
      </c>
    </row>
    <row r="548" spans="1:58">
      <c r="A548" s="161">
        <v>546</v>
      </c>
      <c r="B548" s="162" t="s">
        <v>4470</v>
      </c>
      <c r="C548" s="161" t="s">
        <v>5802</v>
      </c>
      <c r="D548" s="161" t="s">
        <v>5117</v>
      </c>
      <c r="E548" s="161" t="str">
        <f>G$545</f>
        <v>文書レベル購買会計アカウント</v>
      </c>
      <c r="F548" s="162" t="str">
        <f>IF("AS"=MID(N548,1,2),INDEX('SME XPath'!X:X,MATCH(コアインボイス0904!K548,'SME XPath'!A:A,0),1),"")</f>
        <v/>
      </c>
      <c r="G548" s="161" t="s">
        <v>1808</v>
      </c>
      <c r="H548" s="161" t="s">
        <v>2355</v>
      </c>
      <c r="K548" s="161">
        <v>532</v>
      </c>
      <c r="L548" s="162" t="s">
        <v>2280</v>
      </c>
      <c r="M548" s="161" t="s">
        <v>1806</v>
      </c>
      <c r="N548" s="161" t="s">
        <v>48</v>
      </c>
      <c r="V548" s="161" t="s">
        <v>1807</v>
      </c>
      <c r="Y548" s="161" t="s">
        <v>1808</v>
      </c>
      <c r="Z548" s="161" t="s">
        <v>1809</v>
      </c>
      <c r="AA548" s="162" t="s">
        <v>43</v>
      </c>
      <c r="AB548" s="161">
        <v>365</v>
      </c>
      <c r="AC548" s="162" t="s">
        <v>2280</v>
      </c>
      <c r="AD548" s="161" t="s">
        <v>1806</v>
      </c>
      <c r="AE548" s="161" t="s">
        <v>48</v>
      </c>
      <c r="AM548" s="161" t="s">
        <v>1807</v>
      </c>
      <c r="AR548" s="161" t="s">
        <v>1808</v>
      </c>
      <c r="AS548" s="161" t="s">
        <v>1809</v>
      </c>
      <c r="AT548" s="162" t="s">
        <v>43</v>
      </c>
      <c r="AV548" s="167" t="s">
        <v>3460</v>
      </c>
      <c r="AW548" s="161" t="s">
        <v>3460</v>
      </c>
      <c r="AX548" s="161">
        <v>1200</v>
      </c>
      <c r="AY548" s="161" t="s">
        <v>1810</v>
      </c>
      <c r="AZ548" s="161">
        <v>1</v>
      </c>
      <c r="BA548" s="161" t="s">
        <v>2959</v>
      </c>
      <c r="BB548" s="161" t="s">
        <v>1811</v>
      </c>
      <c r="BC548" s="162" t="s">
        <v>43</v>
      </c>
      <c r="BD548" s="162" t="str">
        <f>IF("IBT"=MID(AY548,1,3),INDEX('JP PINT 1.0'!J:J,MATCH(コアインボイス0904!AY548,'JP PINT 1.0'!C:C,0),1),"")</f>
        <v>Text</v>
      </c>
      <c r="BF548" s="167" t="s">
        <v>4141</v>
      </c>
    </row>
    <row r="549" spans="1:58">
      <c r="A549" s="161">
        <v>547</v>
      </c>
      <c r="B549" s="162" t="s">
        <v>4470</v>
      </c>
      <c r="C549" s="161" t="s">
        <v>5118</v>
      </c>
      <c r="D549" s="161" t="s">
        <v>5119</v>
      </c>
      <c r="E549" s="161" t="str">
        <f t="shared" ref="E549" si="90">G$380</f>
        <v>文書</v>
      </c>
      <c r="F549" s="162" t="str">
        <f>IF("AS"=MID(N549,1,2),INDEX('SME XPath'!X:X,MATCH(コアインボイス0904!K549,'SME XPath'!A:A,0),1),"")</f>
        <v>n</v>
      </c>
      <c r="G549" s="161" t="s">
        <v>4520</v>
      </c>
      <c r="K549" s="161">
        <v>533</v>
      </c>
      <c r="L549" s="162" t="s">
        <v>1812</v>
      </c>
      <c r="M549" s="161" t="s">
        <v>1813</v>
      </c>
      <c r="N549" s="161" t="s">
        <v>60</v>
      </c>
      <c r="R549" s="161" t="s">
        <v>1814</v>
      </c>
      <c r="Y549" s="161" t="s">
        <v>1815</v>
      </c>
      <c r="Z549" s="161" t="s">
        <v>1816</v>
      </c>
      <c r="AA549" s="162" t="s">
        <v>1239</v>
      </c>
      <c r="AB549" s="161">
        <v>366</v>
      </c>
      <c r="AC549" s="162" t="s">
        <v>1812</v>
      </c>
      <c r="AD549" s="161" t="s">
        <v>1813</v>
      </c>
      <c r="AE549" s="161" t="s">
        <v>60</v>
      </c>
      <c r="AI549" s="161" t="s">
        <v>1814</v>
      </c>
      <c r="AR549" s="161" t="s">
        <v>1815</v>
      </c>
      <c r="AS549" s="161" t="s">
        <v>1816</v>
      </c>
      <c r="AT549" s="162" t="s">
        <v>1239</v>
      </c>
      <c r="AV549" s="167" t="s">
        <v>3459</v>
      </c>
      <c r="AW549" s="161" t="s">
        <v>3459</v>
      </c>
      <c r="AX549" s="161">
        <v>2940</v>
      </c>
      <c r="AY549" s="161" t="s">
        <v>1818</v>
      </c>
      <c r="AZ549" s="161">
        <v>1</v>
      </c>
      <c r="BA549" s="161" t="s">
        <v>3254</v>
      </c>
      <c r="BB549" s="161" t="s">
        <v>1819</v>
      </c>
      <c r="BC549" s="162" t="s">
        <v>1239</v>
      </c>
      <c r="BD549" s="162" t="str">
        <f>IF("IBT"=MID(AY549,1,3),INDEX('JP PINT 1.0'!J:J,MATCH(コアインボイス0904!AY549,'JP PINT 1.0'!C:C,0),1),"")</f>
        <v/>
      </c>
      <c r="BF549" s="167" t="s">
        <v>4283</v>
      </c>
    </row>
    <row r="550" spans="1:58">
      <c r="A550" s="161">
        <v>548</v>
      </c>
      <c r="B550" s="162" t="s">
        <v>4470</v>
      </c>
      <c r="K550" s="161">
        <v>534</v>
      </c>
      <c r="L550" s="162" t="s">
        <v>1812</v>
      </c>
      <c r="M550" s="161" t="s">
        <v>1820</v>
      </c>
      <c r="N550" s="161" t="s">
        <v>69</v>
      </c>
      <c r="S550" s="161" t="s">
        <v>1821</v>
      </c>
      <c r="Y550" s="161" t="s">
        <v>1822</v>
      </c>
      <c r="Z550" s="161" t="s">
        <v>1823</v>
      </c>
      <c r="AA550" s="162" t="s">
        <v>73</v>
      </c>
      <c r="AB550" s="161">
        <v>367</v>
      </c>
      <c r="AC550" s="162" t="s">
        <v>1812</v>
      </c>
      <c r="AD550" s="161" t="s">
        <v>1820</v>
      </c>
      <c r="AE550" s="161" t="s">
        <v>69</v>
      </c>
      <c r="AJ550" s="161" t="s">
        <v>1821</v>
      </c>
      <c r="AR550" s="161" t="s">
        <v>1822</v>
      </c>
      <c r="AS550" s="161" t="s">
        <v>1823</v>
      </c>
      <c r="AT550" s="162" t="s">
        <v>73</v>
      </c>
      <c r="AX550" s="161" t="s">
        <v>4079</v>
      </c>
      <c r="AZ550" s="161" t="s">
        <v>4079</v>
      </c>
      <c r="BA550" s="161" t="s">
        <v>4079</v>
      </c>
      <c r="BB550" s="161" t="s">
        <v>4079</v>
      </c>
      <c r="BC550" s="162" t="s">
        <v>4079</v>
      </c>
      <c r="BD550" s="162" t="str">
        <f>IF("IBT"=MID(AY550,1,3),INDEX('JP PINT 1.0'!J:J,MATCH(コアインボイス0904!AY550,'JP PINT 1.0'!C:C,0),1),"")</f>
        <v/>
      </c>
      <c r="BF550" s="167" t="s">
        <v>4079</v>
      </c>
    </row>
    <row r="551" spans="1:58">
      <c r="A551" s="161">
        <v>549</v>
      </c>
      <c r="B551" s="162" t="s">
        <v>4470</v>
      </c>
      <c r="C551" s="161" t="s">
        <v>5803</v>
      </c>
      <c r="D551" s="161" t="s">
        <v>5120</v>
      </c>
      <c r="E551" s="161" t="str">
        <f>G$549</f>
        <v>明細行</v>
      </c>
      <c r="F551" s="162" t="str">
        <f>IF("AS"=MID(N551,1,2),INDEX('SME XPath'!X:X,MATCH(コアインボイス0904!K551,'SME XPath'!A:A,0),1),"")</f>
        <v/>
      </c>
      <c r="G551" s="161" t="s">
        <v>1826</v>
      </c>
      <c r="H551" s="161" t="s">
        <v>2355</v>
      </c>
      <c r="K551" s="161">
        <v>535</v>
      </c>
      <c r="L551" s="162" t="s">
        <v>1812</v>
      </c>
      <c r="M551" s="161" t="s">
        <v>1824</v>
      </c>
      <c r="N551" s="161" t="s">
        <v>48</v>
      </c>
      <c r="T551" s="161" t="s">
        <v>1825</v>
      </c>
      <c r="Y551" s="161" t="s">
        <v>1826</v>
      </c>
      <c r="Z551" s="161" t="s">
        <v>1827</v>
      </c>
      <c r="AA551" s="162" t="s">
        <v>64</v>
      </c>
      <c r="AB551" s="161">
        <v>368</v>
      </c>
      <c r="AC551" s="162" t="s">
        <v>1812</v>
      </c>
      <c r="AD551" s="161" t="s">
        <v>1824</v>
      </c>
      <c r="AE551" s="161" t="s">
        <v>48</v>
      </c>
      <c r="AK551" s="161" t="s">
        <v>1825</v>
      </c>
      <c r="AR551" s="161" t="s">
        <v>1826</v>
      </c>
      <c r="AS551" s="161" t="s">
        <v>1827</v>
      </c>
      <c r="AT551" s="162" t="s">
        <v>64</v>
      </c>
      <c r="AV551" s="167" t="s">
        <v>4032</v>
      </c>
      <c r="AW551" s="161" t="s">
        <v>4032</v>
      </c>
      <c r="AX551" s="161">
        <v>2950</v>
      </c>
      <c r="AY551" s="161" t="s">
        <v>1828</v>
      </c>
      <c r="AZ551" s="161">
        <v>2</v>
      </c>
      <c r="BA551" s="161" t="s">
        <v>3256</v>
      </c>
      <c r="BB551" s="161" t="s">
        <v>2804</v>
      </c>
      <c r="BC551" s="162" t="s">
        <v>64</v>
      </c>
      <c r="BD551" s="162" t="str">
        <f>IF("IBT"=MID(AY551,1,3),INDEX('JP PINT 1.0'!J:J,MATCH(コアインボイス0904!AY551,'JP PINT 1.0'!C:C,0),1),"")</f>
        <v>Identifier</v>
      </c>
      <c r="BF551" s="167" t="s">
        <v>4284</v>
      </c>
    </row>
    <row r="552" spans="1:58">
      <c r="A552" s="161">
        <v>550</v>
      </c>
      <c r="B552" s="162" t="s">
        <v>4470</v>
      </c>
      <c r="C552" s="161" t="s">
        <v>5804</v>
      </c>
      <c r="D552" s="161" t="s">
        <v>5121</v>
      </c>
      <c r="E552" s="161" t="str">
        <f t="shared" ref="E552:E553" si="91">G$549</f>
        <v>明細行</v>
      </c>
      <c r="F552" s="162" t="str">
        <f>IF("AS"=MID(N552,1,2),INDEX('SME XPath'!X:X,MATCH(コアインボイス0904!K552,'SME XPath'!A:A,0),1),"")</f>
        <v/>
      </c>
      <c r="G552" s="161" t="s">
        <v>1832</v>
      </c>
      <c r="H552" s="161" t="s">
        <v>2355</v>
      </c>
      <c r="K552" s="161">
        <v>536</v>
      </c>
      <c r="L552" s="162" t="s">
        <v>1812</v>
      </c>
      <c r="M552" s="161" t="s">
        <v>1830</v>
      </c>
      <c r="N552" s="161" t="s">
        <v>48</v>
      </c>
      <c r="T552" s="161" t="s">
        <v>1831</v>
      </c>
      <c r="Y552" s="161" t="s">
        <v>1832</v>
      </c>
      <c r="Z552" s="161" t="s">
        <v>1833</v>
      </c>
      <c r="AA552" s="162" t="s">
        <v>43</v>
      </c>
      <c r="AB552" s="161">
        <v>369</v>
      </c>
      <c r="AC552" s="162" t="s">
        <v>1812</v>
      </c>
      <c r="AD552" s="161" t="s">
        <v>1830</v>
      </c>
      <c r="AE552" s="161" t="s">
        <v>48</v>
      </c>
      <c r="AK552" s="161" t="s">
        <v>1831</v>
      </c>
      <c r="AR552" s="161" t="s">
        <v>1832</v>
      </c>
      <c r="AS552" s="161" t="s">
        <v>1833</v>
      </c>
      <c r="AT552" s="162" t="s">
        <v>43</v>
      </c>
      <c r="AV552" s="167" t="s">
        <v>3457</v>
      </c>
      <c r="AW552" s="161" t="s">
        <v>3457</v>
      </c>
      <c r="AX552" s="161" t="s">
        <v>4079</v>
      </c>
      <c r="AZ552" s="161" t="s">
        <v>4079</v>
      </c>
      <c r="BA552" s="161" t="s">
        <v>4079</v>
      </c>
      <c r="BB552" s="161" t="s">
        <v>4079</v>
      </c>
      <c r="BC552" s="162" t="s">
        <v>4079</v>
      </c>
      <c r="BD552" s="162" t="str">
        <f>IF("IBT"=MID(AY552,1,3),INDEX('JP PINT 1.0'!J:J,MATCH(コアインボイス0904!AY552,'JP PINT 1.0'!C:C,0),1),"")</f>
        <v/>
      </c>
      <c r="BF552" s="167" t="s">
        <v>4079</v>
      </c>
    </row>
    <row r="553" spans="1:58">
      <c r="A553" s="161">
        <v>551</v>
      </c>
      <c r="B553" s="162" t="s">
        <v>4470</v>
      </c>
      <c r="C553" s="161" t="s">
        <v>5122</v>
      </c>
      <c r="D553" s="161" t="s">
        <v>5123</v>
      </c>
      <c r="E553" s="161" t="str">
        <f t="shared" si="91"/>
        <v>明細行</v>
      </c>
      <c r="F553" s="162" t="str">
        <f>IF("AS"=MID(N553,1,2),INDEX('SME XPath'!X:X,MATCH(コアインボイス0904!K553,'SME XPath'!A:A,0),1),"")</f>
        <v>n</v>
      </c>
      <c r="G553" s="161" t="s">
        <v>4521</v>
      </c>
      <c r="K553" s="161">
        <v>537</v>
      </c>
      <c r="L553" s="162" t="s">
        <v>1812</v>
      </c>
      <c r="M553" s="161" t="s">
        <v>1835</v>
      </c>
      <c r="N553" s="161" t="s">
        <v>60</v>
      </c>
      <c r="T553" s="161" t="s">
        <v>1836</v>
      </c>
      <c r="Y553" s="161" t="s">
        <v>1837</v>
      </c>
      <c r="Z553" s="161" t="s">
        <v>1838</v>
      </c>
      <c r="AA553" s="162" t="s">
        <v>210</v>
      </c>
      <c r="AB553" s="161">
        <v>370</v>
      </c>
      <c r="AC553" s="162" t="s">
        <v>1812</v>
      </c>
      <c r="AD553" s="161" t="s">
        <v>1835</v>
      </c>
      <c r="AE553" s="161" t="s">
        <v>60</v>
      </c>
      <c r="AK553" s="161" t="s">
        <v>1836</v>
      </c>
      <c r="AR553" s="161" t="s">
        <v>1837</v>
      </c>
      <c r="AS553" s="161" t="s">
        <v>1838</v>
      </c>
      <c r="AT553" s="162" t="s">
        <v>210</v>
      </c>
      <c r="AV553" s="167" t="s">
        <v>3456</v>
      </c>
      <c r="AW553" s="161" t="s">
        <v>3456</v>
      </c>
      <c r="AX553" s="161" t="s">
        <v>4079</v>
      </c>
      <c r="AZ553" s="161" t="s">
        <v>4079</v>
      </c>
      <c r="BA553" s="161" t="s">
        <v>4079</v>
      </c>
      <c r="BB553" s="161" t="s">
        <v>4079</v>
      </c>
      <c r="BC553" s="162" t="s">
        <v>4079</v>
      </c>
      <c r="BD553" s="162" t="str">
        <f>IF("IBT"=MID(AY553,1,3),INDEX('JP PINT 1.0'!J:J,MATCH(コアインボイス0904!AY553,'JP PINT 1.0'!C:C,0),1),"")</f>
        <v/>
      </c>
      <c r="BF553" s="167" t="s">
        <v>4079</v>
      </c>
    </row>
    <row r="554" spans="1:58">
      <c r="A554" s="161">
        <v>552</v>
      </c>
      <c r="B554" s="162" t="s">
        <v>4470</v>
      </c>
      <c r="K554" s="161">
        <v>538</v>
      </c>
      <c r="L554" s="162" t="s">
        <v>1812</v>
      </c>
      <c r="M554" s="161" t="s">
        <v>211</v>
      </c>
      <c r="N554" s="161" t="s">
        <v>69</v>
      </c>
      <c r="U554" s="161" t="s">
        <v>212</v>
      </c>
      <c r="Y554" s="161" t="s">
        <v>1839</v>
      </c>
      <c r="Z554" s="161" t="s">
        <v>1840</v>
      </c>
      <c r="AA554" s="162" t="s">
        <v>73</v>
      </c>
      <c r="AB554" s="161">
        <v>371</v>
      </c>
      <c r="AC554" s="162" t="s">
        <v>1812</v>
      </c>
      <c r="AD554" s="161" t="s">
        <v>211</v>
      </c>
      <c r="AE554" s="161" t="s">
        <v>69</v>
      </c>
      <c r="AL554" s="161" t="s">
        <v>212</v>
      </c>
      <c r="AR554" s="161" t="s">
        <v>1839</v>
      </c>
      <c r="AS554" s="161" t="s">
        <v>1840</v>
      </c>
      <c r="AT554" s="162" t="s">
        <v>73</v>
      </c>
      <c r="AX554" s="161" t="s">
        <v>4079</v>
      </c>
      <c r="AZ554" s="161" t="s">
        <v>4079</v>
      </c>
      <c r="BA554" s="161" t="s">
        <v>4079</v>
      </c>
      <c r="BB554" s="161" t="s">
        <v>4079</v>
      </c>
      <c r="BC554" s="162" t="s">
        <v>4079</v>
      </c>
      <c r="BD554" s="162" t="str">
        <f>IF("IBT"=MID(AY554,1,3),INDEX('JP PINT 1.0'!J:J,MATCH(コアインボイス0904!AY554,'JP PINT 1.0'!C:C,0),1),"")</f>
        <v/>
      </c>
      <c r="BF554" s="167" t="s">
        <v>4079</v>
      </c>
    </row>
    <row r="555" spans="1:58">
      <c r="A555" s="161">
        <v>553</v>
      </c>
      <c r="B555" s="162" t="s">
        <v>4470</v>
      </c>
      <c r="C555" s="161" t="s">
        <v>5805</v>
      </c>
      <c r="D555" s="161" t="s">
        <v>5124</v>
      </c>
      <c r="E555" s="161" t="str">
        <f>G$553</f>
        <v>明細行注釈</v>
      </c>
      <c r="F555" s="162" t="str">
        <f>IF("AS"=MID(N555,1,2),INDEX('SME XPath'!X:X,MATCH(コアインボイス0904!K555,'SME XPath'!A:A,0),1),"")</f>
        <v/>
      </c>
      <c r="G555" s="161" t="s">
        <v>1841</v>
      </c>
      <c r="H555" s="161" t="s">
        <v>2355</v>
      </c>
      <c r="K555" s="161">
        <v>539</v>
      </c>
      <c r="L555" s="162" t="s">
        <v>1812</v>
      </c>
      <c r="M555" s="161" t="s">
        <v>215</v>
      </c>
      <c r="N555" s="161" t="s">
        <v>48</v>
      </c>
      <c r="V555" s="161" t="s">
        <v>216</v>
      </c>
      <c r="Y555" s="161" t="s">
        <v>1841</v>
      </c>
      <c r="Z555" s="161" t="s">
        <v>1842</v>
      </c>
      <c r="AA555" s="162" t="s">
        <v>43</v>
      </c>
      <c r="AB555" s="161">
        <v>372</v>
      </c>
      <c r="AC555" s="162" t="s">
        <v>1812</v>
      </c>
      <c r="AD555" s="161" t="s">
        <v>215</v>
      </c>
      <c r="AE555" s="161" t="s">
        <v>48</v>
      </c>
      <c r="AM555" s="161" t="s">
        <v>216</v>
      </c>
      <c r="AR555" s="161" t="s">
        <v>1841</v>
      </c>
      <c r="AS555" s="161" t="s">
        <v>1842</v>
      </c>
      <c r="AT555" s="162" t="s">
        <v>43</v>
      </c>
      <c r="AV555" s="167" t="s">
        <v>3454</v>
      </c>
      <c r="AW555" s="161" t="s">
        <v>3454</v>
      </c>
      <c r="AX555" s="161" t="s">
        <v>4079</v>
      </c>
      <c r="AZ555" s="161" t="s">
        <v>4079</v>
      </c>
      <c r="BA555" s="161" t="s">
        <v>4079</v>
      </c>
      <c r="BB555" s="161" t="s">
        <v>4079</v>
      </c>
      <c r="BC555" s="162" t="s">
        <v>4079</v>
      </c>
      <c r="BD555" s="162" t="str">
        <f>IF("IBT"=MID(AY555,1,3),INDEX('JP PINT 1.0'!J:J,MATCH(コアインボイス0904!AY555,'JP PINT 1.0'!C:C,0),1),"")</f>
        <v/>
      </c>
      <c r="BF555" s="167" t="s">
        <v>4079</v>
      </c>
    </row>
    <row r="556" spans="1:58">
      <c r="A556" s="161">
        <v>554</v>
      </c>
      <c r="B556" s="162" t="s">
        <v>4470</v>
      </c>
      <c r="C556" s="161" t="s">
        <v>5806</v>
      </c>
      <c r="D556" s="161" t="s">
        <v>5125</v>
      </c>
      <c r="E556" s="161" t="str">
        <f t="shared" ref="E556:E557" si="92">G$553</f>
        <v>明細行注釈</v>
      </c>
      <c r="F556" s="162" t="str">
        <f>IF("AS"=MID(N556,1,2),INDEX('SME XPath'!X:X,MATCH(コアインボイス0904!K556,'SME XPath'!A:A,0),1),"")</f>
        <v/>
      </c>
      <c r="G556" s="161" t="s">
        <v>1843</v>
      </c>
      <c r="H556" s="161" t="s">
        <v>2355</v>
      </c>
      <c r="K556" s="161">
        <v>540</v>
      </c>
      <c r="L556" s="162" t="s">
        <v>1812</v>
      </c>
      <c r="M556" s="161" t="s">
        <v>219</v>
      </c>
      <c r="N556" s="161" t="s">
        <v>48</v>
      </c>
      <c r="V556" s="161" t="s">
        <v>220</v>
      </c>
      <c r="Y556" s="161" t="s">
        <v>1843</v>
      </c>
      <c r="Z556" s="161" t="s">
        <v>1844</v>
      </c>
      <c r="AA556" s="162" t="s">
        <v>43</v>
      </c>
      <c r="AB556" s="161">
        <v>373</v>
      </c>
      <c r="AC556" s="162" t="s">
        <v>1812</v>
      </c>
      <c r="AD556" s="161" t="s">
        <v>219</v>
      </c>
      <c r="AE556" s="161" t="s">
        <v>48</v>
      </c>
      <c r="AM556" s="161" t="s">
        <v>220</v>
      </c>
      <c r="AR556" s="161" t="s">
        <v>1843</v>
      </c>
      <c r="AS556" s="161" t="s">
        <v>1844</v>
      </c>
      <c r="AT556" s="162" t="s">
        <v>43</v>
      </c>
      <c r="AV556" s="167" t="s">
        <v>3452</v>
      </c>
      <c r="AW556" s="161" t="s">
        <v>3452</v>
      </c>
      <c r="AX556" s="161">
        <v>2960</v>
      </c>
      <c r="AY556" s="161" t="s">
        <v>1845</v>
      </c>
      <c r="AZ556" s="161">
        <v>2</v>
      </c>
      <c r="BA556" s="161" t="s">
        <v>3258</v>
      </c>
      <c r="BB556" s="161" t="s">
        <v>2808</v>
      </c>
      <c r="BC556" s="162" t="s">
        <v>43</v>
      </c>
      <c r="BD556" s="162" t="str">
        <f>IF("IBT"=MID(AY556,1,3),INDEX('JP PINT 1.0'!J:J,MATCH(コアインボイス0904!AY556,'JP PINT 1.0'!C:C,0),1),"")</f>
        <v>Text</v>
      </c>
      <c r="BF556" s="167" t="s">
        <v>4285</v>
      </c>
    </row>
    <row r="557" spans="1:58">
      <c r="A557" s="161">
        <v>555</v>
      </c>
      <c r="B557" s="162" t="s">
        <v>4470</v>
      </c>
      <c r="C557" s="161" t="s">
        <v>5807</v>
      </c>
      <c r="D557" s="161" t="s">
        <v>5126</v>
      </c>
      <c r="E557" s="161" t="str">
        <f t="shared" si="92"/>
        <v>明細行注釈</v>
      </c>
      <c r="F557" s="162" t="str">
        <f>IF("AS"=MID(N557,1,2),INDEX('SME XPath'!X:X,MATCH(コアインボイス0904!K557,'SME XPath'!A:A,0),1),"")</f>
        <v/>
      </c>
      <c r="G557" s="161" t="s">
        <v>1847</v>
      </c>
      <c r="H557" s="161" t="s">
        <v>2355</v>
      </c>
      <c r="K557" s="161">
        <v>541</v>
      </c>
      <c r="L557" s="162" t="s">
        <v>1812</v>
      </c>
      <c r="M557" s="161" t="s">
        <v>226</v>
      </c>
      <c r="N557" s="161" t="s">
        <v>48</v>
      </c>
      <c r="V557" s="161" t="s">
        <v>227</v>
      </c>
      <c r="Y557" s="161" t="s">
        <v>1847</v>
      </c>
      <c r="Z557" s="161" t="s">
        <v>1848</v>
      </c>
      <c r="AA557" s="162" t="s">
        <v>43</v>
      </c>
      <c r="AB557" s="161">
        <v>374</v>
      </c>
      <c r="AC557" s="162" t="s">
        <v>1812</v>
      </c>
      <c r="AD557" s="161" t="s">
        <v>226</v>
      </c>
      <c r="AE557" s="161" t="s">
        <v>48</v>
      </c>
      <c r="AM557" s="161" t="s">
        <v>227</v>
      </c>
      <c r="AR557" s="161" t="s">
        <v>1847</v>
      </c>
      <c r="AS557" s="161" t="s">
        <v>1848</v>
      </c>
      <c r="AT557" s="162" t="s">
        <v>43</v>
      </c>
      <c r="AV557" s="167" t="s">
        <v>4033</v>
      </c>
      <c r="AW557" s="161" t="s">
        <v>4033</v>
      </c>
      <c r="AX557" s="161" t="s">
        <v>4079</v>
      </c>
      <c r="AZ557" s="161" t="s">
        <v>4079</v>
      </c>
      <c r="BA557" s="161" t="s">
        <v>4079</v>
      </c>
      <c r="BB557" s="161" t="s">
        <v>4079</v>
      </c>
      <c r="BC557" s="162" t="s">
        <v>4079</v>
      </c>
      <c r="BD557" s="162" t="str">
        <f>IF("IBT"=MID(AY557,1,3),INDEX('JP PINT 1.0'!J:J,MATCH(コアインボイス0904!AY557,'JP PINT 1.0'!C:C,0),1),"")</f>
        <v/>
      </c>
      <c r="BF557" s="167" t="s">
        <v>4079</v>
      </c>
    </row>
    <row r="558" spans="1:58">
      <c r="A558" s="161">
        <v>556</v>
      </c>
      <c r="B558" s="162" t="s">
        <v>4470</v>
      </c>
      <c r="K558" s="161">
        <v>542</v>
      </c>
      <c r="L558" s="162" t="s">
        <v>1812</v>
      </c>
      <c r="M558" s="161" t="s">
        <v>1849</v>
      </c>
      <c r="N558" s="161" t="s">
        <v>60</v>
      </c>
      <c r="T558" s="161" t="s">
        <v>1850</v>
      </c>
      <c r="Y558" s="161" t="s">
        <v>1851</v>
      </c>
      <c r="Z558" s="161" t="s">
        <v>1852</v>
      </c>
      <c r="AA558" s="162" t="s">
        <v>64</v>
      </c>
      <c r="AB558" s="161">
        <v>375</v>
      </c>
      <c r="AC558" s="162" t="s">
        <v>1812</v>
      </c>
      <c r="AD558" s="161" t="s">
        <v>1849</v>
      </c>
      <c r="AE558" s="161" t="s">
        <v>60</v>
      </c>
      <c r="AK558" s="161" t="s">
        <v>1850</v>
      </c>
      <c r="AR558" s="161" t="s">
        <v>1851</v>
      </c>
      <c r="AS558" s="161" t="s">
        <v>1852</v>
      </c>
      <c r="AT558" s="162" t="s">
        <v>64</v>
      </c>
      <c r="AV558" s="167" t="s">
        <v>3450</v>
      </c>
      <c r="AW558" s="161" t="s">
        <v>3450</v>
      </c>
      <c r="AX558" s="161" t="s">
        <v>4079</v>
      </c>
      <c r="AZ558" s="161" t="s">
        <v>4079</v>
      </c>
      <c r="BA558" s="161" t="s">
        <v>4079</v>
      </c>
      <c r="BB558" s="161" t="s">
        <v>4079</v>
      </c>
      <c r="BC558" s="162" t="s">
        <v>4079</v>
      </c>
      <c r="BD558" s="162" t="str">
        <f>IF("IBT"=MID(AY558,1,3),INDEX('JP PINT 1.0'!J:J,MATCH(コアインボイス0904!AY558,'JP PINT 1.0'!C:C,0),1),"")</f>
        <v/>
      </c>
      <c r="BF558" s="167" t="s">
        <v>4079</v>
      </c>
    </row>
    <row r="559" spans="1:58">
      <c r="A559" s="161">
        <v>557</v>
      </c>
      <c r="B559" s="162" t="s">
        <v>4470</v>
      </c>
      <c r="K559" s="161">
        <v>543</v>
      </c>
      <c r="L559" s="162" t="s">
        <v>1812</v>
      </c>
      <c r="M559" s="161" t="s">
        <v>1853</v>
      </c>
      <c r="N559" s="161" t="s">
        <v>69</v>
      </c>
      <c r="U559" s="161" t="s">
        <v>1854</v>
      </c>
      <c r="Y559" s="161" t="s">
        <v>1855</v>
      </c>
      <c r="Z559" s="161" t="s">
        <v>1856</v>
      </c>
      <c r="AA559" s="162" t="s">
        <v>34</v>
      </c>
      <c r="AB559" s="161">
        <v>376</v>
      </c>
      <c r="AC559" s="162" t="s">
        <v>1812</v>
      </c>
      <c r="AD559" s="161" t="s">
        <v>1853</v>
      </c>
      <c r="AE559" s="161" t="s">
        <v>69</v>
      </c>
      <c r="AL559" s="161" t="s">
        <v>1854</v>
      </c>
      <c r="AR559" s="161" t="s">
        <v>1855</v>
      </c>
      <c r="AS559" s="161" t="s">
        <v>1856</v>
      </c>
      <c r="AT559" s="162" t="s">
        <v>34</v>
      </c>
      <c r="AX559" s="161" t="s">
        <v>4079</v>
      </c>
      <c r="AZ559" s="161" t="s">
        <v>4079</v>
      </c>
      <c r="BA559" s="161" t="s">
        <v>4079</v>
      </c>
      <c r="BB559" s="161" t="s">
        <v>4079</v>
      </c>
      <c r="BC559" s="162" t="s">
        <v>4079</v>
      </c>
      <c r="BD559" s="162" t="str">
        <f>IF("IBT"=MID(AY559,1,3),INDEX('JP PINT 1.0'!J:J,MATCH(コアインボイス0904!AY559,'JP PINT 1.0'!C:C,0),1),"")</f>
        <v/>
      </c>
      <c r="BF559" s="167" t="s">
        <v>4079</v>
      </c>
    </row>
    <row r="560" spans="1:58">
      <c r="A560" s="161">
        <v>558</v>
      </c>
      <c r="B560" s="162" t="s">
        <v>4470</v>
      </c>
      <c r="C560" s="161" t="s">
        <v>5127</v>
      </c>
      <c r="D560" s="161" t="s">
        <v>5128</v>
      </c>
      <c r="E560" s="161" t="str">
        <f t="shared" ref="E560" si="93">G$549</f>
        <v>明細行</v>
      </c>
      <c r="F560" s="162">
        <f>IF("AS"=MID(N560,1,2),INDEX('SME XPath'!X:X,MATCH(コアインボイス0904!K560,'SME XPath'!A:A,0),1),"")</f>
        <v>1</v>
      </c>
      <c r="G560" s="161" t="s">
        <v>5255</v>
      </c>
      <c r="K560" s="161">
        <v>544</v>
      </c>
      <c r="L560" s="162" t="s">
        <v>1812</v>
      </c>
      <c r="M560" s="161" t="s">
        <v>1857</v>
      </c>
      <c r="N560" s="161" t="s">
        <v>60</v>
      </c>
      <c r="V560" s="161" t="s">
        <v>1858</v>
      </c>
      <c r="Y560" s="161" t="s">
        <v>1859</v>
      </c>
      <c r="Z560" s="161" t="s">
        <v>1860</v>
      </c>
      <c r="AA560" s="162" t="s">
        <v>43</v>
      </c>
      <c r="AB560" s="161">
        <v>377</v>
      </c>
      <c r="AC560" s="162" t="s">
        <v>1812</v>
      </c>
      <c r="AD560" s="161" t="s">
        <v>1857</v>
      </c>
      <c r="AE560" s="161" t="s">
        <v>60</v>
      </c>
      <c r="AM560" s="161" t="s">
        <v>1858</v>
      </c>
      <c r="AR560" s="161" t="s">
        <v>1859</v>
      </c>
      <c r="AS560" s="161" t="s">
        <v>1860</v>
      </c>
      <c r="AT560" s="162" t="s">
        <v>43</v>
      </c>
      <c r="AV560" s="167" t="s">
        <v>3449</v>
      </c>
      <c r="AW560" s="161" t="s">
        <v>3449</v>
      </c>
      <c r="AX560" s="161" t="s">
        <v>4079</v>
      </c>
      <c r="AZ560" s="161" t="s">
        <v>4079</v>
      </c>
      <c r="BA560" s="161" t="s">
        <v>4079</v>
      </c>
      <c r="BB560" s="161" t="s">
        <v>4079</v>
      </c>
      <c r="BC560" s="162" t="s">
        <v>4079</v>
      </c>
      <c r="BD560" s="162" t="str">
        <f>IF("IBT"=MID(AY560,1,3),INDEX('JP PINT 1.0'!J:J,MATCH(コアインボイス0904!AY560,'JP PINT 1.0'!C:C,0),1),"")</f>
        <v/>
      </c>
      <c r="BF560" s="167" t="s">
        <v>4079</v>
      </c>
    </row>
    <row r="561" spans="1:58">
      <c r="A561" s="161">
        <v>559</v>
      </c>
      <c r="B561" s="162" t="s">
        <v>4470</v>
      </c>
      <c r="K561" s="161">
        <v>545</v>
      </c>
      <c r="L561" s="162" t="s">
        <v>1812</v>
      </c>
      <c r="M561" s="161" t="s">
        <v>236</v>
      </c>
      <c r="N561" s="161" t="s">
        <v>69</v>
      </c>
      <c r="W561" s="161" t="s">
        <v>237</v>
      </c>
      <c r="Y561" s="161" t="s">
        <v>1861</v>
      </c>
      <c r="Z561" s="161" t="s">
        <v>1862</v>
      </c>
      <c r="AA561" s="162" t="s">
        <v>34</v>
      </c>
      <c r="AB561" s="161">
        <v>378</v>
      </c>
      <c r="AC561" s="162" t="s">
        <v>1812</v>
      </c>
      <c r="AD561" s="161" t="s">
        <v>236</v>
      </c>
      <c r="AE561" s="161" t="s">
        <v>69</v>
      </c>
      <c r="AN561" s="161" t="s">
        <v>237</v>
      </c>
      <c r="AR561" s="161" t="s">
        <v>1861</v>
      </c>
      <c r="AS561" s="161" t="s">
        <v>1862</v>
      </c>
      <c r="AT561" s="162" t="s">
        <v>34</v>
      </c>
      <c r="AX561" s="161" t="s">
        <v>4079</v>
      </c>
      <c r="AZ561" s="161" t="s">
        <v>4079</v>
      </c>
      <c r="BA561" s="161" t="s">
        <v>4079</v>
      </c>
      <c r="BB561" s="161" t="s">
        <v>4079</v>
      </c>
      <c r="BC561" s="162" t="s">
        <v>4079</v>
      </c>
      <c r="BD561" s="162" t="str">
        <f>IF("IBT"=MID(AY561,1,3),INDEX('JP PINT 1.0'!J:J,MATCH(コアインボイス0904!AY561,'JP PINT 1.0'!C:C,0),1),"")</f>
        <v/>
      </c>
      <c r="BF561" s="167" t="s">
        <v>4079</v>
      </c>
    </row>
    <row r="562" spans="1:58">
      <c r="A562" s="161">
        <v>560</v>
      </c>
      <c r="B562" s="162" t="s">
        <v>4470</v>
      </c>
      <c r="C562" s="161" t="s">
        <v>5808</v>
      </c>
      <c r="D562" s="161" t="s">
        <v>5129</v>
      </c>
      <c r="E562" s="161" t="str">
        <f>G$560</f>
        <v>明細行受注書</v>
      </c>
      <c r="F562" s="162" t="str">
        <f>IF("AS"=MID(N562,1,2),INDEX('SME XPath'!X:X,MATCH(コアインボイス0904!K562,'SME XPath'!A:A,0),1),"")</f>
        <v/>
      </c>
      <c r="G562" s="161" t="s">
        <v>4654</v>
      </c>
      <c r="H562" s="161" t="s">
        <v>2355</v>
      </c>
      <c r="K562" s="161">
        <v>546</v>
      </c>
      <c r="L562" s="162" t="s">
        <v>1812</v>
      </c>
      <c r="M562" s="161" t="s">
        <v>240</v>
      </c>
      <c r="N562" s="161" t="s">
        <v>48</v>
      </c>
      <c r="X562" s="161" t="s">
        <v>241</v>
      </c>
      <c r="Y562" s="161" t="s">
        <v>1863</v>
      </c>
      <c r="Z562" s="161" t="s">
        <v>1864</v>
      </c>
      <c r="AA562" s="162" t="s">
        <v>64</v>
      </c>
      <c r="AB562" s="161">
        <v>379</v>
      </c>
      <c r="AC562" s="162" t="s">
        <v>1812</v>
      </c>
      <c r="AD562" s="161" t="s">
        <v>240</v>
      </c>
      <c r="AE562" s="161" t="s">
        <v>48</v>
      </c>
      <c r="AO562" s="161" t="s">
        <v>241</v>
      </c>
      <c r="AR562" s="161" t="s">
        <v>1863</v>
      </c>
      <c r="AS562" s="161" t="s">
        <v>1864</v>
      </c>
      <c r="AT562" s="162" t="s">
        <v>64</v>
      </c>
      <c r="AV562" s="167" t="s">
        <v>3448</v>
      </c>
      <c r="AW562" s="161" t="s">
        <v>3448</v>
      </c>
      <c r="AX562" s="161" t="s">
        <v>4079</v>
      </c>
      <c r="AZ562" s="161" t="s">
        <v>4079</v>
      </c>
      <c r="BA562" s="161" t="s">
        <v>4079</v>
      </c>
      <c r="BB562" s="161" t="s">
        <v>4079</v>
      </c>
      <c r="BC562" s="162" t="s">
        <v>4079</v>
      </c>
      <c r="BD562" s="162" t="str">
        <f>IF("IBT"=MID(AY562,1,3),INDEX('JP PINT 1.0'!J:J,MATCH(コアインボイス0904!AY562,'JP PINT 1.0'!C:C,0),1),"")</f>
        <v/>
      </c>
      <c r="BF562" s="167" t="s">
        <v>4079</v>
      </c>
    </row>
    <row r="563" spans="1:58">
      <c r="A563" s="161">
        <v>561</v>
      </c>
      <c r="B563" s="162" t="s">
        <v>4470</v>
      </c>
      <c r="C563" s="161" t="s">
        <v>5809</v>
      </c>
      <c r="D563" s="161" t="s">
        <v>5130</v>
      </c>
      <c r="E563" s="161" t="str">
        <f t="shared" ref="E563:E564" si="94">G$560</f>
        <v>明細行受注書</v>
      </c>
      <c r="F563" s="162" t="str">
        <f>IF("AS"=MID(N563,1,2),INDEX('SME XPath'!X:X,MATCH(コアインボイス0904!K563,'SME XPath'!A:A,0),1),"")</f>
        <v/>
      </c>
      <c r="G563" s="161" t="s">
        <v>4655</v>
      </c>
      <c r="H563" s="161" t="s">
        <v>2355</v>
      </c>
      <c r="K563" s="161">
        <v>547</v>
      </c>
      <c r="L563" s="162" t="s">
        <v>1812</v>
      </c>
      <c r="M563" s="161" t="s">
        <v>1865</v>
      </c>
      <c r="N563" s="161" t="s">
        <v>48</v>
      </c>
      <c r="X563" s="161" t="s">
        <v>1866</v>
      </c>
      <c r="Y563" s="161" t="s">
        <v>1867</v>
      </c>
      <c r="Z563" s="161" t="s">
        <v>1868</v>
      </c>
      <c r="AA563" s="162" t="s">
        <v>64</v>
      </c>
      <c r="AB563" s="161">
        <v>380</v>
      </c>
      <c r="AC563" s="162" t="s">
        <v>1812</v>
      </c>
      <c r="AD563" s="161" t="s">
        <v>1865</v>
      </c>
      <c r="AE563" s="161" t="s">
        <v>48</v>
      </c>
      <c r="AO563" s="161" t="s">
        <v>1866</v>
      </c>
      <c r="AR563" s="161" t="s">
        <v>1867</v>
      </c>
      <c r="AS563" s="161" t="s">
        <v>1868</v>
      </c>
      <c r="AT563" s="162" t="s">
        <v>64</v>
      </c>
      <c r="AV563" s="167" t="s">
        <v>3447</v>
      </c>
      <c r="AW563" s="161" t="s">
        <v>3447</v>
      </c>
      <c r="AX563" s="161" t="s">
        <v>4079</v>
      </c>
      <c r="AZ563" s="161" t="s">
        <v>4079</v>
      </c>
      <c r="BA563" s="161" t="s">
        <v>4079</v>
      </c>
      <c r="BB563" s="161" t="s">
        <v>4079</v>
      </c>
      <c r="BC563" s="162" t="s">
        <v>4079</v>
      </c>
      <c r="BD563" s="162" t="str">
        <f>IF("IBT"=MID(AY563,1,3),INDEX('JP PINT 1.0'!J:J,MATCH(コアインボイス0904!AY563,'JP PINT 1.0'!C:C,0),1),"")</f>
        <v/>
      </c>
      <c r="BF563" s="167" t="s">
        <v>4079</v>
      </c>
    </row>
    <row r="564" spans="1:58">
      <c r="A564" s="161">
        <v>562</v>
      </c>
      <c r="B564" s="162" t="s">
        <v>4470</v>
      </c>
      <c r="C564" s="161" t="s">
        <v>5810</v>
      </c>
      <c r="D564" s="161" t="s">
        <v>5131</v>
      </c>
      <c r="E564" s="161" t="str">
        <f t="shared" si="94"/>
        <v>明細行受注書</v>
      </c>
      <c r="F564" s="162" t="str">
        <f>IF("AS"=MID(N564,1,2),INDEX('SME XPath'!X:X,MATCH(コアインボイス0904!K564,'SME XPath'!A:A,0),1),"")</f>
        <v/>
      </c>
      <c r="G564" s="161" t="s">
        <v>4656</v>
      </c>
      <c r="H564" s="161" t="s">
        <v>2355</v>
      </c>
      <c r="K564" s="161">
        <v>548</v>
      </c>
      <c r="L564" s="162" t="s">
        <v>1812</v>
      </c>
      <c r="M564" s="161" t="s">
        <v>264</v>
      </c>
      <c r="N564" s="161" t="s">
        <v>48</v>
      </c>
      <c r="X564" s="161" t="s">
        <v>265</v>
      </c>
      <c r="Y564" s="161" t="s">
        <v>1869</v>
      </c>
      <c r="Z564" s="161" t="s">
        <v>1870</v>
      </c>
      <c r="AA564" s="162" t="s">
        <v>43</v>
      </c>
      <c r="AB564" s="161">
        <v>381</v>
      </c>
      <c r="AC564" s="162" t="s">
        <v>1812</v>
      </c>
      <c r="AD564" s="161" t="s">
        <v>264</v>
      </c>
      <c r="AE564" s="161" t="s">
        <v>48</v>
      </c>
      <c r="AO564" s="161" t="s">
        <v>265</v>
      </c>
      <c r="AR564" s="161" t="s">
        <v>1869</v>
      </c>
      <c r="AS564" s="161" t="s">
        <v>1870</v>
      </c>
      <c r="AT564" s="162" t="s">
        <v>43</v>
      </c>
      <c r="AV564" s="167" t="s">
        <v>3446</v>
      </c>
      <c r="AW564" s="161" t="s">
        <v>3446</v>
      </c>
      <c r="AX564" s="161" t="s">
        <v>4079</v>
      </c>
      <c r="AZ564" s="161" t="s">
        <v>4079</v>
      </c>
      <c r="BA564" s="161" t="s">
        <v>4079</v>
      </c>
      <c r="BB564" s="161" t="s">
        <v>4079</v>
      </c>
      <c r="BC564" s="162" t="s">
        <v>4079</v>
      </c>
      <c r="BD564" s="162" t="str">
        <f>IF("IBT"=MID(AY564,1,3),INDEX('JP PINT 1.0'!J:J,MATCH(コアインボイス0904!AY564,'JP PINT 1.0'!C:C,0),1),"")</f>
        <v/>
      </c>
      <c r="BF564" s="167" t="s">
        <v>4079</v>
      </c>
    </row>
    <row r="565" spans="1:58">
      <c r="A565" s="161">
        <v>563</v>
      </c>
      <c r="B565" s="162" t="s">
        <v>4470</v>
      </c>
      <c r="C565" s="161" t="s">
        <v>5132</v>
      </c>
      <c r="D565" s="161" t="s">
        <v>5133</v>
      </c>
      <c r="E565" s="161" t="str">
        <f t="shared" ref="E565" si="95">G$549</f>
        <v>明細行</v>
      </c>
      <c r="F565" s="162">
        <f>IF("AS"=MID(N565,1,2),INDEX('SME XPath'!X:X,MATCH(コアインボイス0904!K565,'SME XPath'!A:A,0),1),"")</f>
        <v>1</v>
      </c>
      <c r="G565" s="161" t="s">
        <v>5256</v>
      </c>
      <c r="K565" s="161">
        <v>549</v>
      </c>
      <c r="L565" s="162" t="s">
        <v>1812</v>
      </c>
      <c r="M565" s="161" t="s">
        <v>1871</v>
      </c>
      <c r="N565" s="161" t="s">
        <v>60</v>
      </c>
      <c r="V565" s="161" t="s">
        <v>1872</v>
      </c>
      <c r="Y565" s="161" t="s">
        <v>1873</v>
      </c>
      <c r="Z565" s="161" t="s">
        <v>1874</v>
      </c>
      <c r="AA565" s="162" t="s">
        <v>43</v>
      </c>
      <c r="AB565" s="161">
        <v>382</v>
      </c>
      <c r="AC565" s="162" t="s">
        <v>1812</v>
      </c>
      <c r="AD565" s="161" t="s">
        <v>1871</v>
      </c>
      <c r="AE565" s="161" t="s">
        <v>60</v>
      </c>
      <c r="AM565" s="161" t="s">
        <v>1872</v>
      </c>
      <c r="AR565" s="161" t="s">
        <v>1873</v>
      </c>
      <c r="AS565" s="161" t="s">
        <v>1874</v>
      </c>
      <c r="AT565" s="162" t="s">
        <v>43</v>
      </c>
      <c r="AV565" s="167" t="s">
        <v>3445</v>
      </c>
      <c r="AW565" s="161" t="s">
        <v>3445</v>
      </c>
      <c r="AX565" s="161" t="s">
        <v>4079</v>
      </c>
      <c r="AZ565" s="161" t="s">
        <v>4079</v>
      </c>
      <c r="BA565" s="161" t="s">
        <v>4079</v>
      </c>
      <c r="BB565" s="161" t="s">
        <v>4079</v>
      </c>
      <c r="BC565" s="162" t="s">
        <v>4079</v>
      </c>
      <c r="BD565" s="162" t="str">
        <f>IF("IBT"=MID(AY565,1,3),INDEX('JP PINT 1.0'!J:J,MATCH(コアインボイス0904!AY565,'JP PINT 1.0'!C:C,0),1),"")</f>
        <v/>
      </c>
      <c r="BF565" s="167" t="s">
        <v>4079</v>
      </c>
    </row>
    <row r="566" spans="1:58">
      <c r="A566" s="161">
        <v>564</v>
      </c>
      <c r="B566" s="162" t="s">
        <v>4470</v>
      </c>
      <c r="K566" s="161">
        <v>550</v>
      </c>
      <c r="L566" s="162" t="s">
        <v>1812</v>
      </c>
      <c r="M566" s="161" t="s">
        <v>236</v>
      </c>
      <c r="N566" s="161" t="s">
        <v>69</v>
      </c>
      <c r="W566" s="161" t="s">
        <v>237</v>
      </c>
      <c r="Y566" s="161" t="s">
        <v>1875</v>
      </c>
      <c r="Z566" s="161" t="s">
        <v>1876</v>
      </c>
      <c r="AA566" s="162" t="s">
        <v>34</v>
      </c>
      <c r="AB566" s="161">
        <v>383</v>
      </c>
      <c r="AC566" s="162" t="s">
        <v>1812</v>
      </c>
      <c r="AD566" s="161" t="s">
        <v>236</v>
      </c>
      <c r="AE566" s="161" t="s">
        <v>69</v>
      </c>
      <c r="AN566" s="161" t="s">
        <v>237</v>
      </c>
      <c r="AR566" s="161" t="s">
        <v>1875</v>
      </c>
      <c r="AS566" s="161" t="s">
        <v>1876</v>
      </c>
      <c r="AT566" s="162" t="s">
        <v>34</v>
      </c>
      <c r="AX566" s="161" t="s">
        <v>4079</v>
      </c>
      <c r="AZ566" s="161" t="s">
        <v>4079</v>
      </c>
      <c r="BA566" s="161" t="s">
        <v>4079</v>
      </c>
      <c r="BB566" s="161" t="s">
        <v>4079</v>
      </c>
      <c r="BC566" s="162" t="s">
        <v>4079</v>
      </c>
      <c r="BD566" s="162" t="str">
        <f>IF("IBT"=MID(AY566,1,3),INDEX('JP PINT 1.0'!J:J,MATCH(コアインボイス0904!AY566,'JP PINT 1.0'!C:C,0),1),"")</f>
        <v/>
      </c>
      <c r="BF566" s="167" t="s">
        <v>4079</v>
      </c>
    </row>
    <row r="567" spans="1:58">
      <c r="A567" s="161">
        <v>565</v>
      </c>
      <c r="B567" s="162" t="s">
        <v>4470</v>
      </c>
      <c r="C567" s="161" t="s">
        <v>5811</v>
      </c>
      <c r="D567" s="161" t="s">
        <v>5134</v>
      </c>
      <c r="E567" s="161" t="str">
        <f>G$565</f>
        <v>明細行注文書</v>
      </c>
      <c r="F567" s="162" t="str">
        <f>IF("AS"=MID(N567,1,2),INDEX('SME XPath'!X:X,MATCH(コアインボイス0904!K567,'SME XPath'!A:A,0),1),"")</f>
        <v/>
      </c>
      <c r="G567" s="161" t="s">
        <v>4657</v>
      </c>
      <c r="H567" s="161" t="s">
        <v>2355</v>
      </c>
      <c r="K567" s="161">
        <v>551</v>
      </c>
      <c r="L567" s="162" t="s">
        <v>1812</v>
      </c>
      <c r="M567" s="161" t="s">
        <v>240</v>
      </c>
      <c r="N567" s="161" t="s">
        <v>48</v>
      </c>
      <c r="X567" s="161" t="s">
        <v>241</v>
      </c>
      <c r="Y567" s="161" t="s">
        <v>1877</v>
      </c>
      <c r="Z567" s="161" t="s">
        <v>1878</v>
      </c>
      <c r="AA567" s="162" t="s">
        <v>64</v>
      </c>
      <c r="AB567" s="161">
        <v>384</v>
      </c>
      <c r="AC567" s="162" t="s">
        <v>1812</v>
      </c>
      <c r="AD567" s="161" t="s">
        <v>240</v>
      </c>
      <c r="AE567" s="161" t="s">
        <v>48</v>
      </c>
      <c r="AO567" s="161" t="s">
        <v>241</v>
      </c>
      <c r="AR567" s="161" t="s">
        <v>1877</v>
      </c>
      <c r="AS567" s="161" t="s">
        <v>1878</v>
      </c>
      <c r="AT567" s="162" t="s">
        <v>64</v>
      </c>
      <c r="AV567" s="167" t="s">
        <v>3444</v>
      </c>
      <c r="AW567" s="161" t="s">
        <v>3444</v>
      </c>
      <c r="AX567" s="161">
        <v>3050</v>
      </c>
      <c r="AY567" s="161" t="s">
        <v>1879</v>
      </c>
      <c r="AZ567" s="161">
        <v>2</v>
      </c>
      <c r="BA567" s="161" t="s">
        <v>3275</v>
      </c>
      <c r="BB567" s="161" t="s">
        <v>1319</v>
      </c>
      <c r="BC567" s="162" t="s">
        <v>43</v>
      </c>
      <c r="BD567" s="162" t="str">
        <f>IF("IBT"=MID(AY567,1,3),INDEX('JP PINT 1.0'!J:J,MATCH(コアインボイス0904!AY567,'JP PINT 1.0'!C:C,0),1),"")</f>
        <v>Document Reference</v>
      </c>
      <c r="BF567" s="167" t="s">
        <v>4292</v>
      </c>
    </row>
    <row r="568" spans="1:58">
      <c r="A568" s="161">
        <v>566</v>
      </c>
      <c r="B568" s="162" t="s">
        <v>4470</v>
      </c>
      <c r="C568" s="161" t="s">
        <v>5812</v>
      </c>
      <c r="D568" s="161" t="s">
        <v>5135</v>
      </c>
      <c r="E568" s="161" t="str">
        <f t="shared" ref="E568:E569" si="96">G$565</f>
        <v>明細行注文書</v>
      </c>
      <c r="F568" s="162" t="str">
        <f>IF("AS"=MID(N568,1,2),INDEX('SME XPath'!X:X,MATCH(コアインボイス0904!K568,'SME XPath'!A:A,0),1),"")</f>
        <v/>
      </c>
      <c r="G568" s="161" t="s">
        <v>4658</v>
      </c>
      <c r="H568" s="161" t="s">
        <v>2355</v>
      </c>
      <c r="K568" s="161">
        <v>552</v>
      </c>
      <c r="L568" s="162" t="s">
        <v>1812</v>
      </c>
      <c r="M568" s="161" t="s">
        <v>1865</v>
      </c>
      <c r="N568" s="161" t="s">
        <v>48</v>
      </c>
      <c r="X568" s="161" t="s">
        <v>1866</v>
      </c>
      <c r="Y568" s="161" t="s">
        <v>1881</v>
      </c>
      <c r="Z568" s="161" t="s">
        <v>1882</v>
      </c>
      <c r="AA568" s="162" t="s">
        <v>64</v>
      </c>
      <c r="AB568" s="161">
        <v>385</v>
      </c>
      <c r="AC568" s="162" t="s">
        <v>1812</v>
      </c>
      <c r="AD568" s="161" t="s">
        <v>1865</v>
      </c>
      <c r="AE568" s="161" t="s">
        <v>48</v>
      </c>
      <c r="AO568" s="161" t="s">
        <v>1866</v>
      </c>
      <c r="AR568" s="161" t="s">
        <v>1881</v>
      </c>
      <c r="AS568" s="161" t="s">
        <v>1882</v>
      </c>
      <c r="AT568" s="162" t="s">
        <v>64</v>
      </c>
      <c r="AV568" s="167" t="s">
        <v>3443</v>
      </c>
      <c r="AW568" s="161" t="s">
        <v>3443</v>
      </c>
      <c r="AX568" s="161">
        <v>3060</v>
      </c>
      <c r="AY568" s="161" t="s">
        <v>1883</v>
      </c>
      <c r="AZ568" s="161">
        <v>2</v>
      </c>
      <c r="BA568" s="161" t="s">
        <v>3273</v>
      </c>
      <c r="BB568" s="161" t="s">
        <v>2811</v>
      </c>
      <c r="BC568" s="162" t="s">
        <v>43</v>
      </c>
      <c r="BD568" s="162" t="str">
        <f>IF("IBT"=MID(AY568,1,3),INDEX('JP PINT 1.0'!J:J,MATCH(コアインボイス0904!AY568,'JP PINT 1.0'!C:C,0),1),"")</f>
        <v>Document Reference</v>
      </c>
      <c r="BF568" s="167" t="s">
        <v>4293</v>
      </c>
    </row>
    <row r="569" spans="1:58">
      <c r="A569" s="161">
        <v>567</v>
      </c>
      <c r="B569" s="162" t="s">
        <v>4470</v>
      </c>
      <c r="C569" s="161" t="s">
        <v>5813</v>
      </c>
      <c r="D569" s="161" t="s">
        <v>5136</v>
      </c>
      <c r="E569" s="161" t="str">
        <f t="shared" si="96"/>
        <v>明細行注文書</v>
      </c>
      <c r="F569" s="162" t="str">
        <f>IF("AS"=MID(N569,1,2),INDEX('SME XPath'!X:X,MATCH(コアインボイス0904!K569,'SME XPath'!A:A,0),1),"")</f>
        <v/>
      </c>
      <c r="G569" s="161" t="s">
        <v>4659</v>
      </c>
      <c r="H569" s="161" t="s">
        <v>2355</v>
      </c>
      <c r="K569" s="161">
        <v>553</v>
      </c>
      <c r="L569" s="162" t="s">
        <v>1812</v>
      </c>
      <c r="M569" s="161" t="s">
        <v>264</v>
      </c>
      <c r="N569" s="161" t="s">
        <v>48</v>
      </c>
      <c r="X569" s="161" t="s">
        <v>265</v>
      </c>
      <c r="Y569" s="161" t="s">
        <v>1885</v>
      </c>
      <c r="Z569" s="161" t="s">
        <v>1886</v>
      </c>
      <c r="AA569" s="162" t="s">
        <v>43</v>
      </c>
      <c r="AB569" s="161">
        <v>386</v>
      </c>
      <c r="AC569" s="162" t="s">
        <v>1812</v>
      </c>
      <c r="AD569" s="161" t="s">
        <v>264</v>
      </c>
      <c r="AE569" s="161" t="s">
        <v>48</v>
      </c>
      <c r="AO569" s="161" t="s">
        <v>265</v>
      </c>
      <c r="AR569" s="161" t="s">
        <v>1885</v>
      </c>
      <c r="AS569" s="161" t="s">
        <v>1886</v>
      </c>
      <c r="AT569" s="162" t="s">
        <v>43</v>
      </c>
      <c r="AV569" s="167" t="s">
        <v>3442</v>
      </c>
      <c r="AW569" s="161" t="s">
        <v>3442</v>
      </c>
      <c r="AX569" s="161" t="s">
        <v>4079</v>
      </c>
      <c r="AZ569" s="161" t="s">
        <v>4079</v>
      </c>
      <c r="BA569" s="161" t="s">
        <v>4079</v>
      </c>
      <c r="BB569" s="161" t="s">
        <v>4079</v>
      </c>
      <c r="BC569" s="162" t="s">
        <v>4079</v>
      </c>
      <c r="BD569" s="162" t="str">
        <f>IF("IBT"=MID(AY569,1,3),INDEX('JP PINT 1.0'!J:J,MATCH(コアインボイス0904!AY569,'JP PINT 1.0'!C:C,0),1),"")</f>
        <v/>
      </c>
      <c r="BF569" s="167" t="s">
        <v>4079</v>
      </c>
    </row>
    <row r="570" spans="1:58">
      <c r="A570" s="161">
        <v>568</v>
      </c>
      <c r="B570" s="162" t="s">
        <v>4470</v>
      </c>
      <c r="C570" s="161" t="s">
        <v>5137</v>
      </c>
      <c r="D570" s="161" t="s">
        <v>5138</v>
      </c>
      <c r="E570" s="161" t="str">
        <f t="shared" ref="E570" si="97">G$549</f>
        <v>明細行</v>
      </c>
      <c r="F570" s="162">
        <f>IF("AS"=MID(N570,1,2),INDEX('SME XPath'!X:X,MATCH(コアインボイス0904!K570,'SME XPath'!A:A,0),1),"")</f>
        <v>1</v>
      </c>
      <c r="G570" s="161" t="s">
        <v>4660</v>
      </c>
      <c r="K570" s="161">
        <v>554</v>
      </c>
      <c r="L570" s="162" t="s">
        <v>1812</v>
      </c>
      <c r="M570" s="161" t="s">
        <v>1887</v>
      </c>
      <c r="N570" s="161" t="s">
        <v>60</v>
      </c>
      <c r="V570" s="161" t="s">
        <v>1888</v>
      </c>
      <c r="Y570" s="161" t="s">
        <v>1889</v>
      </c>
      <c r="Z570" s="161" t="s">
        <v>1890</v>
      </c>
      <c r="AA570" s="162" t="s">
        <v>43</v>
      </c>
      <c r="AB570" s="161">
        <v>387</v>
      </c>
      <c r="AC570" s="162" t="s">
        <v>1812</v>
      </c>
      <c r="AD570" s="161" t="s">
        <v>1887</v>
      </c>
      <c r="AE570" s="161" t="s">
        <v>60</v>
      </c>
      <c r="AM570" s="161" t="s">
        <v>1888</v>
      </c>
      <c r="AR570" s="161" t="s">
        <v>1889</v>
      </c>
      <c r="AS570" s="161" t="s">
        <v>1890</v>
      </c>
      <c r="AT570" s="162" t="s">
        <v>43</v>
      </c>
      <c r="AV570" s="167" t="s">
        <v>3996</v>
      </c>
      <c r="AW570" s="161" t="s">
        <v>3438</v>
      </c>
      <c r="AX570" s="161" t="s">
        <v>4079</v>
      </c>
      <c r="AZ570" s="161" t="s">
        <v>4079</v>
      </c>
      <c r="BA570" s="161" t="s">
        <v>4079</v>
      </c>
      <c r="BB570" s="161" t="s">
        <v>4079</v>
      </c>
      <c r="BC570" s="162" t="s">
        <v>4079</v>
      </c>
      <c r="BD570" s="162" t="str">
        <f>IF("IBT"=MID(AY570,1,3),INDEX('JP PINT 1.0'!J:J,MATCH(コアインボイス0904!AY570,'JP PINT 1.0'!C:C,0),1),"")</f>
        <v/>
      </c>
      <c r="BF570" s="167" t="s">
        <v>4079</v>
      </c>
    </row>
    <row r="571" spans="1:58">
      <c r="A571" s="161">
        <v>569</v>
      </c>
      <c r="B571" s="162" t="s">
        <v>4470</v>
      </c>
      <c r="K571" s="161">
        <v>555</v>
      </c>
      <c r="L571" s="162" t="s">
        <v>1812</v>
      </c>
      <c r="M571" s="161" t="s">
        <v>236</v>
      </c>
      <c r="N571" s="161" t="s">
        <v>69</v>
      </c>
      <c r="W571" s="161" t="s">
        <v>237</v>
      </c>
      <c r="Y571" s="161" t="s">
        <v>1891</v>
      </c>
      <c r="Z571" s="161" t="s">
        <v>1892</v>
      </c>
      <c r="AA571" s="162" t="s">
        <v>34</v>
      </c>
      <c r="AB571" s="161">
        <v>388</v>
      </c>
      <c r="AC571" s="162" t="s">
        <v>1812</v>
      </c>
      <c r="AD571" s="161" t="s">
        <v>236</v>
      </c>
      <c r="AE571" s="161" t="s">
        <v>69</v>
      </c>
      <c r="AN571" s="161" t="s">
        <v>237</v>
      </c>
      <c r="AR571" s="161" t="s">
        <v>1891</v>
      </c>
      <c r="AS571" s="161" t="s">
        <v>1892</v>
      </c>
      <c r="AT571" s="162" t="s">
        <v>34</v>
      </c>
      <c r="AX571" s="161" t="s">
        <v>4079</v>
      </c>
      <c r="AZ571" s="161" t="s">
        <v>4079</v>
      </c>
      <c r="BA571" s="161" t="s">
        <v>4079</v>
      </c>
      <c r="BB571" s="161" t="s">
        <v>4079</v>
      </c>
      <c r="BC571" s="162" t="s">
        <v>4079</v>
      </c>
      <c r="BD571" s="162" t="str">
        <f>IF("IBT"=MID(AY571,1,3),INDEX('JP PINT 1.0'!J:J,MATCH(コアインボイス0904!AY571,'JP PINT 1.0'!C:C,0),1),"")</f>
        <v/>
      </c>
      <c r="BF571" s="167" t="s">
        <v>4079</v>
      </c>
    </row>
    <row r="572" spans="1:58">
      <c r="A572" s="161">
        <v>570</v>
      </c>
      <c r="B572" s="162" t="s">
        <v>4470</v>
      </c>
      <c r="C572" s="161" t="s">
        <v>5814</v>
      </c>
      <c r="D572" s="161" t="s">
        <v>5139</v>
      </c>
      <c r="E572" s="161" t="str">
        <f>G$570</f>
        <v>明細行出荷案内書</v>
      </c>
      <c r="F572" s="162" t="str">
        <f>IF("AS"=MID(N572,1,2),INDEX('SME XPath'!X:X,MATCH(コアインボイス0904!K572,'SME XPath'!A:A,0),1),"")</f>
        <v/>
      </c>
      <c r="G572" s="161" t="s">
        <v>4661</v>
      </c>
      <c r="H572" s="161" t="s">
        <v>2355</v>
      </c>
      <c r="K572" s="161">
        <v>556</v>
      </c>
      <c r="L572" s="162" t="s">
        <v>1812</v>
      </c>
      <c r="M572" s="161" t="s">
        <v>240</v>
      </c>
      <c r="N572" s="161" t="s">
        <v>48</v>
      </c>
      <c r="X572" s="161" t="s">
        <v>241</v>
      </c>
      <c r="Y572" s="161" t="s">
        <v>1893</v>
      </c>
      <c r="Z572" s="161" t="s">
        <v>1894</v>
      </c>
      <c r="AA572" s="162" t="s">
        <v>64</v>
      </c>
      <c r="AB572" s="161">
        <v>389</v>
      </c>
      <c r="AC572" s="162" t="s">
        <v>1812</v>
      </c>
      <c r="AD572" s="161" t="s">
        <v>240</v>
      </c>
      <c r="AE572" s="161" t="s">
        <v>48</v>
      </c>
      <c r="AO572" s="161" t="s">
        <v>241</v>
      </c>
      <c r="AR572" s="161" t="s">
        <v>1893</v>
      </c>
      <c r="AS572" s="161" t="s">
        <v>1894</v>
      </c>
      <c r="AT572" s="162" t="s">
        <v>64</v>
      </c>
      <c r="AV572" s="167" t="s">
        <v>3997</v>
      </c>
      <c r="AW572" s="161" t="s">
        <v>3437</v>
      </c>
      <c r="AX572" s="161">
        <v>3070</v>
      </c>
      <c r="AY572" s="161" t="s">
        <v>3354</v>
      </c>
      <c r="AZ572" s="161">
        <v>2</v>
      </c>
      <c r="BA572" s="161" t="s">
        <v>2978</v>
      </c>
      <c r="BB572" s="161" t="s">
        <v>1410</v>
      </c>
      <c r="BC572" s="162" t="s">
        <v>43</v>
      </c>
      <c r="BD572" s="162" t="str">
        <f>IF("IBT"=MID(AY572,1,3),INDEX('JP PINT 1.0'!J:J,MATCH(コアインボイス0904!AY572,'JP PINT 1.0'!C:C,0),1),"")</f>
        <v>Document Reference</v>
      </c>
      <c r="BF572" s="167" t="s">
        <v>4294</v>
      </c>
    </row>
    <row r="573" spans="1:58">
      <c r="A573" s="161">
        <v>571</v>
      </c>
      <c r="B573" s="162" t="s">
        <v>4470</v>
      </c>
      <c r="C573" s="161" t="s">
        <v>5815</v>
      </c>
      <c r="D573" s="161" t="s">
        <v>5140</v>
      </c>
      <c r="E573" s="161" t="str">
        <f t="shared" ref="E573:E578" si="98">G$570</f>
        <v>明細行出荷案内書</v>
      </c>
      <c r="F573" s="162" t="str">
        <f>IF("AS"=MID(N573,1,2),INDEX('SME XPath'!X:X,MATCH(コアインボイス0904!K573,'SME XPath'!A:A,0),1),"")</f>
        <v/>
      </c>
      <c r="G573" s="161" t="s">
        <v>4662</v>
      </c>
      <c r="H573" s="161" t="s">
        <v>2355</v>
      </c>
      <c r="K573" s="161">
        <v>557</v>
      </c>
      <c r="L573" s="162" t="s">
        <v>1812</v>
      </c>
      <c r="M573" s="161" t="s">
        <v>1865</v>
      </c>
      <c r="N573" s="161" t="s">
        <v>48</v>
      </c>
      <c r="X573" s="161" t="s">
        <v>1866</v>
      </c>
      <c r="Y573" s="161" t="s">
        <v>1897</v>
      </c>
      <c r="Z573" s="161" t="s">
        <v>1898</v>
      </c>
      <c r="AA573" s="162" t="s">
        <v>64</v>
      </c>
      <c r="AB573" s="161">
        <v>390</v>
      </c>
      <c r="AC573" s="162" t="s">
        <v>1812</v>
      </c>
      <c r="AD573" s="161" t="s">
        <v>1865</v>
      </c>
      <c r="AE573" s="161" t="s">
        <v>48</v>
      </c>
      <c r="AO573" s="161" t="s">
        <v>1866</v>
      </c>
      <c r="AR573" s="161" t="s">
        <v>1897</v>
      </c>
      <c r="AS573" s="161" t="s">
        <v>1898</v>
      </c>
      <c r="AT573" s="162" t="s">
        <v>64</v>
      </c>
      <c r="AV573" s="167" t="s">
        <v>3998</v>
      </c>
      <c r="AW573" s="161" t="s">
        <v>3436</v>
      </c>
      <c r="AX573" s="161" t="s">
        <v>4079</v>
      </c>
      <c r="AZ573" s="161" t="s">
        <v>4079</v>
      </c>
      <c r="BA573" s="161" t="s">
        <v>4079</v>
      </c>
      <c r="BB573" s="161" t="s">
        <v>4079</v>
      </c>
      <c r="BC573" s="162" t="s">
        <v>4079</v>
      </c>
      <c r="BD573" s="162" t="str">
        <f>IF("IBT"=MID(AY573,1,3),INDEX('JP PINT 1.0'!J:J,MATCH(コアインボイス0904!AY573,'JP PINT 1.0'!C:C,0),1),"")</f>
        <v/>
      </c>
      <c r="BF573" s="167" t="s">
        <v>4079</v>
      </c>
    </row>
    <row r="574" spans="1:58">
      <c r="A574" s="161">
        <v>572</v>
      </c>
      <c r="B574" s="162" t="s">
        <v>4470</v>
      </c>
      <c r="C574" s="161" t="s">
        <v>5816</v>
      </c>
      <c r="D574" s="161" t="s">
        <v>5141</v>
      </c>
      <c r="E574" s="161" t="str">
        <f t="shared" si="98"/>
        <v>明細行出荷案内書</v>
      </c>
      <c r="F574" s="162" t="str">
        <f>IF("AS"=MID(N574,1,2),INDEX('SME XPath'!X:X,MATCH(コアインボイス0904!K574,'SME XPath'!A:A,0),1),"")</f>
        <v/>
      </c>
      <c r="G574" s="161" t="s">
        <v>4663</v>
      </c>
      <c r="H574" s="161" t="s">
        <v>2355</v>
      </c>
      <c r="K574" s="161">
        <v>558</v>
      </c>
      <c r="L574" s="162" t="s">
        <v>1812</v>
      </c>
      <c r="M574" s="161" t="s">
        <v>258</v>
      </c>
      <c r="N574" s="161" t="s">
        <v>48</v>
      </c>
      <c r="X574" s="161" t="s">
        <v>259</v>
      </c>
      <c r="Y574" s="161" t="s">
        <v>1899</v>
      </c>
      <c r="Z574" s="161" t="s">
        <v>1900</v>
      </c>
      <c r="AA574" s="162" t="s">
        <v>43</v>
      </c>
      <c r="AB574" s="161">
        <v>391</v>
      </c>
      <c r="AC574" s="162" t="s">
        <v>1812</v>
      </c>
      <c r="AD574" s="161" t="s">
        <v>258</v>
      </c>
      <c r="AE574" s="161" t="s">
        <v>48</v>
      </c>
      <c r="AO574" s="161" t="s">
        <v>259</v>
      </c>
      <c r="AR574" s="161" t="s">
        <v>1899</v>
      </c>
      <c r="AS574" s="161" t="s">
        <v>1900</v>
      </c>
      <c r="AT574" s="162" t="s">
        <v>43</v>
      </c>
      <c r="AV574" s="167" t="s">
        <v>3999</v>
      </c>
      <c r="AW574" s="161" t="s">
        <v>3435</v>
      </c>
      <c r="AX574" s="161" t="s">
        <v>4079</v>
      </c>
      <c r="AZ574" s="161" t="s">
        <v>4079</v>
      </c>
      <c r="BA574" s="161" t="s">
        <v>4079</v>
      </c>
      <c r="BB574" s="161" t="s">
        <v>4079</v>
      </c>
      <c r="BC574" s="162" t="s">
        <v>4079</v>
      </c>
      <c r="BD574" s="162" t="str">
        <f>IF("IBT"=MID(AY574,1,3),INDEX('JP PINT 1.0'!J:J,MATCH(コアインボイス0904!AY574,'JP PINT 1.0'!C:C,0),1),"")</f>
        <v/>
      </c>
      <c r="BF574" s="167" t="s">
        <v>4079</v>
      </c>
    </row>
    <row r="575" spans="1:58">
      <c r="A575" s="161">
        <v>573</v>
      </c>
      <c r="B575" s="162" t="s">
        <v>4470</v>
      </c>
      <c r="C575" s="161" t="s">
        <v>5817</v>
      </c>
      <c r="D575" s="161" t="s">
        <v>5142</v>
      </c>
      <c r="E575" s="161" t="str">
        <f t="shared" si="98"/>
        <v>明細行出荷案内書</v>
      </c>
      <c r="F575" s="162" t="str">
        <f>IF("AS"=MID(N575,1,2),INDEX('SME XPath'!X:X,MATCH(コアインボイス0904!K575,'SME XPath'!A:A,0),1),"")</f>
        <v/>
      </c>
      <c r="G575" s="161" t="s">
        <v>4664</v>
      </c>
      <c r="H575" s="161" t="s">
        <v>2355</v>
      </c>
      <c r="K575" s="161">
        <v>559</v>
      </c>
      <c r="L575" s="162" t="s">
        <v>1812</v>
      </c>
      <c r="M575" s="161" t="s">
        <v>264</v>
      </c>
      <c r="N575" s="161" t="s">
        <v>48</v>
      </c>
      <c r="X575" s="161" t="s">
        <v>265</v>
      </c>
      <c r="Y575" s="161" t="s">
        <v>1901</v>
      </c>
      <c r="Z575" s="161" t="s">
        <v>1902</v>
      </c>
      <c r="AA575" s="162" t="s">
        <v>43</v>
      </c>
      <c r="AB575" s="161">
        <v>392</v>
      </c>
      <c r="AC575" s="162" t="s">
        <v>1812</v>
      </c>
      <c r="AD575" s="161" t="s">
        <v>264</v>
      </c>
      <c r="AE575" s="161" t="s">
        <v>48</v>
      </c>
      <c r="AO575" s="161" t="s">
        <v>265</v>
      </c>
      <c r="AR575" s="161" t="s">
        <v>1901</v>
      </c>
      <c r="AS575" s="161" t="s">
        <v>1902</v>
      </c>
      <c r="AT575" s="162" t="s">
        <v>43</v>
      </c>
      <c r="AV575" s="167" t="s">
        <v>4000</v>
      </c>
      <c r="AW575" s="161" t="s">
        <v>3434</v>
      </c>
      <c r="AX575" s="161" t="s">
        <v>4079</v>
      </c>
      <c r="AZ575" s="161" t="s">
        <v>4079</v>
      </c>
      <c r="BA575" s="161" t="s">
        <v>4079</v>
      </c>
      <c r="BB575" s="161" t="s">
        <v>4079</v>
      </c>
      <c r="BC575" s="162" t="s">
        <v>4079</v>
      </c>
      <c r="BD575" s="162" t="str">
        <f>IF("IBT"=MID(AY575,1,3),INDEX('JP PINT 1.0'!J:J,MATCH(コアインボイス0904!AY575,'JP PINT 1.0'!C:C,0),1),"")</f>
        <v/>
      </c>
      <c r="BF575" s="167" t="s">
        <v>4079</v>
      </c>
    </row>
    <row r="576" spans="1:58">
      <c r="A576" s="161">
        <v>574</v>
      </c>
      <c r="B576" s="162" t="s">
        <v>4470</v>
      </c>
      <c r="C576" s="161" t="s">
        <v>5818</v>
      </c>
      <c r="D576" s="161" t="s">
        <v>5143</v>
      </c>
      <c r="E576" s="161" t="str">
        <f t="shared" si="98"/>
        <v>明細行出荷案内書</v>
      </c>
      <c r="F576" s="162" t="str">
        <f>IF("AS"=MID(N576,1,2),INDEX('SME XPath'!X:X,MATCH(コアインボイス0904!K576,'SME XPath'!A:A,0),1),"")</f>
        <v/>
      </c>
      <c r="G576" s="161" t="s">
        <v>4665</v>
      </c>
      <c r="H576" s="161" t="s">
        <v>2355</v>
      </c>
      <c r="K576" s="161">
        <v>560</v>
      </c>
      <c r="L576" s="162" t="s">
        <v>1812</v>
      </c>
      <c r="M576" s="161" t="s">
        <v>274</v>
      </c>
      <c r="N576" s="161" t="s">
        <v>48</v>
      </c>
      <c r="X576" s="161" t="s">
        <v>1434</v>
      </c>
      <c r="Y576" s="161" t="s">
        <v>1903</v>
      </c>
      <c r="Z576" s="161" t="s">
        <v>1904</v>
      </c>
      <c r="AA576" s="162" t="s">
        <v>43</v>
      </c>
      <c r="AB576" s="161">
        <v>393</v>
      </c>
      <c r="AC576" s="162" t="s">
        <v>1812</v>
      </c>
      <c r="AD576" s="161" t="s">
        <v>274</v>
      </c>
      <c r="AE576" s="161" t="s">
        <v>48</v>
      </c>
      <c r="AO576" s="161" t="s">
        <v>1434</v>
      </c>
      <c r="AR576" s="161" t="s">
        <v>1903</v>
      </c>
      <c r="AS576" s="161" t="s">
        <v>1904</v>
      </c>
      <c r="AT576" s="162" t="s">
        <v>43</v>
      </c>
      <c r="AU576" s="162">
        <v>351</v>
      </c>
      <c r="AV576" s="167" t="s">
        <v>4001</v>
      </c>
      <c r="AW576" s="161" t="s">
        <v>3433</v>
      </c>
      <c r="AX576" s="161" t="s">
        <v>4079</v>
      </c>
      <c r="AZ576" s="161" t="s">
        <v>4079</v>
      </c>
      <c r="BA576" s="161" t="s">
        <v>4079</v>
      </c>
      <c r="BB576" s="161" t="s">
        <v>4079</v>
      </c>
      <c r="BC576" s="162" t="s">
        <v>4079</v>
      </c>
      <c r="BD576" s="162" t="str">
        <f>IF("IBT"=MID(AY576,1,3),INDEX('JP PINT 1.0'!J:J,MATCH(コアインボイス0904!AY576,'JP PINT 1.0'!C:C,0),1),"")</f>
        <v/>
      </c>
      <c r="BF576" s="167" t="s">
        <v>4079</v>
      </c>
    </row>
    <row r="577" spans="1:58">
      <c r="A577" s="161">
        <v>575</v>
      </c>
      <c r="B577" s="162" t="s">
        <v>4470</v>
      </c>
      <c r="C577" s="161" t="s">
        <v>5819</v>
      </c>
      <c r="D577" s="161" t="s">
        <v>5144</v>
      </c>
      <c r="E577" s="161" t="str">
        <f t="shared" si="98"/>
        <v>明細行出荷案内書</v>
      </c>
      <c r="F577" s="162" t="str">
        <f>IF("AS"=MID(N577,1,2),INDEX('SME XPath'!X:X,MATCH(コアインボイス0904!K577,'SME XPath'!A:A,0),1),"")</f>
        <v/>
      </c>
      <c r="G577" s="161" t="s">
        <v>4666</v>
      </c>
      <c r="H577" s="161" t="s">
        <v>2355</v>
      </c>
      <c r="K577" s="161">
        <v>561</v>
      </c>
      <c r="L577" s="162" t="s">
        <v>1812</v>
      </c>
      <c r="M577" s="161" t="s">
        <v>278</v>
      </c>
      <c r="N577" s="161" t="s">
        <v>48</v>
      </c>
      <c r="X577" s="161" t="s">
        <v>279</v>
      </c>
      <c r="Y577" s="161" t="s">
        <v>1907</v>
      </c>
      <c r="Z577" s="161" t="s">
        <v>281</v>
      </c>
      <c r="AA577" s="162" t="s">
        <v>43</v>
      </c>
      <c r="AB577" s="161">
        <v>394</v>
      </c>
      <c r="AC577" s="162" t="s">
        <v>1812</v>
      </c>
      <c r="AD577" s="161" t="s">
        <v>278</v>
      </c>
      <c r="AE577" s="161" t="s">
        <v>48</v>
      </c>
      <c r="AO577" s="161" t="s">
        <v>279</v>
      </c>
      <c r="AR577" s="161" t="s">
        <v>1907</v>
      </c>
      <c r="AS577" s="161" t="s">
        <v>281</v>
      </c>
      <c r="AT577" s="162" t="s">
        <v>43</v>
      </c>
      <c r="AV577" s="167" t="s">
        <v>4002</v>
      </c>
      <c r="AW577" s="161" t="s">
        <v>3431</v>
      </c>
      <c r="AX577" s="161" t="s">
        <v>4079</v>
      </c>
      <c r="AZ577" s="161" t="s">
        <v>4079</v>
      </c>
      <c r="BA577" s="161" t="s">
        <v>4079</v>
      </c>
      <c r="BB577" s="161" t="s">
        <v>4079</v>
      </c>
      <c r="BC577" s="162" t="s">
        <v>4079</v>
      </c>
      <c r="BD577" s="162" t="str">
        <f>IF("IBT"=MID(AY577,1,3),INDEX('JP PINT 1.0'!J:J,MATCH(コアインボイス0904!AY577,'JP PINT 1.0'!C:C,0),1),"")</f>
        <v/>
      </c>
      <c r="BF577" s="167" t="s">
        <v>4079</v>
      </c>
    </row>
    <row r="578" spans="1:58">
      <c r="A578" s="161">
        <v>576</v>
      </c>
      <c r="B578" s="162" t="s">
        <v>4470</v>
      </c>
      <c r="C578" s="161" t="s">
        <v>5820</v>
      </c>
      <c r="D578" s="161" t="s">
        <v>5145</v>
      </c>
      <c r="E578" s="161" t="str">
        <f t="shared" si="98"/>
        <v>明細行出荷案内書</v>
      </c>
      <c r="F578" s="162" t="str">
        <f>IF("AS"=MID(N578,1,2),INDEX('SME XPath'!X:X,MATCH(コアインボイス0904!K578,'SME XPath'!A:A,0),1),"")</f>
        <v/>
      </c>
      <c r="G578" s="161" t="s">
        <v>4667</v>
      </c>
      <c r="H578" s="161" t="s">
        <v>2355</v>
      </c>
      <c r="K578" s="161">
        <v>562</v>
      </c>
      <c r="L578" s="162" t="s">
        <v>1812</v>
      </c>
      <c r="M578" s="161" t="s">
        <v>284</v>
      </c>
      <c r="N578" s="161" t="s">
        <v>48</v>
      </c>
      <c r="X578" s="161" t="s">
        <v>285</v>
      </c>
      <c r="Y578" s="161" t="s">
        <v>1908</v>
      </c>
      <c r="Z578" s="161" t="s">
        <v>1909</v>
      </c>
      <c r="AA578" s="162" t="s">
        <v>43</v>
      </c>
      <c r="AB578" s="161">
        <v>395</v>
      </c>
      <c r="AC578" s="162" t="s">
        <v>1812</v>
      </c>
      <c r="AD578" s="161" t="s">
        <v>284</v>
      </c>
      <c r="AE578" s="161" t="s">
        <v>48</v>
      </c>
      <c r="AO578" s="161" t="s">
        <v>285</v>
      </c>
      <c r="AR578" s="161" t="s">
        <v>1908</v>
      </c>
      <c r="AS578" s="161" t="s">
        <v>1909</v>
      </c>
      <c r="AT578" s="162" t="s">
        <v>43</v>
      </c>
      <c r="AV578" s="167" t="s">
        <v>4003</v>
      </c>
      <c r="AW578" s="161" t="s">
        <v>3430</v>
      </c>
      <c r="AX578" s="161" t="s">
        <v>4079</v>
      </c>
      <c r="AZ578" s="161" t="s">
        <v>4079</v>
      </c>
      <c r="BA578" s="161" t="s">
        <v>4079</v>
      </c>
      <c r="BB578" s="161" t="s">
        <v>4079</v>
      </c>
      <c r="BC578" s="162" t="s">
        <v>4079</v>
      </c>
      <c r="BD578" s="162" t="str">
        <f>IF("IBT"=MID(AY578,1,3),INDEX('JP PINT 1.0'!J:J,MATCH(コアインボイス0904!AY578,'JP PINT 1.0'!C:C,0),1),"")</f>
        <v/>
      </c>
      <c r="BF578" s="167" t="s">
        <v>4079</v>
      </c>
    </row>
    <row r="579" spans="1:58">
      <c r="A579" s="161">
        <v>577</v>
      </c>
      <c r="B579" s="162" t="s">
        <v>4470</v>
      </c>
      <c r="C579" s="161" t="s">
        <v>5146</v>
      </c>
      <c r="D579" s="161" t="s">
        <v>5147</v>
      </c>
      <c r="E579" s="161" t="str">
        <f t="shared" ref="E579" si="99">G$549</f>
        <v>明細行</v>
      </c>
      <c r="F579" s="162" t="str">
        <f>IF("AS"=MID(N579,1,2),INDEX('SME XPath'!X:X,MATCH(コアインボイス0904!K579,'SME XPath'!A:A,0),1),"")</f>
        <v>n</v>
      </c>
      <c r="G579" s="161" t="s">
        <v>5257</v>
      </c>
      <c r="K579" s="161">
        <v>563</v>
      </c>
      <c r="L579" s="162" t="s">
        <v>1812</v>
      </c>
      <c r="M579" s="161" t="s">
        <v>1887</v>
      </c>
      <c r="N579" s="161" t="s">
        <v>60</v>
      </c>
      <c r="V579" s="161" t="s">
        <v>1888</v>
      </c>
      <c r="Y579" s="161" t="s">
        <v>1910</v>
      </c>
      <c r="Z579" s="161" t="s">
        <v>1911</v>
      </c>
      <c r="AA579" s="162" t="s">
        <v>210</v>
      </c>
      <c r="AB579" s="161">
        <v>396</v>
      </c>
      <c r="AC579" s="162" t="s">
        <v>1812</v>
      </c>
      <c r="AD579" s="161" t="s">
        <v>1887</v>
      </c>
      <c r="AE579" s="161" t="s">
        <v>60</v>
      </c>
      <c r="AM579" s="161" t="s">
        <v>1888</v>
      </c>
      <c r="AR579" s="161" t="s">
        <v>1910</v>
      </c>
      <c r="AS579" s="161" t="s">
        <v>1911</v>
      </c>
      <c r="AT579" s="162" t="s">
        <v>210</v>
      </c>
      <c r="AV579" s="167" t="s">
        <v>4059</v>
      </c>
      <c r="AW579" s="161" t="s">
        <v>3438</v>
      </c>
      <c r="AX579" s="161">
        <v>2970</v>
      </c>
      <c r="AY579" s="161" t="s">
        <v>2817</v>
      </c>
      <c r="AZ579" s="161">
        <v>2</v>
      </c>
      <c r="BA579" s="161" t="s">
        <v>3278</v>
      </c>
      <c r="BB579" s="161" t="s">
        <v>2818</v>
      </c>
      <c r="BC579" s="162" t="s">
        <v>43</v>
      </c>
      <c r="BD579" s="162" t="str">
        <f>IF("IBT"=MID(AY579,1,3),INDEX('JP PINT 1.0'!J:J,MATCH(コアインボイス0904!AY579,'JP PINT 1.0'!C:C,0),1),"")</f>
        <v/>
      </c>
      <c r="BF579" s="167" t="s">
        <v>4286</v>
      </c>
    </row>
    <row r="580" spans="1:58">
      <c r="A580" s="161">
        <v>578</v>
      </c>
      <c r="B580" s="162" t="s">
        <v>4470</v>
      </c>
      <c r="F580" s="162" t="str">
        <f>IF("AS"=MID(N580,1,2),INDEX('SME XPath'!X:X,MATCH(コアインボイス0904!K580,'SME XPath'!A:A,0),1),"")</f>
        <v/>
      </c>
      <c r="K580" s="161">
        <v>564</v>
      </c>
      <c r="L580" s="162" t="s">
        <v>1812</v>
      </c>
      <c r="M580" s="161" t="s">
        <v>236</v>
      </c>
      <c r="N580" s="161" t="s">
        <v>69</v>
      </c>
      <c r="W580" s="161" t="s">
        <v>237</v>
      </c>
      <c r="Y580" s="161" t="s">
        <v>1914</v>
      </c>
      <c r="Z580" s="161" t="s">
        <v>1915</v>
      </c>
      <c r="AA580" s="162" t="s">
        <v>34</v>
      </c>
      <c r="AB580" s="161">
        <v>397</v>
      </c>
      <c r="AC580" s="162" t="s">
        <v>1812</v>
      </c>
      <c r="AD580" s="161" t="s">
        <v>236</v>
      </c>
      <c r="AE580" s="161" t="s">
        <v>69</v>
      </c>
      <c r="AN580" s="161" t="s">
        <v>237</v>
      </c>
      <c r="AR580" s="161" t="s">
        <v>1914</v>
      </c>
      <c r="AS580" s="161" t="s">
        <v>1915</v>
      </c>
      <c r="AT580" s="162" t="s">
        <v>34</v>
      </c>
      <c r="AX580" s="161" t="s">
        <v>4079</v>
      </c>
      <c r="AZ580" s="161" t="s">
        <v>4079</v>
      </c>
      <c r="BA580" s="161" t="s">
        <v>4079</v>
      </c>
      <c r="BB580" s="161" t="s">
        <v>4079</v>
      </c>
      <c r="BC580" s="162" t="s">
        <v>4079</v>
      </c>
      <c r="BD580" s="162" t="str">
        <f>IF("IBT"=MID(AY580,1,3),INDEX('JP PINT 1.0'!J:J,MATCH(コアインボイス0904!AY580,'JP PINT 1.0'!C:C,0),1),"")</f>
        <v/>
      </c>
      <c r="BF580" s="167" t="s">
        <v>4079</v>
      </c>
    </row>
    <row r="581" spans="1:58">
      <c r="A581" s="161">
        <v>579</v>
      </c>
      <c r="B581" s="162" t="s">
        <v>4470</v>
      </c>
      <c r="C581" s="161" t="s">
        <v>5821</v>
      </c>
      <c r="D581" s="161" t="s">
        <v>5148</v>
      </c>
      <c r="E581" s="161" t="str">
        <f>G$579</f>
        <v>明細行参照文書</v>
      </c>
      <c r="F581" s="162" t="str">
        <f>IF("AS"=MID(N581,1,2),INDEX('SME XPath'!X:X,MATCH(コアインボイス0904!K581,'SME XPath'!A:A,0),1),"")</f>
        <v/>
      </c>
      <c r="G581" s="161" t="s">
        <v>3280</v>
      </c>
      <c r="H581" s="161" t="s">
        <v>2355</v>
      </c>
      <c r="K581" s="161">
        <v>565</v>
      </c>
      <c r="L581" s="162" t="s">
        <v>1812</v>
      </c>
      <c r="M581" s="161" t="s">
        <v>240</v>
      </c>
      <c r="N581" s="161" t="s">
        <v>48</v>
      </c>
      <c r="X581" s="161" t="s">
        <v>241</v>
      </c>
      <c r="Y581" s="161" t="s">
        <v>1916</v>
      </c>
      <c r="Z581" s="161" t="s">
        <v>1894</v>
      </c>
      <c r="AA581" s="162" t="s">
        <v>64</v>
      </c>
      <c r="AB581" s="161">
        <v>398</v>
      </c>
      <c r="AC581" s="162" t="s">
        <v>1812</v>
      </c>
      <c r="AD581" s="161" t="s">
        <v>240</v>
      </c>
      <c r="AE581" s="161" t="s">
        <v>48</v>
      </c>
      <c r="AO581" s="161" t="s">
        <v>241</v>
      </c>
      <c r="AR581" s="161" t="s">
        <v>1916</v>
      </c>
      <c r="AS581" s="161" t="s">
        <v>1894</v>
      </c>
      <c r="AT581" s="162" t="s">
        <v>64</v>
      </c>
      <c r="AV581" s="167" t="s">
        <v>4060</v>
      </c>
      <c r="AW581" s="161" t="s">
        <v>3437</v>
      </c>
      <c r="AX581" s="161">
        <v>2980</v>
      </c>
      <c r="AY581" s="161" t="s">
        <v>2820</v>
      </c>
      <c r="AZ581" s="161">
        <v>3</v>
      </c>
      <c r="BA581" s="161" t="s">
        <v>3280</v>
      </c>
      <c r="BB581" s="161" t="s">
        <v>2821</v>
      </c>
      <c r="BC581" s="162" t="s">
        <v>64</v>
      </c>
      <c r="BD581" s="162" t="str">
        <f>IF("IBT"=MID(AY581,1,3),INDEX('JP PINT 1.0'!J:J,MATCH(コアインボイス0904!AY581,'JP PINT 1.0'!C:C,0),1),"")</f>
        <v>Identifier</v>
      </c>
      <c r="BF581" s="167" t="s">
        <v>4287</v>
      </c>
    </row>
    <row r="582" spans="1:58">
      <c r="A582" s="161">
        <v>580</v>
      </c>
      <c r="B582" s="162" t="s">
        <v>4470</v>
      </c>
      <c r="C582" s="161" t="s">
        <v>5822</v>
      </c>
      <c r="D582" s="161" t="s">
        <v>5149</v>
      </c>
      <c r="E582" s="161" t="str">
        <f t="shared" ref="E582:E587" si="100">G$579</f>
        <v>明細行参照文書</v>
      </c>
      <c r="F582" s="162" t="str">
        <f>IF("AS"=MID(N582,1,2),INDEX('SME XPath'!X:X,MATCH(コアインボイス0904!K582,'SME XPath'!A:A,0),1),"")</f>
        <v/>
      </c>
      <c r="G582" s="161" t="s">
        <v>4668</v>
      </c>
      <c r="H582" s="161" t="s">
        <v>2355</v>
      </c>
      <c r="K582" s="161">
        <v>566</v>
      </c>
      <c r="L582" s="162" t="s">
        <v>1812</v>
      </c>
      <c r="M582" s="161" t="s">
        <v>1865</v>
      </c>
      <c r="N582" s="161" t="s">
        <v>48</v>
      </c>
      <c r="X582" s="161" t="s">
        <v>1866</v>
      </c>
      <c r="Y582" s="161" t="s">
        <v>1919</v>
      </c>
      <c r="Z582" s="161" t="s">
        <v>1898</v>
      </c>
      <c r="AA582" s="162" t="s">
        <v>64</v>
      </c>
      <c r="AB582" s="161">
        <v>399</v>
      </c>
      <c r="AC582" s="162" t="s">
        <v>1812</v>
      </c>
      <c r="AD582" s="161" t="s">
        <v>1865</v>
      </c>
      <c r="AE582" s="161" t="s">
        <v>48</v>
      </c>
      <c r="AO582" s="161" t="s">
        <v>1866</v>
      </c>
      <c r="AR582" s="161" t="s">
        <v>1919</v>
      </c>
      <c r="AS582" s="161" t="s">
        <v>1898</v>
      </c>
      <c r="AT582" s="162" t="s">
        <v>64</v>
      </c>
      <c r="AV582" s="167" t="s">
        <v>4061</v>
      </c>
      <c r="AW582" s="161" t="s">
        <v>3436</v>
      </c>
      <c r="AX582" s="161" t="s">
        <v>4079</v>
      </c>
      <c r="AZ582" s="161" t="s">
        <v>4079</v>
      </c>
      <c r="BA582" s="161" t="s">
        <v>4079</v>
      </c>
      <c r="BB582" s="161" t="s">
        <v>4079</v>
      </c>
      <c r="BC582" s="162" t="s">
        <v>4079</v>
      </c>
      <c r="BD582" s="162" t="str">
        <f>IF("IBT"=MID(AY582,1,3),INDEX('JP PINT 1.0'!J:J,MATCH(コアインボイス0904!AY582,'JP PINT 1.0'!C:C,0),1),"")</f>
        <v/>
      </c>
      <c r="BF582" s="167" t="s">
        <v>4079</v>
      </c>
    </row>
    <row r="583" spans="1:58">
      <c r="A583" s="161">
        <v>581</v>
      </c>
      <c r="B583" s="162" t="s">
        <v>4470</v>
      </c>
      <c r="C583" s="161" t="s">
        <v>5823</v>
      </c>
      <c r="D583" s="161" t="s">
        <v>5150</v>
      </c>
      <c r="E583" s="161" t="str">
        <f t="shared" si="100"/>
        <v>明細行参照文書</v>
      </c>
      <c r="F583" s="162" t="str">
        <f>IF("AS"=MID(N583,1,2),INDEX('SME XPath'!X:X,MATCH(コアインボイス0904!K583,'SME XPath'!A:A,0),1),"")</f>
        <v/>
      </c>
      <c r="G583" s="161" t="s">
        <v>4663</v>
      </c>
      <c r="H583" s="161" t="s">
        <v>2355</v>
      </c>
      <c r="K583" s="161">
        <v>567</v>
      </c>
      <c r="L583" s="162" t="s">
        <v>1812</v>
      </c>
      <c r="M583" s="161" t="s">
        <v>258</v>
      </c>
      <c r="N583" s="161" t="s">
        <v>48</v>
      </c>
      <c r="X583" s="161" t="s">
        <v>259</v>
      </c>
      <c r="Y583" s="161" t="s">
        <v>1899</v>
      </c>
      <c r="Z583" s="161" t="s">
        <v>1900</v>
      </c>
      <c r="AA583" s="162" t="s">
        <v>43</v>
      </c>
      <c r="AB583" s="161">
        <v>400</v>
      </c>
      <c r="AC583" s="162" t="s">
        <v>1812</v>
      </c>
      <c r="AD583" s="161" t="s">
        <v>258</v>
      </c>
      <c r="AE583" s="161" t="s">
        <v>48</v>
      </c>
      <c r="AO583" s="161" t="s">
        <v>259</v>
      </c>
      <c r="AR583" s="161" t="s">
        <v>1899</v>
      </c>
      <c r="AS583" s="161" t="s">
        <v>1900</v>
      </c>
      <c r="AT583" s="162" t="s">
        <v>43</v>
      </c>
      <c r="AV583" s="167" t="s">
        <v>4062</v>
      </c>
      <c r="AW583" s="161" t="s">
        <v>3435</v>
      </c>
      <c r="AX583" s="161" t="s">
        <v>4079</v>
      </c>
      <c r="AZ583" s="161" t="s">
        <v>4079</v>
      </c>
      <c r="BA583" s="161" t="s">
        <v>4079</v>
      </c>
      <c r="BB583" s="161" t="s">
        <v>4079</v>
      </c>
      <c r="BC583" s="162" t="s">
        <v>4079</v>
      </c>
      <c r="BD583" s="162" t="str">
        <f>IF("IBT"=MID(AY583,1,3),INDEX('JP PINT 1.0'!J:J,MATCH(コアインボイス0904!AY583,'JP PINT 1.0'!C:C,0),1),"")</f>
        <v/>
      </c>
      <c r="BF583" s="167" t="s">
        <v>4079</v>
      </c>
    </row>
    <row r="584" spans="1:58">
      <c r="A584" s="161">
        <v>582</v>
      </c>
      <c r="B584" s="162" t="s">
        <v>4470</v>
      </c>
      <c r="C584" s="161" t="s">
        <v>5824</v>
      </c>
      <c r="D584" s="161" t="s">
        <v>5151</v>
      </c>
      <c r="E584" s="161" t="str">
        <f t="shared" si="100"/>
        <v>明細行参照文書</v>
      </c>
      <c r="F584" s="162" t="str">
        <f>IF("AS"=MID(N584,1,2),INDEX('SME XPath'!X:X,MATCH(コアインボイス0904!K584,'SME XPath'!A:A,0),1),"")</f>
        <v/>
      </c>
      <c r="G584" s="161" t="s">
        <v>4669</v>
      </c>
      <c r="H584" s="161" t="s">
        <v>2355</v>
      </c>
      <c r="K584" s="161">
        <v>568</v>
      </c>
      <c r="L584" s="162" t="s">
        <v>1812</v>
      </c>
      <c r="M584" s="161" t="s">
        <v>264</v>
      </c>
      <c r="N584" s="161" t="s">
        <v>48</v>
      </c>
      <c r="X584" s="161" t="s">
        <v>265</v>
      </c>
      <c r="Y584" s="161" t="s">
        <v>1920</v>
      </c>
      <c r="Z584" s="161" t="s">
        <v>1921</v>
      </c>
      <c r="AA584" s="162" t="s">
        <v>43</v>
      </c>
      <c r="AB584" s="161">
        <v>401</v>
      </c>
      <c r="AC584" s="162" t="s">
        <v>1812</v>
      </c>
      <c r="AD584" s="161" t="s">
        <v>264</v>
      </c>
      <c r="AE584" s="161" t="s">
        <v>48</v>
      </c>
      <c r="AO584" s="161" t="s">
        <v>265</v>
      </c>
      <c r="AR584" s="161" t="s">
        <v>1920</v>
      </c>
      <c r="AS584" s="161" t="s">
        <v>1921</v>
      </c>
      <c r="AT584" s="162" t="s">
        <v>43</v>
      </c>
      <c r="AV584" s="167" t="s">
        <v>4063</v>
      </c>
      <c r="AW584" s="161" t="s">
        <v>3434</v>
      </c>
      <c r="AX584" s="161" t="s">
        <v>4079</v>
      </c>
      <c r="AZ584" s="161" t="s">
        <v>4079</v>
      </c>
      <c r="BA584" s="161" t="s">
        <v>4079</v>
      </c>
      <c r="BB584" s="161" t="s">
        <v>4079</v>
      </c>
      <c r="BC584" s="162" t="s">
        <v>4079</v>
      </c>
      <c r="BD584" s="162" t="str">
        <f>IF("IBT"=MID(AY584,1,3),INDEX('JP PINT 1.0'!J:J,MATCH(コアインボイス0904!AY584,'JP PINT 1.0'!C:C,0),1),"")</f>
        <v/>
      </c>
      <c r="BF584" s="167" t="s">
        <v>4079</v>
      </c>
    </row>
    <row r="585" spans="1:58">
      <c r="A585" s="161">
        <v>583</v>
      </c>
      <c r="B585" s="162" t="s">
        <v>4470</v>
      </c>
      <c r="C585" s="161" t="s">
        <v>5825</v>
      </c>
      <c r="D585" s="161" t="s">
        <v>5152</v>
      </c>
      <c r="E585" s="161" t="str">
        <f t="shared" si="100"/>
        <v>明細行参照文書</v>
      </c>
      <c r="F585" s="162" t="str">
        <f>IF("AS"=MID(N585,1,2),INDEX('SME XPath'!X:X,MATCH(コアインボイス0904!K585,'SME XPath'!A:A,0),1),"")</f>
        <v/>
      </c>
      <c r="G585" s="161" t="s">
        <v>4665</v>
      </c>
      <c r="H585" s="161" t="str">
        <f t="shared" ref="H585" si="101">IF(LEN(BD585)&gt;0,BD585,"")</f>
        <v>Code</v>
      </c>
      <c r="K585" s="161">
        <v>569</v>
      </c>
      <c r="L585" s="162" t="s">
        <v>1812</v>
      </c>
      <c r="M585" s="161" t="s">
        <v>274</v>
      </c>
      <c r="N585" s="161" t="s">
        <v>48</v>
      </c>
      <c r="X585" s="161" t="s">
        <v>275</v>
      </c>
      <c r="Y585" s="161" t="s">
        <v>1903</v>
      </c>
      <c r="Z585" s="161" t="s">
        <v>1922</v>
      </c>
      <c r="AA585" s="162" t="s">
        <v>43</v>
      </c>
      <c r="AB585" s="161">
        <v>402</v>
      </c>
      <c r="AC585" s="162" t="s">
        <v>1812</v>
      </c>
      <c r="AD585" s="161" t="s">
        <v>274</v>
      </c>
      <c r="AE585" s="161" t="s">
        <v>48</v>
      </c>
      <c r="AO585" s="161" t="s">
        <v>275</v>
      </c>
      <c r="AR585" s="161" t="s">
        <v>1903</v>
      </c>
      <c r="AS585" s="161" t="s">
        <v>1922</v>
      </c>
      <c r="AT585" s="162" t="s">
        <v>43</v>
      </c>
      <c r="AU585" s="162" t="s">
        <v>4067</v>
      </c>
      <c r="AV585" s="167" t="s">
        <v>4064</v>
      </c>
      <c r="AW585" s="161" t="s">
        <v>3433</v>
      </c>
      <c r="AX585" s="161">
        <v>2990</v>
      </c>
      <c r="AY585" s="162" t="s">
        <v>3355</v>
      </c>
      <c r="AZ585" s="161">
        <v>3</v>
      </c>
      <c r="BA585" s="161" t="s">
        <v>2330</v>
      </c>
      <c r="BB585" s="161" t="s">
        <v>2823</v>
      </c>
      <c r="BC585" s="162" t="s">
        <v>43</v>
      </c>
      <c r="BD585" s="162" t="str">
        <f>IF("IBT"=MID(AY585,1,3),INDEX('JP PINT 1.0'!J:J,MATCH(コアインボイス0904!AY585,'JP PINT 1.0'!C:C,0),1),"")</f>
        <v>Code</v>
      </c>
      <c r="BF585" s="167" t="s">
        <v>4288</v>
      </c>
    </row>
    <row r="586" spans="1:58">
      <c r="A586" s="161">
        <v>584</v>
      </c>
      <c r="B586" s="162" t="s">
        <v>4470</v>
      </c>
      <c r="C586" s="161" t="s">
        <v>5826</v>
      </c>
      <c r="D586" s="161" t="s">
        <v>5153</v>
      </c>
      <c r="E586" s="161" t="str">
        <f t="shared" si="100"/>
        <v>明細行参照文書</v>
      </c>
      <c r="F586" s="162" t="str">
        <f>IF("AS"=MID(N586,1,2),INDEX('SME XPath'!X:X,MATCH(コアインボイス0904!K586,'SME XPath'!A:A,0),1),"")</f>
        <v/>
      </c>
      <c r="G586" s="161" t="s">
        <v>4666</v>
      </c>
      <c r="H586" s="161" t="s">
        <v>2428</v>
      </c>
      <c r="K586" s="161">
        <v>570</v>
      </c>
      <c r="L586" s="162" t="s">
        <v>1812</v>
      </c>
      <c r="M586" s="161" t="s">
        <v>278</v>
      </c>
      <c r="N586" s="161" t="s">
        <v>48</v>
      </c>
      <c r="X586" s="161" t="s">
        <v>279</v>
      </c>
      <c r="Y586" s="161" t="s">
        <v>1907</v>
      </c>
      <c r="Z586" s="161" t="s">
        <v>281</v>
      </c>
      <c r="AA586" s="162" t="s">
        <v>43</v>
      </c>
      <c r="AB586" s="161">
        <v>403</v>
      </c>
      <c r="AC586" s="162" t="s">
        <v>1812</v>
      </c>
      <c r="AD586" s="161" t="s">
        <v>278</v>
      </c>
      <c r="AE586" s="161" t="s">
        <v>48</v>
      </c>
      <c r="AO586" s="161" t="s">
        <v>279</v>
      </c>
      <c r="AR586" s="161" t="s">
        <v>1907</v>
      </c>
      <c r="AS586" s="161" t="s">
        <v>281</v>
      </c>
      <c r="AT586" s="162" t="s">
        <v>43</v>
      </c>
      <c r="AV586" s="167" t="s">
        <v>4065</v>
      </c>
      <c r="AW586" s="161" t="s">
        <v>3431</v>
      </c>
      <c r="AX586" s="161" t="s">
        <v>4079</v>
      </c>
      <c r="AZ586" s="161" t="s">
        <v>4079</v>
      </c>
      <c r="BA586" s="161" t="s">
        <v>4079</v>
      </c>
      <c r="BB586" s="161" t="s">
        <v>4079</v>
      </c>
      <c r="BC586" s="162" t="s">
        <v>4079</v>
      </c>
      <c r="BD586" s="162" t="str">
        <f>IF("IBT"=MID(AY586,1,3),INDEX('JP PINT 1.0'!J:J,MATCH(コアインボイス0904!AY586,'JP PINT 1.0'!C:C,0),1),"")</f>
        <v/>
      </c>
      <c r="BF586" s="167" t="s">
        <v>4079</v>
      </c>
    </row>
    <row r="587" spans="1:58">
      <c r="A587" s="161">
        <v>585</v>
      </c>
      <c r="B587" s="162" t="s">
        <v>4470</v>
      </c>
      <c r="C587" s="161" t="s">
        <v>5827</v>
      </c>
      <c r="D587" s="161" t="s">
        <v>5154</v>
      </c>
      <c r="E587" s="161" t="str">
        <f t="shared" si="100"/>
        <v>明細行参照文書</v>
      </c>
      <c r="F587" s="162" t="str">
        <f>IF("AS"=MID(N587,1,2),INDEX('SME XPath'!X:X,MATCH(コアインボイス0904!K587,'SME XPath'!A:A,0),1),"")</f>
        <v/>
      </c>
      <c r="G587" s="161" t="s">
        <v>4667</v>
      </c>
      <c r="H587" s="161" t="s">
        <v>2355</v>
      </c>
      <c r="K587" s="161">
        <v>571</v>
      </c>
      <c r="L587" s="162" t="s">
        <v>1812</v>
      </c>
      <c r="M587" s="161" t="s">
        <v>284</v>
      </c>
      <c r="N587" s="161" t="s">
        <v>48</v>
      </c>
      <c r="X587" s="161" t="s">
        <v>285</v>
      </c>
      <c r="Y587" s="161" t="s">
        <v>1908</v>
      </c>
      <c r="Z587" s="161" t="s">
        <v>1925</v>
      </c>
      <c r="AA587" s="162" t="s">
        <v>43</v>
      </c>
      <c r="AB587" s="161">
        <v>404</v>
      </c>
      <c r="AC587" s="162" t="s">
        <v>1812</v>
      </c>
      <c r="AD587" s="161" t="s">
        <v>284</v>
      </c>
      <c r="AE587" s="161" t="s">
        <v>48</v>
      </c>
      <c r="AO587" s="161" t="s">
        <v>285</v>
      </c>
      <c r="AR587" s="161" t="s">
        <v>1908</v>
      </c>
      <c r="AS587" s="161" t="s">
        <v>1925</v>
      </c>
      <c r="AT587" s="162" t="s">
        <v>43</v>
      </c>
      <c r="AV587" s="167" t="s">
        <v>4066</v>
      </c>
      <c r="AW587" s="161" t="s">
        <v>3430</v>
      </c>
      <c r="AX587" s="161" t="s">
        <v>4079</v>
      </c>
      <c r="AZ587" s="161" t="s">
        <v>4079</v>
      </c>
      <c r="BA587" s="161" t="s">
        <v>4079</v>
      </c>
      <c r="BB587" s="161" t="s">
        <v>4079</v>
      </c>
      <c r="BC587" s="162" t="s">
        <v>4079</v>
      </c>
      <c r="BD587" s="162" t="str">
        <f>IF("IBT"=MID(AY587,1,3),INDEX('JP PINT 1.0'!J:J,MATCH(コアインボイス0904!AY587,'JP PINT 1.0'!C:C,0),1),"")</f>
        <v/>
      </c>
      <c r="BF587" s="167" t="s">
        <v>4079</v>
      </c>
    </row>
    <row r="588" spans="1:58">
      <c r="A588" s="161">
        <v>586</v>
      </c>
      <c r="B588" s="162" t="s">
        <v>4470</v>
      </c>
      <c r="C588" s="161" t="s">
        <v>5155</v>
      </c>
      <c r="D588" s="161" t="s">
        <v>5156</v>
      </c>
      <c r="E588" s="161" t="str">
        <f t="shared" ref="E588" si="102">G$549</f>
        <v>明細行</v>
      </c>
      <c r="F588" s="162">
        <f>IF("AS"=MID(N588,1,2),INDEX('SME XPath'!X:X,MATCH(コアインボイス0904!K588,'SME XPath'!A:A,0),1),"")</f>
        <v>1</v>
      </c>
      <c r="G588" s="161" t="s">
        <v>4113</v>
      </c>
      <c r="K588" s="161">
        <v>572</v>
      </c>
      <c r="L588" s="162" t="s">
        <v>1812</v>
      </c>
      <c r="M588" s="161" t="s">
        <v>1926</v>
      </c>
      <c r="N588" s="161" t="s">
        <v>60</v>
      </c>
      <c r="V588" s="161" t="s">
        <v>1927</v>
      </c>
      <c r="Y588" s="161" t="s">
        <v>1928</v>
      </c>
      <c r="Z588" s="161" t="s">
        <v>1929</v>
      </c>
      <c r="AA588" s="162" t="s">
        <v>64</v>
      </c>
      <c r="AB588" s="161">
        <v>405</v>
      </c>
      <c r="AC588" s="162" t="s">
        <v>1812</v>
      </c>
      <c r="AD588" s="161" t="s">
        <v>1926</v>
      </c>
      <c r="AE588" s="161" t="s">
        <v>60</v>
      </c>
      <c r="AM588" s="161" t="s">
        <v>1927</v>
      </c>
      <c r="AR588" s="161" t="s">
        <v>1928</v>
      </c>
      <c r="AS588" s="161" t="s">
        <v>1929</v>
      </c>
      <c r="AT588" s="162" t="s">
        <v>64</v>
      </c>
      <c r="AV588" s="167" t="s">
        <v>3429</v>
      </c>
      <c r="AW588" s="161" t="s">
        <v>3429</v>
      </c>
      <c r="AX588" s="161">
        <v>3240</v>
      </c>
      <c r="AY588" s="161" t="s">
        <v>1931</v>
      </c>
      <c r="AZ588" s="161">
        <v>2</v>
      </c>
      <c r="BA588" s="161" t="s">
        <v>3333</v>
      </c>
      <c r="BB588" s="161" t="s">
        <v>2899</v>
      </c>
      <c r="BC588" s="162" t="s">
        <v>64</v>
      </c>
      <c r="BD588" s="162" t="str">
        <f>IF("IBT"=MID(AY588,1,3),INDEX('JP PINT 1.0'!J:J,MATCH(コアインボイス0904!AY588,'JP PINT 1.0'!C:C,0),1),"")</f>
        <v/>
      </c>
      <c r="BF588" s="167" t="s">
        <v>4311</v>
      </c>
    </row>
    <row r="589" spans="1:58">
      <c r="A589" s="161">
        <v>587</v>
      </c>
      <c r="B589" s="162" t="s">
        <v>4470</v>
      </c>
      <c r="F589" s="162" t="str">
        <f>IF("AS"=MID(N589,1,2),INDEX('SME XPath'!X:X,MATCH(コアインボイス0904!K589,'SME XPath'!A:A,0),1),"")</f>
        <v/>
      </c>
      <c r="K589" s="161">
        <v>573</v>
      </c>
      <c r="L589" s="162" t="s">
        <v>1812</v>
      </c>
      <c r="M589" s="161" t="s">
        <v>1933</v>
      </c>
      <c r="N589" s="161" t="s">
        <v>69</v>
      </c>
      <c r="W589" s="161" t="s">
        <v>1934</v>
      </c>
      <c r="Y589" s="161" t="s">
        <v>1935</v>
      </c>
      <c r="Z589" s="161" t="s">
        <v>1936</v>
      </c>
      <c r="AA589" s="162" t="s">
        <v>34</v>
      </c>
      <c r="AB589" s="161">
        <v>406</v>
      </c>
      <c r="AC589" s="162" t="s">
        <v>1812</v>
      </c>
      <c r="AD589" s="161" t="s">
        <v>1933</v>
      </c>
      <c r="AE589" s="161" t="s">
        <v>69</v>
      </c>
      <c r="AN589" s="161" t="s">
        <v>1934</v>
      </c>
      <c r="AR589" s="161" t="s">
        <v>1935</v>
      </c>
      <c r="AS589" s="161" t="s">
        <v>1936</v>
      </c>
      <c r="AT589" s="162" t="s">
        <v>34</v>
      </c>
      <c r="AX589" s="161" t="s">
        <v>4079</v>
      </c>
      <c r="AZ589" s="161" t="s">
        <v>4079</v>
      </c>
      <c r="BA589" s="161" t="s">
        <v>4079</v>
      </c>
      <c r="BB589" s="161" t="s">
        <v>4079</v>
      </c>
      <c r="BC589" s="162" t="s">
        <v>4079</v>
      </c>
      <c r="BD589" s="162" t="str">
        <f>IF("IBT"=MID(AY589,1,3),INDEX('JP PINT 1.0'!J:J,MATCH(コアインボイス0904!AY589,'JP PINT 1.0'!C:C,0),1),"")</f>
        <v/>
      </c>
      <c r="BF589" s="167" t="s">
        <v>4079</v>
      </c>
    </row>
    <row r="590" spans="1:58">
      <c r="A590" s="161">
        <v>588</v>
      </c>
      <c r="B590" s="162" t="s">
        <v>4470</v>
      </c>
      <c r="C590" s="161" t="s">
        <v>5828</v>
      </c>
      <c r="D590" s="161" t="s">
        <v>5157</v>
      </c>
      <c r="E590" s="161" t="str">
        <f>G$588</f>
        <v>単価</v>
      </c>
      <c r="F590" s="162" t="str">
        <f>IF("AS"=MID(N590,1,2),INDEX('SME XPath'!X:X,MATCH(コアインボイス0904!K590,'SME XPath'!A:A,0),1),"")</f>
        <v/>
      </c>
      <c r="G590" s="161" t="s">
        <v>1939</v>
      </c>
      <c r="H590" s="161" t="s">
        <v>2355</v>
      </c>
      <c r="K590" s="161">
        <v>574</v>
      </c>
      <c r="L590" s="162" t="s">
        <v>1812</v>
      </c>
      <c r="M590" s="161" t="s">
        <v>1937</v>
      </c>
      <c r="N590" s="161" t="s">
        <v>48</v>
      </c>
      <c r="X590" s="161" t="s">
        <v>1938</v>
      </c>
      <c r="Y590" s="161" t="s">
        <v>1939</v>
      </c>
      <c r="Z590" s="161" t="s">
        <v>1940</v>
      </c>
      <c r="AA590" s="162" t="s">
        <v>43</v>
      </c>
      <c r="AB590" s="161">
        <v>407</v>
      </c>
      <c r="AC590" s="162" t="s">
        <v>1812</v>
      </c>
      <c r="AD590" s="161" t="s">
        <v>1937</v>
      </c>
      <c r="AE590" s="161" t="s">
        <v>48</v>
      </c>
      <c r="AO590" s="161" t="s">
        <v>1938</v>
      </c>
      <c r="AR590" s="161" t="s">
        <v>1939</v>
      </c>
      <c r="AS590" s="161" t="s">
        <v>1940</v>
      </c>
      <c r="AT590" s="162" t="s">
        <v>43</v>
      </c>
      <c r="AV590" s="167" t="s">
        <v>3428</v>
      </c>
      <c r="AW590" s="161" t="s">
        <v>3428</v>
      </c>
      <c r="AX590" s="161" t="s">
        <v>4079</v>
      </c>
      <c r="AZ590" s="161" t="s">
        <v>4079</v>
      </c>
      <c r="BA590" s="161" t="s">
        <v>4079</v>
      </c>
      <c r="BB590" s="161" t="s">
        <v>4079</v>
      </c>
      <c r="BC590" s="162" t="s">
        <v>4079</v>
      </c>
      <c r="BD590" s="162" t="str">
        <f>IF("IBT"=MID(AY590,1,3),INDEX('JP PINT 1.0'!J:J,MATCH(コアインボイス0904!AY590,'JP PINT 1.0'!C:C,0),1),"")</f>
        <v/>
      </c>
      <c r="BF590" s="167" t="s">
        <v>4079</v>
      </c>
    </row>
    <row r="591" spans="1:58">
      <c r="A591" s="161">
        <v>589</v>
      </c>
      <c r="B591" s="162" t="s">
        <v>4470</v>
      </c>
      <c r="C591" s="161" t="s">
        <v>5829</v>
      </c>
      <c r="D591" s="161" t="s">
        <v>5158</v>
      </c>
      <c r="E591" s="161" t="str">
        <f t="shared" ref="E591:E592" si="103">G$588</f>
        <v>単価</v>
      </c>
      <c r="F591" s="162" t="str">
        <f>IF("AS"=MID(N591,1,2),INDEX('SME XPath'!X:X,MATCH(コアインボイス0904!K591,'SME XPath'!A:A,0),1),"")</f>
        <v/>
      </c>
      <c r="G591" s="161" t="s">
        <v>1944</v>
      </c>
      <c r="H591" s="161" t="str">
        <f t="shared" ref="H591:H610" si="104">IF(LEN(BD591)&gt;0,BD591,"")</f>
        <v>Unit Price Amount</v>
      </c>
      <c r="K591" s="161">
        <v>575</v>
      </c>
      <c r="L591" s="162" t="s">
        <v>1812</v>
      </c>
      <c r="M591" s="161" t="s">
        <v>1942</v>
      </c>
      <c r="N591" s="161" t="s">
        <v>48</v>
      </c>
      <c r="X591" s="161" t="s">
        <v>1943</v>
      </c>
      <c r="Y591" s="161" t="s">
        <v>1944</v>
      </c>
      <c r="Z591" s="161" t="s">
        <v>1945</v>
      </c>
      <c r="AA591" s="162" t="s">
        <v>64</v>
      </c>
      <c r="AB591" s="161">
        <v>408</v>
      </c>
      <c r="AC591" s="162" t="s">
        <v>1812</v>
      </c>
      <c r="AD591" s="161" t="s">
        <v>1942</v>
      </c>
      <c r="AE591" s="161" t="s">
        <v>48</v>
      </c>
      <c r="AO591" s="161" t="s">
        <v>1943</v>
      </c>
      <c r="AR591" s="161" t="s">
        <v>1944</v>
      </c>
      <c r="AS591" s="161" t="s">
        <v>1945</v>
      </c>
      <c r="AT591" s="162" t="s">
        <v>64</v>
      </c>
      <c r="AV591" s="167" t="s">
        <v>3426</v>
      </c>
      <c r="AW591" s="161" t="s">
        <v>3426</v>
      </c>
      <c r="AX591" s="161">
        <v>3250</v>
      </c>
      <c r="AY591" s="161" t="s">
        <v>1946</v>
      </c>
      <c r="AZ591" s="161">
        <v>3</v>
      </c>
      <c r="BA591" s="161" t="s">
        <v>2901</v>
      </c>
      <c r="BB591" s="161" t="s">
        <v>2903</v>
      </c>
      <c r="BC591" s="162" t="s">
        <v>64</v>
      </c>
      <c r="BD591" s="162" t="str">
        <f>IF("IBT"=MID(AY591,1,3),INDEX('JP PINT 1.0'!J:J,MATCH(コアインボイス0904!AY591,'JP PINT 1.0'!C:C,0),1),"")</f>
        <v>Unit Price Amount</v>
      </c>
      <c r="BF591" s="167" t="s">
        <v>4312</v>
      </c>
    </row>
    <row r="592" spans="1:58">
      <c r="A592" s="161">
        <v>590</v>
      </c>
      <c r="B592" s="162" t="s">
        <v>4470</v>
      </c>
      <c r="C592" s="161" t="s">
        <v>5830</v>
      </c>
      <c r="D592" s="161" t="s">
        <v>5159</v>
      </c>
      <c r="E592" s="161" t="str">
        <f t="shared" si="103"/>
        <v>単価</v>
      </c>
      <c r="F592" s="162" t="str">
        <f>IF("AS"=MID(N592,1,2),INDEX('SME XPath'!X:X,MATCH(コアインボイス0904!K592,'SME XPath'!A:A,0),1),"")</f>
        <v/>
      </c>
      <c r="G592" s="161" t="s">
        <v>1950</v>
      </c>
      <c r="H592" s="161" t="str">
        <f t="shared" si="104"/>
        <v>Quantity</v>
      </c>
      <c r="K592" s="161">
        <v>576</v>
      </c>
      <c r="L592" s="162" t="s">
        <v>1812</v>
      </c>
      <c r="M592" s="161" t="s">
        <v>1948</v>
      </c>
      <c r="N592" s="161" t="s">
        <v>48</v>
      </c>
      <c r="X592" s="161" t="s">
        <v>1949</v>
      </c>
      <c r="Y592" s="161" t="s">
        <v>1950</v>
      </c>
      <c r="Z592" s="161" t="s">
        <v>1951</v>
      </c>
      <c r="AA592" s="162" t="s">
        <v>43</v>
      </c>
      <c r="AB592" s="161">
        <v>409</v>
      </c>
      <c r="AC592" s="162" t="s">
        <v>1812</v>
      </c>
      <c r="AD592" s="161" t="s">
        <v>1948</v>
      </c>
      <c r="AE592" s="161" t="s">
        <v>48</v>
      </c>
      <c r="AO592" s="161" t="s">
        <v>1949</v>
      </c>
      <c r="AR592" s="161" t="s">
        <v>1950</v>
      </c>
      <c r="AS592" s="161" t="s">
        <v>1951</v>
      </c>
      <c r="AT592" s="162" t="s">
        <v>43</v>
      </c>
      <c r="AV592" s="167" t="s">
        <v>3424</v>
      </c>
      <c r="AW592" s="161" t="s">
        <v>3424</v>
      </c>
      <c r="AX592" s="161">
        <v>3280</v>
      </c>
      <c r="AY592" s="161" t="s">
        <v>1955</v>
      </c>
      <c r="AZ592" s="161">
        <v>3</v>
      </c>
      <c r="BA592" s="161" t="s">
        <v>3336</v>
      </c>
      <c r="BB592" s="161" t="s">
        <v>2911</v>
      </c>
      <c r="BC592" s="162" t="s">
        <v>43</v>
      </c>
      <c r="BD592" s="162" t="str">
        <f>IF("IBT"=MID(AY592,1,3),INDEX('JP PINT 1.0'!J:J,MATCH(コアインボイス0904!AY592,'JP PINT 1.0'!C:C,0),1),"")</f>
        <v>Quantity</v>
      </c>
      <c r="BF592" s="167" t="s">
        <v>4315</v>
      </c>
    </row>
    <row r="593" spans="1:58">
      <c r="A593" s="161">
        <v>591</v>
      </c>
      <c r="B593" s="162" t="s">
        <v>4470</v>
      </c>
      <c r="C593" s="161" t="s">
        <v>5902</v>
      </c>
      <c r="D593" s="161" t="s">
        <v>5283</v>
      </c>
      <c r="E593" s="161" t="str">
        <f>G$588</f>
        <v>単価</v>
      </c>
      <c r="F593" s="162" t="str">
        <f>IF("AS"=MID(N593,1,2),INDEX('SME XPath'!X:X,MATCH(コアインボイス0904!K593,'SME XPath'!A:A,0),1),"")</f>
        <v/>
      </c>
      <c r="G593" s="161" t="s">
        <v>5265</v>
      </c>
      <c r="H593" s="161" t="str">
        <f t="shared" si="104"/>
        <v>Code</v>
      </c>
      <c r="AV593" s="167" t="s">
        <v>4098</v>
      </c>
      <c r="AX593" s="161">
        <v>3290</v>
      </c>
      <c r="AY593" s="161" t="s">
        <v>2913</v>
      </c>
      <c r="AZ593" s="161">
        <v>3</v>
      </c>
      <c r="BA593" s="161" t="s">
        <v>3338</v>
      </c>
      <c r="BB593" s="161" t="s">
        <v>2914</v>
      </c>
      <c r="BC593" s="162" t="s">
        <v>43</v>
      </c>
      <c r="BD593" s="162" t="str">
        <f>IF("IBT"=MID(AY593,1,3),INDEX('JP PINT 1.0'!J:J,MATCH(コアインボイス0904!AY593,'JP PINT 1.0'!C:C,0),1),"")</f>
        <v>Code</v>
      </c>
      <c r="BF593" s="167" t="s">
        <v>4432</v>
      </c>
    </row>
    <row r="594" spans="1:58">
      <c r="A594" s="161">
        <v>592</v>
      </c>
      <c r="B594" s="162" t="s">
        <v>4470</v>
      </c>
      <c r="C594" s="161" t="s">
        <v>5160</v>
      </c>
      <c r="D594" s="161" t="s">
        <v>5161</v>
      </c>
      <c r="E594" s="161" t="str">
        <f t="shared" ref="E594" si="105">G$549</f>
        <v>明細行</v>
      </c>
      <c r="F594" s="162">
        <f>IF("AS"=MID(N594,1,2),INDEX('SME XPath'!X:X,MATCH(コアインボイス0904!K594,'SME XPath'!A:A,0),1),"")</f>
        <v>1</v>
      </c>
      <c r="G594" s="161" t="s">
        <v>4554</v>
      </c>
      <c r="H594" s="161" t="str">
        <f t="shared" si="104"/>
        <v/>
      </c>
      <c r="K594" s="161">
        <v>577</v>
      </c>
      <c r="L594" s="162" t="s">
        <v>1812</v>
      </c>
      <c r="M594" s="161" t="s">
        <v>1957</v>
      </c>
      <c r="N594" s="161" t="s">
        <v>60</v>
      </c>
      <c r="T594" s="161" t="s">
        <v>1958</v>
      </c>
      <c r="Y594" s="161" t="s">
        <v>1959</v>
      </c>
      <c r="Z594" s="161" t="s">
        <v>1960</v>
      </c>
      <c r="AA594" s="162" t="s">
        <v>64</v>
      </c>
      <c r="AB594" s="161">
        <v>410</v>
      </c>
      <c r="AC594" s="162" t="s">
        <v>1812</v>
      </c>
      <c r="AD594" s="161" t="s">
        <v>1957</v>
      </c>
      <c r="AE594" s="161" t="s">
        <v>60</v>
      </c>
      <c r="AK594" s="161" t="s">
        <v>1958</v>
      </c>
      <c r="AR594" s="161" t="s">
        <v>1959</v>
      </c>
      <c r="AS594" s="161" t="s">
        <v>1960</v>
      </c>
      <c r="AT594" s="162" t="s">
        <v>64</v>
      </c>
      <c r="AV594" s="167" t="s">
        <v>3423</v>
      </c>
      <c r="AW594" s="161" t="s">
        <v>3423</v>
      </c>
      <c r="AX594" s="161" t="s">
        <v>4079</v>
      </c>
      <c r="AZ594" s="161" t="s">
        <v>4079</v>
      </c>
      <c r="BA594" s="161" t="s">
        <v>4079</v>
      </c>
      <c r="BB594" s="161" t="s">
        <v>4079</v>
      </c>
      <c r="BC594" s="162" t="s">
        <v>4079</v>
      </c>
      <c r="BD594" s="162" t="str">
        <f>IF("IBT"=MID(AY594,1,3),INDEX('JP PINT 1.0'!J:J,MATCH(コアインボイス0904!AY594,'JP PINT 1.0'!C:C,0),1),"")</f>
        <v/>
      </c>
      <c r="BF594" s="167" t="s">
        <v>4079</v>
      </c>
    </row>
    <row r="595" spans="1:58">
      <c r="A595" s="161">
        <v>593</v>
      </c>
      <c r="B595" s="162" t="s">
        <v>4470</v>
      </c>
      <c r="F595" s="162" t="str">
        <f>IF("AS"=MID(N595,1,2),INDEX('SME XPath'!X:X,MATCH(コアインボイス0904!K595,'SME XPath'!A:A,0),1),"")</f>
        <v/>
      </c>
      <c r="H595" s="161" t="str">
        <f t="shared" si="104"/>
        <v/>
      </c>
      <c r="K595" s="161">
        <v>578</v>
      </c>
      <c r="L595" s="162" t="s">
        <v>1812</v>
      </c>
      <c r="M595" s="161" t="s">
        <v>1961</v>
      </c>
      <c r="N595" s="161" t="s">
        <v>69</v>
      </c>
      <c r="U595" s="161" t="s">
        <v>1962</v>
      </c>
      <c r="Y595" s="161" t="s">
        <v>1963</v>
      </c>
      <c r="Z595" s="161" t="s">
        <v>1964</v>
      </c>
      <c r="AA595" s="162" t="s">
        <v>1965</v>
      </c>
      <c r="AB595" s="161">
        <v>411</v>
      </c>
      <c r="AC595" s="162" t="s">
        <v>1812</v>
      </c>
      <c r="AD595" s="161" t="s">
        <v>1961</v>
      </c>
      <c r="AE595" s="161" t="s">
        <v>69</v>
      </c>
      <c r="AL595" s="161" t="s">
        <v>1962</v>
      </c>
      <c r="AR595" s="161" t="s">
        <v>1963</v>
      </c>
      <c r="AS595" s="161" t="s">
        <v>1964</v>
      </c>
      <c r="AT595" s="162" t="s">
        <v>1965</v>
      </c>
      <c r="AX595" s="161" t="s">
        <v>4079</v>
      </c>
      <c r="AZ595" s="161" t="s">
        <v>4079</v>
      </c>
      <c r="BA595" s="161" t="s">
        <v>4079</v>
      </c>
      <c r="BB595" s="161" t="s">
        <v>4079</v>
      </c>
      <c r="BC595" s="162" t="s">
        <v>4079</v>
      </c>
      <c r="BD595" s="162" t="str">
        <f>IF("IBT"=MID(AY595,1,3),INDEX('JP PINT 1.0'!J:J,MATCH(コアインボイス0904!AY595,'JP PINT 1.0'!C:C,0),1),"")</f>
        <v/>
      </c>
      <c r="BF595" s="167" t="s">
        <v>4079</v>
      </c>
    </row>
    <row r="596" spans="1:58">
      <c r="A596" s="161">
        <v>594</v>
      </c>
      <c r="B596" s="162" t="s">
        <v>4470</v>
      </c>
      <c r="C596" s="161" t="s">
        <v>5831</v>
      </c>
      <c r="D596" s="161" t="s">
        <v>5162</v>
      </c>
      <c r="E596" s="161" t="str">
        <f>G$594</f>
        <v>明細行配送</v>
      </c>
      <c r="F596" s="162" t="str">
        <f>IF("AS"=MID(N596,1,2),INDEX('SME XPath'!X:X,MATCH(コアインボイス0904!K596,'SME XPath'!A:A,0),1),"")</f>
        <v/>
      </c>
      <c r="G596" s="161" t="s">
        <v>1968</v>
      </c>
      <c r="H596" s="161" t="s">
        <v>2825</v>
      </c>
      <c r="K596" s="161">
        <v>579</v>
      </c>
      <c r="L596" s="162" t="s">
        <v>1812</v>
      </c>
      <c r="M596" s="161" t="s">
        <v>1966</v>
      </c>
      <c r="N596" s="161" t="s">
        <v>48</v>
      </c>
      <c r="V596" s="161" t="s">
        <v>1967</v>
      </c>
      <c r="Y596" s="161" t="s">
        <v>1968</v>
      </c>
      <c r="Z596" s="161" t="s">
        <v>1969</v>
      </c>
      <c r="AA596" s="162" t="s">
        <v>43</v>
      </c>
      <c r="AB596" s="161">
        <v>412</v>
      </c>
      <c r="AC596" s="162" t="s">
        <v>1812</v>
      </c>
      <c r="AD596" s="161" t="s">
        <v>1966</v>
      </c>
      <c r="AE596" s="161" t="s">
        <v>48</v>
      </c>
      <c r="AM596" s="161" t="s">
        <v>1967</v>
      </c>
      <c r="AR596" s="161" t="s">
        <v>1968</v>
      </c>
      <c r="AS596" s="161" t="s">
        <v>1969</v>
      </c>
      <c r="AT596" s="162" t="s">
        <v>43</v>
      </c>
      <c r="AV596" s="167" t="s">
        <v>3421</v>
      </c>
      <c r="AW596" s="161" t="s">
        <v>3421</v>
      </c>
      <c r="AX596" s="161" t="s">
        <v>4079</v>
      </c>
      <c r="AZ596" s="161" t="s">
        <v>4079</v>
      </c>
      <c r="BA596" s="161" t="s">
        <v>4079</v>
      </c>
      <c r="BB596" s="161" t="s">
        <v>4079</v>
      </c>
      <c r="BC596" s="162" t="s">
        <v>4079</v>
      </c>
      <c r="BD596" s="162" t="str">
        <f>IF("IBT"=MID(AY596,1,3),INDEX('JP PINT 1.0'!J:J,MATCH(コアインボイス0904!AY596,'JP PINT 1.0'!C:C,0),1),"")</f>
        <v/>
      </c>
      <c r="BF596" s="167" t="s">
        <v>4079</v>
      </c>
    </row>
    <row r="597" spans="1:58">
      <c r="A597" s="161">
        <v>595</v>
      </c>
      <c r="B597" s="162" t="s">
        <v>4470</v>
      </c>
      <c r="C597" s="161" t="s">
        <v>5832</v>
      </c>
      <c r="D597" s="161" t="s">
        <v>5163</v>
      </c>
      <c r="E597" s="161" t="str">
        <f t="shared" ref="E597:E600" si="106">G$594</f>
        <v>明細行配送</v>
      </c>
      <c r="F597" s="162" t="str">
        <f>IF("AS"=MID(N597,1,2),INDEX('SME XPath'!X:X,MATCH(コアインボイス0904!K597,'SME XPath'!A:A,0),1),"")</f>
        <v/>
      </c>
      <c r="G597" s="161" t="s">
        <v>1975</v>
      </c>
      <c r="H597" s="161" t="s">
        <v>2825</v>
      </c>
      <c r="K597" s="161">
        <v>580</v>
      </c>
      <c r="L597" s="162" t="s">
        <v>1812</v>
      </c>
      <c r="M597" s="161" t="s">
        <v>1973</v>
      </c>
      <c r="N597" s="161" t="s">
        <v>48</v>
      </c>
      <c r="V597" s="161" t="s">
        <v>1974</v>
      </c>
      <c r="Y597" s="161" t="s">
        <v>1975</v>
      </c>
      <c r="Z597" s="161" t="s">
        <v>1976</v>
      </c>
      <c r="AA597" s="162" t="s">
        <v>43</v>
      </c>
      <c r="AB597" s="161">
        <v>413</v>
      </c>
      <c r="AC597" s="162" t="s">
        <v>1812</v>
      </c>
      <c r="AD597" s="161" t="s">
        <v>1973</v>
      </c>
      <c r="AE597" s="161" t="s">
        <v>48</v>
      </c>
      <c r="AM597" s="161" t="s">
        <v>1974</v>
      </c>
      <c r="AR597" s="161" t="s">
        <v>1975</v>
      </c>
      <c r="AS597" s="161" t="s">
        <v>1976</v>
      </c>
      <c r="AT597" s="162" t="s">
        <v>43</v>
      </c>
      <c r="AV597" s="167" t="s">
        <v>3419</v>
      </c>
      <c r="AW597" s="161" t="s">
        <v>3419</v>
      </c>
      <c r="AX597" s="161" t="s">
        <v>4079</v>
      </c>
      <c r="AZ597" s="161" t="s">
        <v>4079</v>
      </c>
      <c r="BA597" s="161" t="s">
        <v>4079</v>
      </c>
      <c r="BB597" s="161" t="s">
        <v>4079</v>
      </c>
      <c r="BC597" s="162" t="s">
        <v>4079</v>
      </c>
      <c r="BD597" s="162" t="str">
        <f>IF("IBT"=MID(AY597,1,3),INDEX('JP PINT 1.0'!J:J,MATCH(コアインボイス0904!AY597,'JP PINT 1.0'!C:C,0),1),"")</f>
        <v/>
      </c>
      <c r="BF597" s="167" t="s">
        <v>4079</v>
      </c>
    </row>
    <row r="598" spans="1:58">
      <c r="A598" s="161">
        <v>596</v>
      </c>
      <c r="B598" s="162" t="s">
        <v>4470</v>
      </c>
      <c r="C598" s="161" t="s">
        <v>5833</v>
      </c>
      <c r="D598" s="161" t="s">
        <v>5164</v>
      </c>
      <c r="E598" s="161" t="str">
        <f t="shared" si="106"/>
        <v>明細行配送</v>
      </c>
      <c r="F598" s="162" t="str">
        <f>IF("AS"=MID(N598,1,2),INDEX('SME XPath'!X:X,MATCH(コアインボイス0904!K598,'SME XPath'!A:A,0),1),"")</f>
        <v/>
      </c>
      <c r="G598" s="161" t="s">
        <v>1979</v>
      </c>
      <c r="H598" s="161" t="s">
        <v>2825</v>
      </c>
      <c r="K598" s="161">
        <v>581</v>
      </c>
      <c r="L598" s="162" t="s">
        <v>1812</v>
      </c>
      <c r="M598" s="161" t="s">
        <v>1977</v>
      </c>
      <c r="N598" s="161" t="s">
        <v>48</v>
      </c>
      <c r="V598" s="161" t="s">
        <v>1978</v>
      </c>
      <c r="Y598" s="161" t="s">
        <v>1979</v>
      </c>
      <c r="Z598" s="161" t="s">
        <v>1980</v>
      </c>
      <c r="AA598" s="162" t="s">
        <v>43</v>
      </c>
      <c r="AB598" s="161">
        <v>414</v>
      </c>
      <c r="AC598" s="162" t="s">
        <v>1812</v>
      </c>
      <c r="AD598" s="161" t="s">
        <v>1977</v>
      </c>
      <c r="AE598" s="161" t="s">
        <v>48</v>
      </c>
      <c r="AM598" s="161" t="s">
        <v>1978</v>
      </c>
      <c r="AR598" s="161" t="s">
        <v>1979</v>
      </c>
      <c r="AS598" s="161" t="s">
        <v>1980</v>
      </c>
      <c r="AT598" s="162" t="s">
        <v>43</v>
      </c>
      <c r="AV598" s="167" t="s">
        <v>3417</v>
      </c>
      <c r="AW598" s="161" t="s">
        <v>3417</v>
      </c>
      <c r="AX598" s="161" t="s">
        <v>4079</v>
      </c>
      <c r="AZ598" s="161" t="s">
        <v>4079</v>
      </c>
      <c r="BA598" s="161" t="s">
        <v>4079</v>
      </c>
      <c r="BB598" s="161" t="s">
        <v>4079</v>
      </c>
      <c r="BC598" s="162" t="s">
        <v>4079</v>
      </c>
      <c r="BD598" s="162" t="str">
        <f>IF("IBT"=MID(AY598,1,3),INDEX('JP PINT 1.0'!J:J,MATCH(コアインボイス0904!AY598,'JP PINT 1.0'!C:C,0),1),"")</f>
        <v/>
      </c>
      <c r="BF598" s="167" t="s">
        <v>4079</v>
      </c>
    </row>
    <row r="599" spans="1:58">
      <c r="A599" s="161">
        <v>597</v>
      </c>
      <c r="B599" s="162" t="s">
        <v>4470</v>
      </c>
      <c r="C599" s="161" t="s">
        <v>5834</v>
      </c>
      <c r="D599" s="161" t="s">
        <v>5165</v>
      </c>
      <c r="E599" s="161" t="str">
        <f t="shared" si="106"/>
        <v>明細行配送</v>
      </c>
      <c r="F599" s="162" t="str">
        <f>IF("AS"=MID(N599,1,2),INDEX('SME XPath'!X:X,MATCH(コアインボイス0904!K599,'SME XPath'!A:A,0),1),"")</f>
        <v/>
      </c>
      <c r="G599" s="161" t="s">
        <v>1984</v>
      </c>
      <c r="H599" s="161" t="str">
        <f t="shared" si="104"/>
        <v>Quantity</v>
      </c>
      <c r="K599" s="161">
        <v>582</v>
      </c>
      <c r="L599" s="162" t="s">
        <v>1812</v>
      </c>
      <c r="M599" s="161" t="s">
        <v>1982</v>
      </c>
      <c r="N599" s="161" t="s">
        <v>48</v>
      </c>
      <c r="V599" s="161" t="s">
        <v>1983</v>
      </c>
      <c r="Y599" s="161" t="s">
        <v>1984</v>
      </c>
      <c r="Z599" s="161" t="s">
        <v>1985</v>
      </c>
      <c r="AA599" s="162" t="s">
        <v>64</v>
      </c>
      <c r="AB599" s="161">
        <v>415</v>
      </c>
      <c r="AC599" s="162" t="s">
        <v>1812</v>
      </c>
      <c r="AD599" s="161" t="s">
        <v>1982</v>
      </c>
      <c r="AE599" s="161" t="s">
        <v>48</v>
      </c>
      <c r="AM599" s="161" t="s">
        <v>1983</v>
      </c>
      <c r="AR599" s="161" t="s">
        <v>1984</v>
      </c>
      <c r="AS599" s="161" t="s">
        <v>1985</v>
      </c>
      <c r="AT599" s="162" t="s">
        <v>64</v>
      </c>
      <c r="AV599" s="167" t="s">
        <v>3415</v>
      </c>
      <c r="AW599" s="161" t="s">
        <v>3415</v>
      </c>
      <c r="AX599" s="161">
        <v>3020</v>
      </c>
      <c r="AY599" s="161" t="s">
        <v>1986</v>
      </c>
      <c r="AZ599" s="161">
        <v>2</v>
      </c>
      <c r="BA599" s="161" t="s">
        <v>3260</v>
      </c>
      <c r="BB599" s="161" t="s">
        <v>2826</v>
      </c>
      <c r="BC599" s="162" t="s">
        <v>64</v>
      </c>
      <c r="BD599" s="162" t="str">
        <f>IF("IBT"=MID(AY599,1,3),INDEX('JP PINT 1.0'!J:J,MATCH(コアインボイス0904!AY599,'JP PINT 1.0'!C:C,0),1),"")</f>
        <v>Quantity</v>
      </c>
      <c r="BF599" s="167" t="s">
        <v>4290</v>
      </c>
    </row>
    <row r="600" spans="1:58">
      <c r="A600" s="161">
        <v>598</v>
      </c>
      <c r="B600" s="162" t="s">
        <v>4470</v>
      </c>
      <c r="C600" s="161" t="s">
        <v>5893</v>
      </c>
      <c r="D600" s="161" t="s">
        <v>5284</v>
      </c>
      <c r="E600" s="161" t="str">
        <f t="shared" si="106"/>
        <v>明細行配送</v>
      </c>
      <c r="F600" s="162" t="str">
        <f>IF("AS"=MID(N600,1,2),INDEX('SME XPath'!X:X,MATCH(コアインボイス0904!K600,'SME XPath'!A:A,0),1),"")</f>
        <v/>
      </c>
      <c r="G600" s="161" t="s">
        <v>5265</v>
      </c>
      <c r="H600" s="161" t="str">
        <f t="shared" si="104"/>
        <v>Code</v>
      </c>
      <c r="AV600" s="167" t="s">
        <v>4097</v>
      </c>
      <c r="AX600" s="161">
        <v>3030</v>
      </c>
      <c r="AY600" s="161" t="s">
        <v>2828</v>
      </c>
      <c r="AZ600" s="161">
        <v>2</v>
      </c>
      <c r="BA600" s="161" t="s">
        <v>3262</v>
      </c>
      <c r="BB600" s="161" t="s">
        <v>2829</v>
      </c>
      <c r="BC600" s="162" t="s">
        <v>64</v>
      </c>
      <c r="BD600" s="162" t="str">
        <f>IF("IBT"=MID(AY600,1,3),INDEX('JP PINT 1.0'!J:J,MATCH(コアインボイス0904!AY600,'JP PINT 1.0'!C:C,0),1),"")</f>
        <v>Code</v>
      </c>
      <c r="BF600" s="167" t="s">
        <v>4431</v>
      </c>
    </row>
    <row r="601" spans="1:58">
      <c r="A601" s="161">
        <v>599</v>
      </c>
      <c r="B601" s="162" t="s">
        <v>4470</v>
      </c>
      <c r="C601" s="161" t="s">
        <v>5166</v>
      </c>
      <c r="D601" s="161" t="s">
        <v>5167</v>
      </c>
      <c r="E601" s="161" t="str">
        <f t="shared" ref="E601" si="107">G$549</f>
        <v>明細行</v>
      </c>
      <c r="F601" s="162">
        <f>IF("AS"=MID(N601,1,2),INDEX('SME XPath'!X:X,MATCH(コアインボイス0904!K601,'SME XPath'!A:A,0),1),"")</f>
        <v>1</v>
      </c>
      <c r="G601" s="161" t="s">
        <v>4522</v>
      </c>
      <c r="H601" s="161" t="str">
        <f t="shared" si="104"/>
        <v/>
      </c>
      <c r="K601" s="161">
        <v>583</v>
      </c>
      <c r="L601" s="162" t="s">
        <v>1812</v>
      </c>
      <c r="M601" s="161" t="s">
        <v>1988</v>
      </c>
      <c r="N601" s="161" t="s">
        <v>60</v>
      </c>
      <c r="T601" s="161" t="s">
        <v>1989</v>
      </c>
      <c r="Y601" s="161" t="s">
        <v>1990</v>
      </c>
      <c r="Z601" s="161" t="s">
        <v>1991</v>
      </c>
      <c r="AA601" s="162" t="s">
        <v>64</v>
      </c>
      <c r="AB601" s="161">
        <v>416</v>
      </c>
      <c r="AC601" s="162" t="s">
        <v>1812</v>
      </c>
      <c r="AD601" s="161" t="s">
        <v>1988</v>
      </c>
      <c r="AE601" s="161" t="s">
        <v>60</v>
      </c>
      <c r="AK601" s="161" t="s">
        <v>1989</v>
      </c>
      <c r="AR601" s="161" t="s">
        <v>1990</v>
      </c>
      <c r="AS601" s="161" t="s">
        <v>1991</v>
      </c>
      <c r="AT601" s="162" t="s">
        <v>64</v>
      </c>
      <c r="AV601" s="167" t="s">
        <v>3414</v>
      </c>
      <c r="AW601" s="161" t="s">
        <v>3414</v>
      </c>
      <c r="AX601" s="161" t="s">
        <v>4079</v>
      </c>
      <c r="AZ601" s="161" t="s">
        <v>4079</v>
      </c>
      <c r="BA601" s="161" t="s">
        <v>4079</v>
      </c>
      <c r="BB601" s="161" t="s">
        <v>4079</v>
      </c>
      <c r="BC601" s="162" t="s">
        <v>4079</v>
      </c>
      <c r="BD601" s="162" t="str">
        <f>IF("IBT"=MID(AY601,1,3),INDEX('JP PINT 1.0'!J:J,MATCH(コアインボイス0904!AY601,'JP PINT 1.0'!C:C,0),1),"")</f>
        <v/>
      </c>
      <c r="BF601" s="167" t="s">
        <v>4079</v>
      </c>
    </row>
    <row r="602" spans="1:58">
      <c r="A602" s="161">
        <v>600</v>
      </c>
      <c r="B602" s="162" t="s">
        <v>4470</v>
      </c>
      <c r="F602" s="162" t="str">
        <f>IF("AS"=MID(N602,1,2),INDEX('SME XPath'!X:X,MATCH(コアインボイス0904!K602,'SME XPath'!A:A,0),1),"")</f>
        <v/>
      </c>
      <c r="H602" s="161" t="str">
        <f t="shared" si="104"/>
        <v/>
      </c>
      <c r="K602" s="161">
        <v>584</v>
      </c>
      <c r="L602" s="162" t="s">
        <v>1812</v>
      </c>
      <c r="M602" s="161" t="s">
        <v>1992</v>
      </c>
      <c r="N602" s="161" t="s">
        <v>69</v>
      </c>
      <c r="U602" s="161" t="s">
        <v>1993</v>
      </c>
      <c r="Y602" s="161" t="s">
        <v>1994</v>
      </c>
      <c r="Z602" s="161" t="s">
        <v>1995</v>
      </c>
      <c r="AA602" s="162" t="s">
        <v>1965</v>
      </c>
      <c r="AB602" s="161">
        <v>417</v>
      </c>
      <c r="AC602" s="162" t="s">
        <v>1812</v>
      </c>
      <c r="AD602" s="161" t="s">
        <v>1992</v>
      </c>
      <c r="AE602" s="161" t="s">
        <v>69</v>
      </c>
      <c r="AL602" s="161" t="s">
        <v>1993</v>
      </c>
      <c r="AR602" s="161" t="s">
        <v>1994</v>
      </c>
      <c r="AS602" s="161" t="s">
        <v>1995</v>
      </c>
      <c r="AT602" s="162" t="s">
        <v>1965</v>
      </c>
      <c r="AX602" s="161" t="s">
        <v>4079</v>
      </c>
      <c r="AZ602" s="161" t="s">
        <v>4079</v>
      </c>
      <c r="BA602" s="161" t="s">
        <v>4079</v>
      </c>
      <c r="BB602" s="161" t="s">
        <v>4079</v>
      </c>
      <c r="BC602" s="162" t="s">
        <v>4079</v>
      </c>
      <c r="BD602" s="162" t="str">
        <f>IF("IBT"=MID(AY602,1,3),INDEX('JP PINT 1.0'!J:J,MATCH(コアインボイス0904!AY602,'JP PINT 1.0'!C:C,0),1),"")</f>
        <v/>
      </c>
      <c r="BF602" s="167" t="s">
        <v>4079</v>
      </c>
    </row>
    <row r="603" spans="1:58">
      <c r="A603" s="161">
        <v>601</v>
      </c>
      <c r="B603" s="162" t="s">
        <v>4470</v>
      </c>
      <c r="C603" s="161" t="s">
        <v>5835</v>
      </c>
      <c r="D603" s="161" t="s">
        <v>5168</v>
      </c>
      <c r="E603" s="161" t="str">
        <f>G601</f>
        <v>明細行決裁</v>
      </c>
      <c r="F603" s="162" t="str">
        <f>IF("AS"=MID(N603,1,2),INDEX('SME XPath'!X:X,MATCH(コアインボイス0904!K603,'SME XPath'!A:A,0),1),"")</f>
        <v/>
      </c>
      <c r="G603" s="161" t="s">
        <v>1998</v>
      </c>
      <c r="H603" s="161" t="s">
        <v>2355</v>
      </c>
      <c r="K603" s="161">
        <v>585</v>
      </c>
      <c r="L603" s="162" t="s">
        <v>1812</v>
      </c>
      <c r="M603" s="161" t="s">
        <v>1996</v>
      </c>
      <c r="N603" s="161" t="s">
        <v>48</v>
      </c>
      <c r="V603" s="161" t="s">
        <v>1997</v>
      </c>
      <c r="Y603" s="161" t="s">
        <v>1998</v>
      </c>
      <c r="Z603" s="161" t="s">
        <v>1999</v>
      </c>
      <c r="AA603" s="162" t="s">
        <v>43</v>
      </c>
      <c r="AB603" s="161">
        <v>418</v>
      </c>
      <c r="AC603" s="162" t="s">
        <v>1812</v>
      </c>
      <c r="AD603" s="161" t="s">
        <v>1996</v>
      </c>
      <c r="AE603" s="161" t="s">
        <v>48</v>
      </c>
      <c r="AM603" s="161" t="s">
        <v>1997</v>
      </c>
      <c r="AR603" s="161" t="s">
        <v>1998</v>
      </c>
      <c r="AS603" s="161" t="s">
        <v>1999</v>
      </c>
      <c r="AT603" s="162" t="s">
        <v>43</v>
      </c>
      <c r="AV603" s="167" t="s">
        <v>3412</v>
      </c>
      <c r="AW603" s="161" t="s">
        <v>3412</v>
      </c>
      <c r="AX603" s="161" t="s">
        <v>4079</v>
      </c>
      <c r="AZ603" s="161" t="s">
        <v>4079</v>
      </c>
      <c r="BA603" s="161" t="s">
        <v>4079</v>
      </c>
      <c r="BB603" s="161" t="s">
        <v>4079</v>
      </c>
      <c r="BC603" s="162" t="s">
        <v>4079</v>
      </c>
      <c r="BD603" s="162" t="str">
        <f>IF("IBT"=MID(AY603,1,3),INDEX('JP PINT 1.0'!J:J,MATCH(コアインボイス0904!AY603,'JP PINT 1.0'!C:C,0),1),"")</f>
        <v/>
      </c>
      <c r="BF603" s="167" t="s">
        <v>4079</v>
      </c>
    </row>
    <row r="604" spans="1:58">
      <c r="A604" s="161">
        <v>602</v>
      </c>
      <c r="B604" s="162" t="s">
        <v>4470</v>
      </c>
      <c r="C604" s="161" t="s">
        <v>5169</v>
      </c>
      <c r="D604" s="161" t="s">
        <v>5170</v>
      </c>
      <c r="E604" s="161" t="str">
        <f t="shared" ref="E604" si="108">G$549</f>
        <v>明細行</v>
      </c>
      <c r="F604" s="162">
        <f>IF("AS"=MID(N604,1,2),INDEX('SME XPath'!X:X,MATCH(コアインボイス0904!K604,'SME XPath'!A:A,0),1),"")</f>
        <v>1</v>
      </c>
      <c r="G604" s="161" t="s">
        <v>4523</v>
      </c>
      <c r="H604" s="161" t="str">
        <f t="shared" si="104"/>
        <v/>
      </c>
      <c r="K604" s="161">
        <v>586</v>
      </c>
      <c r="L604" s="162" t="s">
        <v>1812</v>
      </c>
      <c r="M604" s="161" t="s">
        <v>2000</v>
      </c>
      <c r="N604" s="161" t="s">
        <v>60</v>
      </c>
      <c r="V604" s="161" t="s">
        <v>2001</v>
      </c>
      <c r="Y604" s="161" t="s">
        <v>2002</v>
      </c>
      <c r="Z604" s="161" t="s">
        <v>2003</v>
      </c>
      <c r="AA604" s="162" t="s">
        <v>64</v>
      </c>
      <c r="AB604" s="161">
        <v>419</v>
      </c>
      <c r="AC604" s="162" t="s">
        <v>1812</v>
      </c>
      <c r="AD604" s="161" t="s">
        <v>2000</v>
      </c>
      <c r="AE604" s="161" t="s">
        <v>60</v>
      </c>
      <c r="AM604" s="161" t="s">
        <v>2001</v>
      </c>
      <c r="AR604" s="161" t="s">
        <v>2002</v>
      </c>
      <c r="AS604" s="161" t="s">
        <v>2003</v>
      </c>
      <c r="AT604" s="162" t="s">
        <v>64</v>
      </c>
      <c r="AV604" s="167" t="s">
        <v>3411</v>
      </c>
      <c r="AW604" s="161" t="s">
        <v>3411</v>
      </c>
      <c r="AX604" s="161">
        <v>3300</v>
      </c>
      <c r="AY604" s="161" t="s">
        <v>2004</v>
      </c>
      <c r="AZ604" s="161">
        <v>2</v>
      </c>
      <c r="BA604" s="161" t="s">
        <v>3317</v>
      </c>
      <c r="BB604" s="161" t="s">
        <v>2831</v>
      </c>
      <c r="BC604" s="162" t="s">
        <v>1239</v>
      </c>
      <c r="BD604" s="162" t="str">
        <f>IF("IBT"=MID(AY604,1,3),INDEX('JP PINT 1.0'!J:J,MATCH(コアインボイス0904!AY604,'JP PINT 1.0'!C:C,0),1),"")</f>
        <v/>
      </c>
      <c r="BF604" s="167" t="s">
        <v>4316</v>
      </c>
    </row>
    <row r="605" spans="1:58">
      <c r="A605" s="161">
        <v>603</v>
      </c>
      <c r="B605" s="162" t="s">
        <v>4470</v>
      </c>
      <c r="F605" s="162" t="str">
        <f>IF("AS"=MID(N605,1,2),INDEX('SME XPath'!X:X,MATCH(コアインボイス0904!K605,'SME XPath'!A:A,0),1),"")</f>
        <v/>
      </c>
      <c r="H605" s="161" t="str">
        <f t="shared" si="104"/>
        <v/>
      </c>
      <c r="K605" s="161">
        <v>587</v>
      </c>
      <c r="L605" s="162" t="s">
        <v>1812</v>
      </c>
      <c r="M605" s="161" t="s">
        <v>971</v>
      </c>
      <c r="N605" s="161" t="s">
        <v>69</v>
      </c>
      <c r="W605" s="161" t="s">
        <v>972</v>
      </c>
      <c r="Y605" s="161" t="s">
        <v>2006</v>
      </c>
      <c r="Z605" s="161" t="s">
        <v>2007</v>
      </c>
      <c r="AA605" s="162" t="s">
        <v>1965</v>
      </c>
      <c r="AB605" s="161">
        <v>420</v>
      </c>
      <c r="AC605" s="162" t="s">
        <v>1812</v>
      </c>
      <c r="AD605" s="161" t="s">
        <v>971</v>
      </c>
      <c r="AE605" s="161" t="s">
        <v>69</v>
      </c>
      <c r="AN605" s="161" t="s">
        <v>972</v>
      </c>
      <c r="AR605" s="161" t="s">
        <v>2006</v>
      </c>
      <c r="AS605" s="161" t="s">
        <v>2007</v>
      </c>
      <c r="AT605" s="162" t="s">
        <v>1965</v>
      </c>
      <c r="AX605" s="161" t="s">
        <v>4079</v>
      </c>
      <c r="AZ605" s="161" t="s">
        <v>4079</v>
      </c>
      <c r="BA605" s="161" t="s">
        <v>4079</v>
      </c>
      <c r="BB605" s="161" t="s">
        <v>4079</v>
      </c>
      <c r="BC605" s="162" t="s">
        <v>4079</v>
      </c>
      <c r="BD605" s="162" t="str">
        <f>IF("IBT"=MID(AY605,1,3),INDEX('JP PINT 1.0'!J:J,MATCH(コアインボイス0904!AY605,'JP PINT 1.0'!C:C,0),1),"")</f>
        <v/>
      </c>
      <c r="BF605" s="167" t="s">
        <v>4079</v>
      </c>
    </row>
    <row r="606" spans="1:58">
      <c r="A606" s="161">
        <v>604</v>
      </c>
      <c r="B606" s="162" t="s">
        <v>4470</v>
      </c>
      <c r="C606" s="161" t="s">
        <v>5836</v>
      </c>
      <c r="D606" s="161" t="s">
        <v>5171</v>
      </c>
      <c r="E606" s="161" t="str">
        <f>G$604</f>
        <v>明細行税</v>
      </c>
      <c r="F606" s="162" t="str">
        <f>IF("AS"=MID(N606,1,2),INDEX('SME XPath'!X:X,MATCH(コアインボイス0904!K606,'SME XPath'!A:A,0),1),"")</f>
        <v/>
      </c>
      <c r="G606" s="161" t="s">
        <v>2008</v>
      </c>
      <c r="H606" s="161" t="str">
        <f t="shared" si="104"/>
        <v>Code</v>
      </c>
      <c r="K606" s="161">
        <v>588</v>
      </c>
      <c r="L606" s="162" t="s">
        <v>1812</v>
      </c>
      <c r="M606" s="161" t="s">
        <v>1566</v>
      </c>
      <c r="N606" s="161" t="s">
        <v>48</v>
      </c>
      <c r="X606" s="161" t="s">
        <v>1567</v>
      </c>
      <c r="Y606" s="161" t="s">
        <v>2008</v>
      </c>
      <c r="Z606" s="161" t="s">
        <v>2009</v>
      </c>
      <c r="AA606" s="162" t="s">
        <v>43</v>
      </c>
      <c r="AB606" s="161">
        <v>421</v>
      </c>
      <c r="AC606" s="162" t="s">
        <v>1812</v>
      </c>
      <c r="AD606" s="161" t="s">
        <v>1566</v>
      </c>
      <c r="AE606" s="161" t="s">
        <v>48</v>
      </c>
      <c r="AO606" s="161" t="s">
        <v>1567</v>
      </c>
      <c r="AR606" s="161" t="s">
        <v>2008</v>
      </c>
      <c r="AS606" s="161" t="s">
        <v>2009</v>
      </c>
      <c r="AT606" s="162" t="s">
        <v>43</v>
      </c>
      <c r="AV606" s="167" t="s">
        <v>3410</v>
      </c>
      <c r="AW606" s="161" t="s">
        <v>3410</v>
      </c>
      <c r="AX606" s="161">
        <v>3360</v>
      </c>
      <c r="AY606" s="161" t="s">
        <v>2011</v>
      </c>
      <c r="AZ606" s="161">
        <v>3</v>
      </c>
      <c r="BA606" s="161" t="s">
        <v>2462</v>
      </c>
      <c r="BB606" s="161" t="s">
        <v>2464</v>
      </c>
      <c r="BC606" s="162" t="s">
        <v>43</v>
      </c>
      <c r="BD606" s="162" t="str">
        <f>IF("IBT"=MID(AY606,1,3),INDEX('JP PINT 1.0'!J:J,MATCH(コアインボイス0904!AY606,'JP PINT 1.0'!C:C,0),1),"")</f>
        <v>Code</v>
      </c>
      <c r="BF606" s="167" t="s">
        <v>4320</v>
      </c>
    </row>
    <row r="607" spans="1:58">
      <c r="A607" s="161">
        <v>605</v>
      </c>
      <c r="B607" s="162" t="s">
        <v>4470</v>
      </c>
      <c r="C607" s="161" t="s">
        <v>5837</v>
      </c>
      <c r="D607" s="161" t="s">
        <v>5172</v>
      </c>
      <c r="E607" s="161" t="str">
        <f t="shared" ref="E607:E612" si="109">G$604</f>
        <v>明細行税</v>
      </c>
      <c r="F607" s="162" t="str">
        <f>IF("AS"=MID(N607,1,2),INDEX('SME XPath'!X:X,MATCH(コアインボイス0904!K607,'SME XPath'!A:A,0),1),"")</f>
        <v/>
      </c>
      <c r="G607" s="161" t="s">
        <v>2013</v>
      </c>
      <c r="H607" s="161" t="str">
        <f t="shared" si="104"/>
        <v>Amount</v>
      </c>
      <c r="K607" s="161">
        <v>589</v>
      </c>
      <c r="L607" s="162" t="s">
        <v>1812</v>
      </c>
      <c r="M607" s="161" t="s">
        <v>1571</v>
      </c>
      <c r="N607" s="161" t="s">
        <v>48</v>
      </c>
      <c r="X607" s="161" t="s">
        <v>1572</v>
      </c>
      <c r="Y607" s="161" t="s">
        <v>2013</v>
      </c>
      <c r="Z607" s="161" t="s">
        <v>2014</v>
      </c>
      <c r="AA607" s="162" t="s">
        <v>43</v>
      </c>
      <c r="AB607" s="161">
        <v>422</v>
      </c>
      <c r="AC607" s="162" t="s">
        <v>1812</v>
      </c>
      <c r="AD607" s="161" t="s">
        <v>1571</v>
      </c>
      <c r="AE607" s="161" t="s">
        <v>48</v>
      </c>
      <c r="AO607" s="161" t="s">
        <v>1572</v>
      </c>
      <c r="AR607" s="161" t="s">
        <v>2013</v>
      </c>
      <c r="AS607" s="161" t="s">
        <v>2014</v>
      </c>
      <c r="AT607" s="162" t="s">
        <v>43</v>
      </c>
      <c r="AV607" s="167" t="s">
        <v>3408</v>
      </c>
      <c r="AW607" s="161" t="s">
        <v>3408</v>
      </c>
      <c r="AX607" s="161">
        <v>3040</v>
      </c>
      <c r="AY607" s="161" t="s">
        <v>2016</v>
      </c>
      <c r="AZ607" s="161">
        <v>2</v>
      </c>
      <c r="BA607" s="161" t="s">
        <v>3264</v>
      </c>
      <c r="BB607" s="161" t="s">
        <v>2806</v>
      </c>
      <c r="BC607" s="162" t="s">
        <v>64</v>
      </c>
      <c r="BD607" s="162" t="str">
        <f>IF("IBT"=MID(AY607,1,3),INDEX('JP PINT 1.0'!J:J,MATCH(コアインボイス0904!AY607,'JP PINT 1.0'!C:C,0),1),"")</f>
        <v>Amount</v>
      </c>
      <c r="BF607" s="167" t="s">
        <v>4291</v>
      </c>
    </row>
    <row r="608" spans="1:58">
      <c r="A608" s="161">
        <v>606</v>
      </c>
      <c r="B608" s="162" t="s">
        <v>4470</v>
      </c>
      <c r="C608" s="161" t="s">
        <v>5838</v>
      </c>
      <c r="D608" s="161" t="s">
        <v>5173</v>
      </c>
      <c r="E608" s="161" t="str">
        <f t="shared" si="109"/>
        <v>明細行税</v>
      </c>
      <c r="F608" s="162" t="str">
        <f>IF("AS"=MID(N608,1,2),INDEX('SME XPath'!X:X,MATCH(コアインボイス0904!K608,'SME XPath'!A:A,0),1),"")</f>
        <v/>
      </c>
      <c r="G608" s="161" t="s">
        <v>2018</v>
      </c>
      <c r="H608" s="161" t="str">
        <f t="shared" si="104"/>
        <v>Code</v>
      </c>
      <c r="K608" s="161">
        <v>590</v>
      </c>
      <c r="L608" s="162" t="s">
        <v>1812</v>
      </c>
      <c r="M608" s="161" t="s">
        <v>979</v>
      </c>
      <c r="N608" s="161" t="s">
        <v>48</v>
      </c>
      <c r="X608" s="161" t="s">
        <v>980</v>
      </c>
      <c r="Y608" s="161" t="s">
        <v>2018</v>
      </c>
      <c r="Z608" s="161" t="s">
        <v>2019</v>
      </c>
      <c r="AA608" s="162" t="s">
        <v>64</v>
      </c>
      <c r="AB608" s="161">
        <v>423</v>
      </c>
      <c r="AC608" s="162" t="s">
        <v>1812</v>
      </c>
      <c r="AD608" s="161" t="s">
        <v>979</v>
      </c>
      <c r="AE608" s="161" t="s">
        <v>48</v>
      </c>
      <c r="AO608" s="161" t="s">
        <v>980</v>
      </c>
      <c r="AR608" s="161" t="s">
        <v>2018</v>
      </c>
      <c r="AS608" s="161" t="s">
        <v>2019</v>
      </c>
      <c r="AT608" s="162" t="s">
        <v>64</v>
      </c>
      <c r="AV608" s="167" t="s">
        <v>3407</v>
      </c>
      <c r="AW608" s="161" t="s">
        <v>3407</v>
      </c>
      <c r="AX608" s="161">
        <v>3310</v>
      </c>
      <c r="AY608" s="161" t="s">
        <v>2020</v>
      </c>
      <c r="AZ608" s="161">
        <v>3</v>
      </c>
      <c r="BA608" s="161" t="s">
        <v>3319</v>
      </c>
      <c r="BB608" s="161" t="s">
        <v>2833</v>
      </c>
      <c r="BC608" s="162" t="s">
        <v>64</v>
      </c>
      <c r="BD608" s="162" t="str">
        <f>IF("IBT"=MID(AY608,1,3),INDEX('JP PINT 1.0'!J:J,MATCH(コアインボイス0904!AY608,'JP PINT 1.0'!C:C,0),1),"")</f>
        <v>Code</v>
      </c>
      <c r="BF608" s="167" t="s">
        <v>4317</v>
      </c>
    </row>
    <row r="609" spans="1:58">
      <c r="A609" s="161">
        <v>607</v>
      </c>
      <c r="B609" s="162" t="s">
        <v>4470</v>
      </c>
      <c r="C609" s="161" t="s">
        <v>5839</v>
      </c>
      <c r="D609" s="161" t="s">
        <v>5174</v>
      </c>
      <c r="E609" s="161" t="str">
        <f t="shared" si="109"/>
        <v>明細行税</v>
      </c>
      <c r="F609" s="162" t="str">
        <f>IF("AS"=MID(N609,1,2),INDEX('SME XPath'!X:X,MATCH(コアインボイス0904!K609,'SME XPath'!A:A,0),1),"")</f>
        <v/>
      </c>
      <c r="G609" s="161" t="s">
        <v>2022</v>
      </c>
      <c r="H609" s="161" t="s">
        <v>2428</v>
      </c>
      <c r="K609" s="161">
        <v>591</v>
      </c>
      <c r="L609" s="162" t="s">
        <v>1812</v>
      </c>
      <c r="M609" s="161" t="s">
        <v>984</v>
      </c>
      <c r="N609" s="161" t="s">
        <v>48</v>
      </c>
      <c r="X609" s="161" t="s">
        <v>985</v>
      </c>
      <c r="Y609" s="161" t="s">
        <v>2022</v>
      </c>
      <c r="Z609" s="161" t="s">
        <v>2023</v>
      </c>
      <c r="AA609" s="162" t="s">
        <v>43</v>
      </c>
      <c r="AB609" s="161">
        <v>424</v>
      </c>
      <c r="AC609" s="162" t="s">
        <v>1812</v>
      </c>
      <c r="AD609" s="161" t="s">
        <v>984</v>
      </c>
      <c r="AE609" s="161" t="s">
        <v>48</v>
      </c>
      <c r="AO609" s="161" t="s">
        <v>985</v>
      </c>
      <c r="AR609" s="161" t="s">
        <v>2022</v>
      </c>
      <c r="AS609" s="161" t="s">
        <v>2023</v>
      </c>
      <c r="AT609" s="162" t="s">
        <v>43</v>
      </c>
      <c r="AV609" s="167" t="s">
        <v>3406</v>
      </c>
      <c r="AW609" s="161" t="s">
        <v>3406</v>
      </c>
      <c r="AX609" s="161" t="s">
        <v>4079</v>
      </c>
      <c r="AZ609" s="161" t="s">
        <v>4079</v>
      </c>
      <c r="BA609" s="161" t="s">
        <v>4079</v>
      </c>
      <c r="BB609" s="161" t="s">
        <v>4079</v>
      </c>
      <c r="BC609" s="162" t="s">
        <v>4079</v>
      </c>
      <c r="BD609" s="162" t="str">
        <f>IF("IBT"=MID(AY609,1,3),INDEX('JP PINT 1.0'!J:J,MATCH(コアインボイス0904!AY609,'JP PINT 1.0'!C:C,0),1),"")</f>
        <v/>
      </c>
      <c r="BF609" s="167" t="s">
        <v>4079</v>
      </c>
    </row>
    <row r="610" spans="1:58">
      <c r="A610" s="161">
        <v>608</v>
      </c>
      <c r="B610" s="162" t="s">
        <v>4470</v>
      </c>
      <c r="C610" s="161" t="s">
        <v>5840</v>
      </c>
      <c r="D610" s="161" t="s">
        <v>5175</v>
      </c>
      <c r="E610" s="161" t="str">
        <f t="shared" si="109"/>
        <v>明細行税</v>
      </c>
      <c r="F610" s="162" t="str">
        <f>IF("AS"=MID(N610,1,2),INDEX('SME XPath'!X:X,MATCH(コアインボイス0904!K610,'SME XPath'!A:A,0),1),"")</f>
        <v/>
      </c>
      <c r="G610" s="161" t="s">
        <v>2024</v>
      </c>
      <c r="H610" s="161" t="str">
        <f t="shared" si="104"/>
        <v>Percentage</v>
      </c>
      <c r="K610" s="161">
        <v>592</v>
      </c>
      <c r="L610" s="162" t="s">
        <v>1812</v>
      </c>
      <c r="M610" s="161" t="s">
        <v>988</v>
      </c>
      <c r="N610" s="161" t="s">
        <v>48</v>
      </c>
      <c r="X610" s="161" t="s">
        <v>989</v>
      </c>
      <c r="Y610" s="161" t="s">
        <v>2024</v>
      </c>
      <c r="Z610" s="161" t="s">
        <v>2025</v>
      </c>
      <c r="AA610" s="162" t="s">
        <v>43</v>
      </c>
      <c r="AB610" s="161">
        <v>425</v>
      </c>
      <c r="AC610" s="162" t="s">
        <v>1812</v>
      </c>
      <c r="AD610" s="161" t="s">
        <v>988</v>
      </c>
      <c r="AE610" s="161" t="s">
        <v>48</v>
      </c>
      <c r="AO610" s="161" t="s">
        <v>989</v>
      </c>
      <c r="AR610" s="161" t="s">
        <v>2024</v>
      </c>
      <c r="AS610" s="161" t="s">
        <v>2025</v>
      </c>
      <c r="AT610" s="162" t="s">
        <v>43</v>
      </c>
      <c r="AV610" s="167" t="s">
        <v>3405</v>
      </c>
      <c r="AW610" s="161" t="s">
        <v>3405</v>
      </c>
      <c r="AX610" s="161">
        <v>3320</v>
      </c>
      <c r="AY610" s="161" t="s">
        <v>2026</v>
      </c>
      <c r="AZ610" s="161">
        <v>3</v>
      </c>
      <c r="BA610" s="161" t="s">
        <v>3321</v>
      </c>
      <c r="BB610" s="161" t="s">
        <v>2835</v>
      </c>
      <c r="BC610" s="162" t="s">
        <v>43</v>
      </c>
      <c r="BD610" s="162" t="str">
        <f>IF("IBT"=MID(AY610,1,3),INDEX('JP PINT 1.0'!J:J,MATCH(コアインボイス0904!AY610,'JP PINT 1.0'!C:C,0),1),"")</f>
        <v>Percentage</v>
      </c>
      <c r="BF610" s="167" t="s">
        <v>4318</v>
      </c>
    </row>
    <row r="611" spans="1:58">
      <c r="A611" s="161">
        <v>609</v>
      </c>
      <c r="B611" s="162" t="s">
        <v>4470</v>
      </c>
      <c r="C611" s="161" t="s">
        <v>5841</v>
      </c>
      <c r="D611" s="161" t="s">
        <v>5176</v>
      </c>
      <c r="E611" s="161" t="str">
        <f t="shared" si="109"/>
        <v>明細行税</v>
      </c>
      <c r="F611" s="162" t="str">
        <f>IF("AS"=MID(N611,1,2),INDEX('SME XPath'!X:X,MATCH(コアインボイス0904!K611,'SME XPath'!A:A,0),1),"")</f>
        <v/>
      </c>
      <c r="G611" s="161" t="s">
        <v>2028</v>
      </c>
      <c r="H611" s="161" t="s">
        <v>2566</v>
      </c>
      <c r="K611" s="161">
        <v>593</v>
      </c>
      <c r="L611" s="162" t="s">
        <v>1812</v>
      </c>
      <c r="M611" s="161" t="s">
        <v>1594</v>
      </c>
      <c r="N611" s="161" t="s">
        <v>48</v>
      </c>
      <c r="X611" s="161" t="s">
        <v>1595</v>
      </c>
      <c r="Y611" s="161" t="s">
        <v>2028</v>
      </c>
      <c r="Z611" s="161" t="s">
        <v>2029</v>
      </c>
      <c r="AA611" s="162" t="s">
        <v>43</v>
      </c>
      <c r="AB611" s="161">
        <v>426</v>
      </c>
      <c r="AC611" s="162" t="s">
        <v>1812</v>
      </c>
      <c r="AD611" s="161" t="s">
        <v>1594</v>
      </c>
      <c r="AE611" s="161" t="s">
        <v>48</v>
      </c>
      <c r="AO611" s="161" t="s">
        <v>1595</v>
      </c>
      <c r="AR611" s="161" t="s">
        <v>2028</v>
      </c>
      <c r="AS611" s="161" t="s">
        <v>2029</v>
      </c>
      <c r="AT611" s="162" t="s">
        <v>43</v>
      </c>
      <c r="AV611" s="167" t="s">
        <v>3404</v>
      </c>
      <c r="AW611" s="161" t="s">
        <v>3404</v>
      </c>
      <c r="AX611" s="161" t="s">
        <v>4079</v>
      </c>
      <c r="AZ611" s="161" t="s">
        <v>4079</v>
      </c>
      <c r="BA611" s="161" t="s">
        <v>4079</v>
      </c>
      <c r="BB611" s="161" t="s">
        <v>4079</v>
      </c>
      <c r="BC611" s="162" t="s">
        <v>4079</v>
      </c>
      <c r="BD611" s="162" t="str">
        <f>IF("IBT"=MID(AY611,1,3),INDEX('JP PINT 1.0'!J:J,MATCH(コアインボイス0904!AY611,'JP PINT 1.0'!C:C,0),1),"")</f>
        <v/>
      </c>
      <c r="BF611" s="167" t="s">
        <v>4079</v>
      </c>
    </row>
    <row r="612" spans="1:58">
      <c r="A612" s="161">
        <v>610</v>
      </c>
      <c r="B612" s="162" t="s">
        <v>4470</v>
      </c>
      <c r="C612" s="161" t="s">
        <v>5842</v>
      </c>
      <c r="D612" s="161" t="s">
        <v>5177</v>
      </c>
      <c r="E612" s="161" t="str">
        <f t="shared" si="109"/>
        <v>明細行税</v>
      </c>
      <c r="F612" s="162" t="str">
        <f>IF("AS"=MID(N612,1,2),INDEX('SME XPath'!X:X,MATCH(コアインボイス0904!K612,'SME XPath'!A:A,0),1),"")</f>
        <v/>
      </c>
      <c r="G612" s="161" t="s">
        <v>2030</v>
      </c>
      <c r="H612" s="161" t="s">
        <v>2431</v>
      </c>
      <c r="K612" s="161">
        <v>594</v>
      </c>
      <c r="L612" s="162" t="s">
        <v>1812</v>
      </c>
      <c r="M612" s="161" t="s">
        <v>996</v>
      </c>
      <c r="N612" s="161" t="s">
        <v>48</v>
      </c>
      <c r="X612" s="161" t="s">
        <v>997</v>
      </c>
      <c r="Y612" s="161" t="s">
        <v>2030</v>
      </c>
      <c r="Z612" s="161" t="s">
        <v>2031</v>
      </c>
      <c r="AA612" s="162" t="s">
        <v>43</v>
      </c>
      <c r="AB612" s="161">
        <v>427</v>
      </c>
      <c r="AC612" s="162" t="s">
        <v>1812</v>
      </c>
      <c r="AD612" s="161" t="s">
        <v>996</v>
      </c>
      <c r="AE612" s="161" t="s">
        <v>48</v>
      </c>
      <c r="AO612" s="161" t="s">
        <v>997</v>
      </c>
      <c r="AR612" s="161" t="s">
        <v>2030</v>
      </c>
      <c r="AS612" s="161" t="s">
        <v>2031</v>
      </c>
      <c r="AT612" s="162" t="s">
        <v>43</v>
      </c>
      <c r="AV612" s="167" t="s">
        <v>3402</v>
      </c>
      <c r="AW612" s="161" t="s">
        <v>3402</v>
      </c>
      <c r="AX612" s="161" t="s">
        <v>4079</v>
      </c>
      <c r="AZ612" s="161" t="s">
        <v>4079</v>
      </c>
      <c r="BA612" s="161" t="s">
        <v>4079</v>
      </c>
      <c r="BB612" s="161" t="s">
        <v>4079</v>
      </c>
      <c r="BC612" s="162" t="s">
        <v>4079</v>
      </c>
      <c r="BD612" s="162" t="str">
        <f>IF("IBT"=MID(AY612,1,3),INDEX('JP PINT 1.0'!J:J,MATCH(コアインボイス0904!AY612,'JP PINT 1.0'!C:C,0),1),"")</f>
        <v/>
      </c>
      <c r="BF612" s="167" t="s">
        <v>4079</v>
      </c>
    </row>
    <row r="613" spans="1:58">
      <c r="A613" s="161">
        <v>611</v>
      </c>
      <c r="B613" s="162" t="s">
        <v>4470</v>
      </c>
      <c r="C613" s="161" t="s">
        <v>5178</v>
      </c>
      <c r="D613" s="161" t="s">
        <v>5179</v>
      </c>
      <c r="E613" s="161" t="str">
        <f t="shared" ref="E613" si="110">G$549</f>
        <v>明細行</v>
      </c>
      <c r="F613" s="162" t="str">
        <f>IF("AS"=MID(N613,1,2),INDEX('SME XPath'!X:X,MATCH(コアインボイス0904!K613,'SME XPath'!A:A,0),1),"")</f>
        <v>n</v>
      </c>
      <c r="G613" s="161" t="s">
        <v>5258</v>
      </c>
      <c r="H613" s="161" t="str">
        <f t="shared" ref="H613:H670" si="111">IF(LEN(BD613)&gt;0,BD613,"")</f>
        <v/>
      </c>
      <c r="K613" s="161">
        <v>595</v>
      </c>
      <c r="L613" s="162" t="s">
        <v>1812</v>
      </c>
      <c r="M613" s="161" t="s">
        <v>2032</v>
      </c>
      <c r="N613" s="161" t="s">
        <v>60</v>
      </c>
      <c r="V613" s="161" t="s">
        <v>2033</v>
      </c>
      <c r="Y613" s="161" t="s">
        <v>2034</v>
      </c>
      <c r="Z613" s="161" t="s">
        <v>2035</v>
      </c>
      <c r="AA613" s="162" t="s">
        <v>210</v>
      </c>
      <c r="AB613" s="161">
        <v>428</v>
      </c>
      <c r="AC613" s="162" t="s">
        <v>1812</v>
      </c>
      <c r="AD613" s="161" t="s">
        <v>2032</v>
      </c>
      <c r="AE613" s="161" t="s">
        <v>60</v>
      </c>
      <c r="AM613" s="161" t="s">
        <v>2033</v>
      </c>
      <c r="AR613" s="161" t="s">
        <v>2034</v>
      </c>
      <c r="AS613" s="161" t="s">
        <v>2035</v>
      </c>
      <c r="AT613" s="162" t="s">
        <v>210</v>
      </c>
      <c r="AV613" s="167" t="s">
        <v>4004</v>
      </c>
      <c r="AW613" s="161" t="s">
        <v>3401</v>
      </c>
      <c r="AX613" s="161" t="s">
        <v>4079</v>
      </c>
      <c r="AZ613" s="161" t="s">
        <v>4079</v>
      </c>
      <c r="BA613" s="161" t="s">
        <v>4079</v>
      </c>
      <c r="BB613" s="161" t="s">
        <v>4079</v>
      </c>
      <c r="BC613" s="162" t="s">
        <v>4079</v>
      </c>
      <c r="BD613" s="162" t="str">
        <f>IF("IBT"=MID(AY613,1,3),INDEX('JP PINT 1.0'!J:J,MATCH(コアインボイス0904!AY613,'JP PINT 1.0'!C:C,0),1),"")</f>
        <v/>
      </c>
      <c r="BF613" s="167" t="s">
        <v>4079</v>
      </c>
    </row>
    <row r="614" spans="1:58">
      <c r="A614" s="161">
        <v>612</v>
      </c>
      <c r="B614" s="162" t="s">
        <v>4470</v>
      </c>
      <c r="F614" s="162" t="str">
        <f>IF("AS"=MID(N614,1,2),INDEX('SME XPath'!X:X,MATCH(コアインボイス0904!K614,'SME XPath'!A:A,0),1),"")</f>
        <v/>
      </c>
      <c r="H614" s="161" t="str">
        <f t="shared" si="111"/>
        <v/>
      </c>
      <c r="K614" s="161">
        <v>596</v>
      </c>
      <c r="L614" s="162" t="s">
        <v>1812</v>
      </c>
      <c r="M614" s="161" t="s">
        <v>236</v>
      </c>
      <c r="N614" s="161" t="s">
        <v>69</v>
      </c>
      <c r="W614" s="161" t="s">
        <v>237</v>
      </c>
      <c r="Y614" s="161" t="s">
        <v>2036</v>
      </c>
      <c r="Z614" s="161" t="s">
        <v>2037</v>
      </c>
      <c r="AA614" s="162" t="s">
        <v>34</v>
      </c>
      <c r="AB614" s="161">
        <v>429</v>
      </c>
      <c r="AC614" s="162" t="s">
        <v>1812</v>
      </c>
      <c r="AD614" s="161" t="s">
        <v>236</v>
      </c>
      <c r="AE614" s="161" t="s">
        <v>69</v>
      </c>
      <c r="AN614" s="161" t="s">
        <v>237</v>
      </c>
      <c r="AR614" s="161" t="s">
        <v>2036</v>
      </c>
      <c r="AS614" s="161" t="s">
        <v>2037</v>
      </c>
      <c r="AT614" s="162" t="s">
        <v>34</v>
      </c>
      <c r="AX614" s="161" t="s">
        <v>4079</v>
      </c>
      <c r="AZ614" s="161" t="s">
        <v>4079</v>
      </c>
      <c r="BA614" s="161" t="s">
        <v>4079</v>
      </c>
      <c r="BB614" s="161" t="s">
        <v>4079</v>
      </c>
      <c r="BC614" s="162" t="s">
        <v>4079</v>
      </c>
      <c r="BD614" s="162" t="str">
        <f>IF("IBT"=MID(AY614,1,3),INDEX('JP PINT 1.0'!J:J,MATCH(コアインボイス0904!AY614,'JP PINT 1.0'!C:C,0),1),"")</f>
        <v/>
      </c>
      <c r="BF614" s="167" t="s">
        <v>4079</v>
      </c>
    </row>
    <row r="615" spans="1:58">
      <c r="A615" s="161">
        <v>613</v>
      </c>
      <c r="B615" s="162" t="s">
        <v>4470</v>
      </c>
      <c r="C615" s="161" t="s">
        <v>5843</v>
      </c>
      <c r="D615" s="161" t="s">
        <v>5180</v>
      </c>
      <c r="E615" s="161" t="str">
        <f>G$613</f>
        <v>明細行対象物</v>
      </c>
      <c r="F615" s="162" t="str">
        <f>IF("AS"=MID(N615,1,2),INDEX('SME XPath'!X:X,MATCH(コアインボイス0904!K615,'SME XPath'!A:A,0),1),"")</f>
        <v/>
      </c>
      <c r="G615" s="161" t="s">
        <v>5259</v>
      </c>
      <c r="H615" s="161" t="s">
        <v>2431</v>
      </c>
      <c r="K615" s="161">
        <v>597</v>
      </c>
      <c r="L615" s="162" t="s">
        <v>1812</v>
      </c>
      <c r="M615" s="161" t="s">
        <v>240</v>
      </c>
      <c r="N615" s="161" t="s">
        <v>48</v>
      </c>
      <c r="X615" s="161" t="s">
        <v>241</v>
      </c>
      <c r="Y615" s="161" t="s">
        <v>2038</v>
      </c>
      <c r="Z615" s="161" t="s">
        <v>2039</v>
      </c>
      <c r="AA615" s="162" t="s">
        <v>64</v>
      </c>
      <c r="AB615" s="161">
        <v>430</v>
      </c>
      <c r="AC615" s="162" t="s">
        <v>1812</v>
      </c>
      <c r="AD615" s="161" t="s">
        <v>240</v>
      </c>
      <c r="AE615" s="161" t="s">
        <v>48</v>
      </c>
      <c r="AO615" s="161" t="s">
        <v>241</v>
      </c>
      <c r="AR615" s="161" t="s">
        <v>2038</v>
      </c>
      <c r="AS615" s="161" t="s">
        <v>2039</v>
      </c>
      <c r="AT615" s="162" t="s">
        <v>64</v>
      </c>
      <c r="AV615" s="167" t="s">
        <v>4005</v>
      </c>
      <c r="AW615" s="161" t="s">
        <v>3399</v>
      </c>
      <c r="AX615" s="161">
        <v>3000</v>
      </c>
      <c r="AY615" s="161" t="s">
        <v>2040</v>
      </c>
      <c r="AZ615" s="161">
        <v>2</v>
      </c>
      <c r="BA615" s="161" t="s">
        <v>2813</v>
      </c>
      <c r="BB615" s="161" t="s">
        <v>2409</v>
      </c>
      <c r="BC615" s="162" t="s">
        <v>43</v>
      </c>
      <c r="BD615" s="162" t="str">
        <f>IF("IBT"=MID(AY615,1,3),INDEX('JP PINT 1.0'!J:J,MATCH(コアインボイス0904!AY615,'JP PINT 1.0'!C:C,0),1),"")</f>
        <v>Identifier</v>
      </c>
      <c r="BF615" s="167" t="s">
        <v>4289</v>
      </c>
    </row>
    <row r="616" spans="1:58">
      <c r="A616" s="161">
        <v>614</v>
      </c>
      <c r="B616" s="162" t="s">
        <v>4470</v>
      </c>
      <c r="C616" s="161" t="s">
        <v>5844</v>
      </c>
      <c r="D616" s="161" t="s">
        <v>5181</v>
      </c>
      <c r="E616" s="161" t="str">
        <f t="shared" ref="E616:E621" si="112">G$613</f>
        <v>明細行対象物</v>
      </c>
      <c r="F616" s="162" t="str">
        <f>IF("AS"=MID(N616,1,2),INDEX('SME XPath'!X:X,MATCH(コアインボイス0904!K616,'SME XPath'!A:A,0),1),"")</f>
        <v/>
      </c>
      <c r="G616" s="161" t="s">
        <v>5260</v>
      </c>
      <c r="H616" s="161" t="s">
        <v>2418</v>
      </c>
      <c r="K616" s="161">
        <v>598</v>
      </c>
      <c r="L616" s="162" t="s">
        <v>1812</v>
      </c>
      <c r="M616" s="161" t="s">
        <v>253</v>
      </c>
      <c r="N616" s="161" t="s">
        <v>48</v>
      </c>
      <c r="X616" s="161" t="s">
        <v>254</v>
      </c>
      <c r="Y616" s="161" t="s">
        <v>2042</v>
      </c>
      <c r="Z616" s="161" t="s">
        <v>2043</v>
      </c>
      <c r="AA616" s="162" t="s">
        <v>43</v>
      </c>
      <c r="AB616" s="161">
        <v>431</v>
      </c>
      <c r="AC616" s="162" t="s">
        <v>1812</v>
      </c>
      <c r="AD616" s="161" t="s">
        <v>253</v>
      </c>
      <c r="AE616" s="161" t="s">
        <v>48</v>
      </c>
      <c r="AO616" s="161" t="s">
        <v>254</v>
      </c>
      <c r="AR616" s="161" t="s">
        <v>2042</v>
      </c>
      <c r="AS616" s="161" t="s">
        <v>2043</v>
      </c>
      <c r="AT616" s="162" t="s">
        <v>43</v>
      </c>
      <c r="AV616" s="167" t="s">
        <v>4006</v>
      </c>
      <c r="AW616" s="161" t="s">
        <v>3398</v>
      </c>
      <c r="AX616" s="161" t="s">
        <v>4079</v>
      </c>
      <c r="AZ616" s="161" t="s">
        <v>4079</v>
      </c>
      <c r="BA616" s="161" t="s">
        <v>4079</v>
      </c>
      <c r="BB616" s="161" t="s">
        <v>4079</v>
      </c>
      <c r="BC616" s="162" t="s">
        <v>4079</v>
      </c>
      <c r="BD616" s="162" t="str">
        <f>IF("IBT"=MID(AY616,1,3),INDEX('JP PINT 1.0'!J:J,MATCH(コアインボイス0904!AY616,'JP PINT 1.0'!C:C,0),1),"")</f>
        <v/>
      </c>
      <c r="BF616" s="167" t="s">
        <v>4079</v>
      </c>
    </row>
    <row r="617" spans="1:58">
      <c r="A617" s="161">
        <v>615</v>
      </c>
      <c r="B617" s="162" t="s">
        <v>4470</v>
      </c>
      <c r="C617" s="161" t="s">
        <v>5845</v>
      </c>
      <c r="D617" s="161" t="s">
        <v>5182</v>
      </c>
      <c r="E617" s="161" t="str">
        <f t="shared" si="112"/>
        <v>明細行対象物</v>
      </c>
      <c r="F617" s="162" t="str">
        <f>IF("AS"=MID(N617,1,2),INDEX('SME XPath'!X:X,MATCH(コアインボイス0904!K617,'SME XPath'!A:A,0),1),"")</f>
        <v/>
      </c>
      <c r="G617" s="161" t="s">
        <v>5261</v>
      </c>
      <c r="H617" s="161" t="s">
        <v>2431</v>
      </c>
      <c r="K617" s="161">
        <v>599</v>
      </c>
      <c r="L617" s="162" t="s">
        <v>1812</v>
      </c>
      <c r="M617" s="161" t="s">
        <v>1865</v>
      </c>
      <c r="N617" s="161" t="s">
        <v>48</v>
      </c>
      <c r="X617" s="161" t="s">
        <v>1866</v>
      </c>
      <c r="Y617" s="161" t="s">
        <v>2044</v>
      </c>
      <c r="Z617" s="161" t="s">
        <v>2045</v>
      </c>
      <c r="AA617" s="162" t="s">
        <v>64</v>
      </c>
      <c r="AB617" s="161">
        <v>432</v>
      </c>
      <c r="AC617" s="162" t="s">
        <v>1812</v>
      </c>
      <c r="AD617" s="161" t="s">
        <v>1865</v>
      </c>
      <c r="AE617" s="161" t="s">
        <v>48</v>
      </c>
      <c r="AO617" s="161" t="s">
        <v>1866</v>
      </c>
      <c r="AR617" s="161" t="s">
        <v>2044</v>
      </c>
      <c r="AS617" s="161" t="s">
        <v>2045</v>
      </c>
      <c r="AT617" s="162" t="s">
        <v>64</v>
      </c>
      <c r="AV617" s="167" t="s">
        <v>4007</v>
      </c>
      <c r="AW617" s="161" t="s">
        <v>3397</v>
      </c>
      <c r="AX617" s="161" t="s">
        <v>4079</v>
      </c>
      <c r="AZ617" s="161" t="s">
        <v>4079</v>
      </c>
      <c r="BA617" s="161" t="s">
        <v>4079</v>
      </c>
      <c r="BB617" s="161" t="s">
        <v>4079</v>
      </c>
      <c r="BC617" s="162" t="s">
        <v>4079</v>
      </c>
      <c r="BD617" s="162" t="str">
        <f>IF("IBT"=MID(AY617,1,3),INDEX('JP PINT 1.0'!J:J,MATCH(コアインボイス0904!AY617,'JP PINT 1.0'!C:C,0),1),"")</f>
        <v/>
      </c>
      <c r="BF617" s="167" t="s">
        <v>4079</v>
      </c>
    </row>
    <row r="618" spans="1:58">
      <c r="A618" s="161">
        <v>616</v>
      </c>
      <c r="B618" s="162" t="s">
        <v>4470</v>
      </c>
      <c r="C618" s="161" t="s">
        <v>5846</v>
      </c>
      <c r="D618" s="161" t="s">
        <v>5183</v>
      </c>
      <c r="E618" s="161" t="str">
        <f t="shared" si="112"/>
        <v>明細行対象物</v>
      </c>
      <c r="F618" s="162" t="str">
        <f>IF("AS"=MID(N618,1,2),INDEX('SME XPath'!X:X,MATCH(コアインボイス0904!K618,'SME XPath'!A:A,0),1),"")</f>
        <v/>
      </c>
      <c r="G618" s="161" t="s">
        <v>4663</v>
      </c>
      <c r="H618" s="161" t="s">
        <v>2355</v>
      </c>
      <c r="K618" s="161">
        <v>600</v>
      </c>
      <c r="L618" s="162" t="s">
        <v>1812</v>
      </c>
      <c r="M618" s="161" t="s">
        <v>258</v>
      </c>
      <c r="N618" s="161" t="s">
        <v>48</v>
      </c>
      <c r="X618" s="161" t="s">
        <v>259</v>
      </c>
      <c r="Y618" s="161" t="s">
        <v>1899</v>
      </c>
      <c r="Z618" s="161" t="s">
        <v>1900</v>
      </c>
      <c r="AA618" s="162" t="s">
        <v>43</v>
      </c>
      <c r="AB618" s="161">
        <v>433</v>
      </c>
      <c r="AC618" s="162" t="s">
        <v>1812</v>
      </c>
      <c r="AD618" s="161" t="s">
        <v>258</v>
      </c>
      <c r="AE618" s="161" t="s">
        <v>48</v>
      </c>
      <c r="AO618" s="161" t="s">
        <v>259</v>
      </c>
      <c r="AR618" s="161" t="s">
        <v>1899</v>
      </c>
      <c r="AS618" s="161" t="s">
        <v>1900</v>
      </c>
      <c r="AT618" s="162" t="s">
        <v>43</v>
      </c>
      <c r="AV618" s="167" t="s">
        <v>4008</v>
      </c>
      <c r="AW618" s="161" t="s">
        <v>3396</v>
      </c>
      <c r="AX618" s="161" t="s">
        <v>4079</v>
      </c>
      <c r="AZ618" s="161" t="s">
        <v>4079</v>
      </c>
      <c r="BA618" s="161" t="s">
        <v>4079</v>
      </c>
      <c r="BB618" s="161" t="s">
        <v>4079</v>
      </c>
      <c r="BC618" s="162" t="s">
        <v>4079</v>
      </c>
      <c r="BD618" s="162" t="str">
        <f>IF("IBT"=MID(AY618,1,3),INDEX('JP PINT 1.0'!J:J,MATCH(コアインボイス0904!AY618,'JP PINT 1.0'!C:C,0),1),"")</f>
        <v/>
      </c>
      <c r="BF618" s="167" t="s">
        <v>4079</v>
      </c>
    </row>
    <row r="619" spans="1:58">
      <c r="A619" s="161">
        <v>617</v>
      </c>
      <c r="B619" s="162" t="s">
        <v>4470</v>
      </c>
      <c r="C619" s="161" t="s">
        <v>5847</v>
      </c>
      <c r="D619" s="161" t="s">
        <v>5184</v>
      </c>
      <c r="E619" s="161" t="str">
        <f t="shared" si="112"/>
        <v>明細行対象物</v>
      </c>
      <c r="F619" s="162" t="str">
        <f>IF("AS"=MID(N619,1,2),INDEX('SME XPath'!X:X,MATCH(コアインボイス0904!K619,'SME XPath'!A:A,0),1),"")</f>
        <v/>
      </c>
      <c r="G619" s="161" t="s">
        <v>5262</v>
      </c>
      <c r="H619" s="161" t="s">
        <v>2355</v>
      </c>
      <c r="K619" s="161">
        <v>601</v>
      </c>
      <c r="L619" s="162" t="s">
        <v>1812</v>
      </c>
      <c r="M619" s="161" t="s">
        <v>264</v>
      </c>
      <c r="N619" s="161" t="s">
        <v>48</v>
      </c>
      <c r="X619" s="161" t="s">
        <v>265</v>
      </c>
      <c r="Y619" s="161" t="s">
        <v>2047</v>
      </c>
      <c r="Z619" s="161" t="s">
        <v>2048</v>
      </c>
      <c r="AA619" s="162" t="s">
        <v>43</v>
      </c>
      <c r="AB619" s="161">
        <v>434</v>
      </c>
      <c r="AC619" s="162" t="s">
        <v>1812</v>
      </c>
      <c r="AD619" s="161" t="s">
        <v>264</v>
      </c>
      <c r="AE619" s="161" t="s">
        <v>48</v>
      </c>
      <c r="AO619" s="161" t="s">
        <v>265</v>
      </c>
      <c r="AR619" s="161" t="s">
        <v>2047</v>
      </c>
      <c r="AS619" s="161" t="s">
        <v>2048</v>
      </c>
      <c r="AT619" s="162" t="s">
        <v>43</v>
      </c>
      <c r="AV619" s="167" t="s">
        <v>4009</v>
      </c>
      <c r="AW619" s="161" t="s">
        <v>3395</v>
      </c>
      <c r="AX619" s="161" t="s">
        <v>4079</v>
      </c>
      <c r="AZ619" s="161" t="s">
        <v>4079</v>
      </c>
      <c r="BA619" s="161" t="s">
        <v>4079</v>
      </c>
      <c r="BB619" s="161" t="s">
        <v>4079</v>
      </c>
      <c r="BC619" s="162" t="s">
        <v>4079</v>
      </c>
      <c r="BD619" s="162" t="str">
        <f>IF("IBT"=MID(AY619,1,3),INDEX('JP PINT 1.0'!J:J,MATCH(コアインボイス0904!AY619,'JP PINT 1.0'!C:C,0),1),"")</f>
        <v/>
      </c>
      <c r="BF619" s="167" t="s">
        <v>4079</v>
      </c>
    </row>
    <row r="620" spans="1:58">
      <c r="A620" s="161">
        <v>618</v>
      </c>
      <c r="B620" s="162" t="s">
        <v>4470</v>
      </c>
      <c r="C620" s="161" t="s">
        <v>5848</v>
      </c>
      <c r="D620" s="161" t="s">
        <v>5185</v>
      </c>
      <c r="E620" s="161" t="str">
        <f t="shared" si="112"/>
        <v>明細行対象物</v>
      </c>
      <c r="F620" s="162" t="str">
        <f>IF("AS"=MID(N620,1,2),INDEX('SME XPath'!X:X,MATCH(コアインボイス0904!K620,'SME XPath'!A:A,0),1),"")</f>
        <v/>
      </c>
      <c r="G620" s="161" t="s">
        <v>4665</v>
      </c>
      <c r="H620" s="161" t="str">
        <f t="shared" ref="H620" si="113">IF(LEN(BD620)&gt;0,BD620,"")</f>
        <v>Code</v>
      </c>
      <c r="K620" s="161">
        <v>602</v>
      </c>
      <c r="L620" s="162" t="s">
        <v>1812</v>
      </c>
      <c r="M620" s="161" t="s">
        <v>274</v>
      </c>
      <c r="N620" s="161" t="s">
        <v>48</v>
      </c>
      <c r="X620" s="161" t="s">
        <v>275</v>
      </c>
      <c r="Y620" s="161" t="s">
        <v>1903</v>
      </c>
      <c r="Z620" s="161" t="s">
        <v>2049</v>
      </c>
      <c r="AA620" s="162" t="s">
        <v>43</v>
      </c>
      <c r="AB620" s="161">
        <v>435</v>
      </c>
      <c r="AC620" s="162" t="s">
        <v>1812</v>
      </c>
      <c r="AD620" s="161" t="s">
        <v>274</v>
      </c>
      <c r="AE620" s="161" t="s">
        <v>48</v>
      </c>
      <c r="AO620" s="161" t="s">
        <v>275</v>
      </c>
      <c r="AR620" s="161" t="s">
        <v>1903</v>
      </c>
      <c r="AS620" s="161" t="s">
        <v>2049</v>
      </c>
      <c r="AT620" s="162" t="s">
        <v>43</v>
      </c>
      <c r="AU620" s="162">
        <v>130</v>
      </c>
      <c r="AV620" s="167" t="s">
        <v>4010</v>
      </c>
      <c r="AW620" s="161" t="s">
        <v>3394</v>
      </c>
      <c r="AX620" s="161">
        <v>3010</v>
      </c>
      <c r="AY620" s="161" t="s">
        <v>2046</v>
      </c>
      <c r="AZ620" s="161">
        <v>3</v>
      </c>
      <c r="BA620" s="161" t="s">
        <v>2444</v>
      </c>
      <c r="BB620" s="161" t="s">
        <v>2815</v>
      </c>
      <c r="BC620" s="162" t="s">
        <v>43</v>
      </c>
      <c r="BD620" s="162" t="str">
        <f>IF("IBT"=MID(AY620,1,3),INDEX('JP PINT 1.0'!J:J,MATCH(コアインボイス0904!AY620,'JP PINT 1.0'!C:C,0),1),"")</f>
        <v>Code</v>
      </c>
      <c r="BF620" s="167" t="s">
        <v>4430</v>
      </c>
    </row>
    <row r="621" spans="1:58">
      <c r="A621" s="161">
        <v>619</v>
      </c>
      <c r="B621" s="162" t="s">
        <v>4470</v>
      </c>
      <c r="C621" s="161" t="s">
        <v>5849</v>
      </c>
      <c r="D621" s="161" t="s">
        <v>5186</v>
      </c>
      <c r="E621" s="161" t="str">
        <f t="shared" si="112"/>
        <v>明細行対象物</v>
      </c>
      <c r="F621" s="162" t="str">
        <f>IF("AS"=MID(N621,1,2),INDEX('SME XPath'!X:X,MATCH(コアインボイス0904!K621,'SME XPath'!A:A,0),1),"")</f>
        <v/>
      </c>
      <c r="G621" s="161" t="s">
        <v>4667</v>
      </c>
      <c r="H621" s="161" t="s">
        <v>2355</v>
      </c>
      <c r="K621" s="161">
        <v>603</v>
      </c>
      <c r="L621" s="162" t="s">
        <v>1812</v>
      </c>
      <c r="M621" s="161" t="s">
        <v>284</v>
      </c>
      <c r="N621" s="161" t="s">
        <v>48</v>
      </c>
      <c r="X621" s="161" t="s">
        <v>285</v>
      </c>
      <c r="Y621" s="161" t="s">
        <v>1908</v>
      </c>
      <c r="Z621" s="161" t="s">
        <v>2050</v>
      </c>
      <c r="AA621" s="162" t="s">
        <v>43</v>
      </c>
      <c r="AB621" s="161">
        <v>436</v>
      </c>
      <c r="AC621" s="162" t="s">
        <v>1812</v>
      </c>
      <c r="AD621" s="161" t="s">
        <v>284</v>
      </c>
      <c r="AE621" s="161" t="s">
        <v>48</v>
      </c>
      <c r="AO621" s="161" t="s">
        <v>285</v>
      </c>
      <c r="AR621" s="161" t="s">
        <v>1908</v>
      </c>
      <c r="AS621" s="161" t="s">
        <v>2050</v>
      </c>
      <c r="AT621" s="162" t="s">
        <v>43</v>
      </c>
      <c r="AV621" s="167" t="s">
        <v>4011</v>
      </c>
      <c r="AW621" s="161" t="s">
        <v>3393</v>
      </c>
      <c r="AX621" s="161" t="s">
        <v>4079</v>
      </c>
      <c r="AZ621" s="161" t="s">
        <v>4079</v>
      </c>
      <c r="BA621" s="161" t="s">
        <v>4079</v>
      </c>
      <c r="BB621" s="161" t="s">
        <v>4079</v>
      </c>
      <c r="BC621" s="162" t="s">
        <v>4079</v>
      </c>
      <c r="BD621" s="162" t="str">
        <f>IF("IBT"=MID(AY621,1,3),INDEX('JP PINT 1.0'!J:J,MATCH(コアインボイス0904!AY621,'JP PINT 1.0'!C:C,0),1),"")</f>
        <v/>
      </c>
      <c r="BF621" s="167" t="s">
        <v>4079</v>
      </c>
    </row>
    <row r="622" spans="1:58">
      <c r="A622" s="161">
        <v>620</v>
      </c>
      <c r="B622" s="162" t="s">
        <v>4470</v>
      </c>
      <c r="C622" s="161" t="s">
        <v>5187</v>
      </c>
      <c r="D622" s="161" t="s">
        <v>5188</v>
      </c>
      <c r="E622" s="161" t="str">
        <f t="shared" ref="E622" si="114">G$549</f>
        <v>明細行</v>
      </c>
      <c r="F622" s="162" t="str">
        <f>IF("AS"=MID(N622,1,2),INDEX('SME XPath'!X:X,MATCH(コアインボイス0904!K622,'SME XPath'!A:A,0),1),"")</f>
        <v>n</v>
      </c>
      <c r="G622" s="161" t="s">
        <v>4524</v>
      </c>
      <c r="H622" s="161" t="str">
        <f t="shared" si="111"/>
        <v/>
      </c>
      <c r="K622" s="161">
        <v>604</v>
      </c>
      <c r="L622" s="162" t="s">
        <v>1812</v>
      </c>
      <c r="M622" s="161" t="s">
        <v>2051</v>
      </c>
      <c r="N622" s="161" t="s">
        <v>60</v>
      </c>
      <c r="V622" s="161" t="s">
        <v>2052</v>
      </c>
      <c r="Y622" s="161" t="s">
        <v>2053</v>
      </c>
      <c r="Z622" s="161" t="s">
        <v>2054</v>
      </c>
      <c r="AA622" s="162" t="s">
        <v>210</v>
      </c>
      <c r="AB622" s="161">
        <v>437</v>
      </c>
      <c r="AC622" s="162" t="s">
        <v>1812</v>
      </c>
      <c r="AD622" s="161" t="s">
        <v>2051</v>
      </c>
      <c r="AE622" s="161" t="s">
        <v>60</v>
      </c>
      <c r="AM622" s="161" t="s">
        <v>2052</v>
      </c>
      <c r="AR622" s="161" t="s">
        <v>2053</v>
      </c>
      <c r="AS622" s="161" t="s">
        <v>2054</v>
      </c>
      <c r="AT622" s="162" t="s">
        <v>210</v>
      </c>
      <c r="AV622" s="167" t="s">
        <v>3951</v>
      </c>
      <c r="AW622" s="161" t="s">
        <v>3392</v>
      </c>
      <c r="AX622" s="161">
        <v>3120</v>
      </c>
      <c r="AY622" s="161" t="s">
        <v>2055</v>
      </c>
      <c r="AZ622" s="161">
        <v>2</v>
      </c>
      <c r="BA622" s="161" t="s">
        <v>3283</v>
      </c>
      <c r="BB622" s="161" t="s">
        <v>2837</v>
      </c>
      <c r="BC622" s="162" t="s">
        <v>210</v>
      </c>
      <c r="BD622" s="162" t="str">
        <f>IF("IBT"=MID(AY622,1,3),INDEX('JP PINT 1.0'!J:J,MATCH(コアインボイス0904!AY622,'JP PINT 1.0'!C:C,0),1),"")</f>
        <v/>
      </c>
      <c r="BF622" s="167" t="s">
        <v>4299</v>
      </c>
    </row>
    <row r="623" spans="1:58">
      <c r="A623" s="161">
        <v>621</v>
      </c>
      <c r="B623" s="162" t="s">
        <v>4470</v>
      </c>
      <c r="F623" s="162" t="str">
        <f>IF("AS"=MID(N623,1,2),INDEX('SME XPath'!X:X,MATCH(コアインボイス0904!K623,'SME XPath'!A:A,0),1),"")</f>
        <v/>
      </c>
      <c r="H623" s="161" t="str">
        <f t="shared" si="111"/>
        <v/>
      </c>
      <c r="K623" s="161">
        <v>605</v>
      </c>
      <c r="L623" s="162" t="s">
        <v>1812</v>
      </c>
      <c r="M623" s="161" t="s">
        <v>1456</v>
      </c>
      <c r="N623" s="161" t="s">
        <v>69</v>
      </c>
      <c r="W623" s="161" t="s">
        <v>1457</v>
      </c>
      <c r="Y623" s="161" t="s">
        <v>2057</v>
      </c>
      <c r="Z623" s="161" t="s">
        <v>2058</v>
      </c>
      <c r="AA623" s="162" t="s">
        <v>34</v>
      </c>
      <c r="AB623" s="161">
        <v>438</v>
      </c>
      <c r="AC623" s="162" t="s">
        <v>1812</v>
      </c>
      <c r="AD623" s="161" t="s">
        <v>1456</v>
      </c>
      <c r="AE623" s="161" t="s">
        <v>69</v>
      </c>
      <c r="AN623" s="161" t="s">
        <v>1457</v>
      </c>
      <c r="AR623" s="161" t="s">
        <v>2057</v>
      </c>
      <c r="AS623" s="161" t="s">
        <v>2058</v>
      </c>
      <c r="AT623" s="162" t="s">
        <v>34</v>
      </c>
      <c r="AX623" s="161" t="s">
        <v>4079</v>
      </c>
      <c r="AZ623" s="161" t="s">
        <v>4079</v>
      </c>
      <c r="BA623" s="161" t="s">
        <v>4079</v>
      </c>
      <c r="BB623" s="161" t="s">
        <v>4079</v>
      </c>
      <c r="BC623" s="162" t="s">
        <v>4079</v>
      </c>
      <c r="BD623" s="162" t="str">
        <f>IF("IBT"=MID(AY623,1,3),INDEX('JP PINT 1.0'!J:J,MATCH(コアインボイス0904!AY623,'JP PINT 1.0'!C:C,0),1),"")</f>
        <v/>
      </c>
      <c r="BF623" s="167" t="s">
        <v>4079</v>
      </c>
    </row>
    <row r="624" spans="1:58">
      <c r="A624" s="161">
        <v>622</v>
      </c>
      <c r="B624" s="162" t="s">
        <v>4470</v>
      </c>
      <c r="C624" s="161" t="s">
        <v>5850</v>
      </c>
      <c r="D624" s="161" t="s">
        <v>5189</v>
      </c>
      <c r="E624" s="161" t="str">
        <f>G$622</f>
        <v>明細行返金</v>
      </c>
      <c r="F624" s="162" t="str">
        <f>IF("AS"=MID(N624,1,2),INDEX('SME XPath'!X:X,MATCH(コアインボイス0904!K624,'SME XPath'!A:A,0),1),"")</f>
        <v/>
      </c>
      <c r="G624" s="161" t="s">
        <v>5263</v>
      </c>
      <c r="H624" s="161" t="s">
        <v>5266</v>
      </c>
      <c r="K624" s="161">
        <v>606</v>
      </c>
      <c r="L624" s="162" t="s">
        <v>1812</v>
      </c>
      <c r="M624" s="161" t="s">
        <v>1460</v>
      </c>
      <c r="N624" s="161" t="s">
        <v>48</v>
      </c>
      <c r="X624" s="161" t="s">
        <v>1461</v>
      </c>
      <c r="Y624" s="161" t="s">
        <v>2059</v>
      </c>
      <c r="Z624" s="161" t="s">
        <v>2059</v>
      </c>
      <c r="AA624" s="162" t="s">
        <v>64</v>
      </c>
      <c r="AB624" s="161">
        <v>439</v>
      </c>
      <c r="AC624" s="162" t="s">
        <v>1812</v>
      </c>
      <c r="AD624" s="161" t="s">
        <v>1460</v>
      </c>
      <c r="AE624" s="161" t="s">
        <v>48</v>
      </c>
      <c r="AO624" s="161" t="s">
        <v>1461</v>
      </c>
      <c r="AR624" s="161" t="s">
        <v>2059</v>
      </c>
      <c r="AS624" s="161" t="s">
        <v>2059</v>
      </c>
      <c r="AT624" s="162" t="s">
        <v>64</v>
      </c>
      <c r="AU624" s="165" t="s">
        <v>3348</v>
      </c>
      <c r="AV624" s="168" t="s">
        <v>3952</v>
      </c>
      <c r="AW624" s="161" t="s">
        <v>3389</v>
      </c>
      <c r="AX624" s="161" t="s">
        <v>4079</v>
      </c>
      <c r="AZ624" s="161" t="s">
        <v>4079</v>
      </c>
      <c r="BA624" s="161" t="s">
        <v>4079</v>
      </c>
      <c r="BB624" s="161" t="s">
        <v>4079</v>
      </c>
      <c r="BC624" s="162" t="s">
        <v>4079</v>
      </c>
      <c r="BD624" s="162" t="str">
        <f>IF("IBT"=MID(AY624,1,3),INDEX('JP PINT 1.0'!J:J,MATCH(コアインボイス0904!AY624,'JP PINT 1.0'!C:C,0),1),"")</f>
        <v/>
      </c>
      <c r="BF624" s="167" t="s">
        <v>4079</v>
      </c>
    </row>
    <row r="625" spans="1:58">
      <c r="A625" s="161">
        <v>623</v>
      </c>
      <c r="B625" s="162" t="s">
        <v>4470</v>
      </c>
      <c r="C625" s="161" t="s">
        <v>5851</v>
      </c>
      <c r="D625" s="161" t="s">
        <v>5190</v>
      </c>
      <c r="E625" s="161" t="str">
        <f t="shared" ref="E625:E629" si="115">G$622</f>
        <v>明細行返金</v>
      </c>
      <c r="F625" s="162" t="str">
        <f>IF("AS"=MID(N625,1,2),INDEX('SME XPath'!X:X,MATCH(コアインボイス0904!K625,'SME XPath'!A:A,0),1),"")</f>
        <v/>
      </c>
      <c r="G625" s="161" t="s">
        <v>2060</v>
      </c>
      <c r="H625" s="161" t="str">
        <f t="shared" si="111"/>
        <v>Percentage</v>
      </c>
      <c r="K625" s="161">
        <v>607</v>
      </c>
      <c r="L625" s="162" t="s">
        <v>1812</v>
      </c>
      <c r="M625" s="161" t="s">
        <v>1466</v>
      </c>
      <c r="N625" s="161" t="s">
        <v>48</v>
      </c>
      <c r="X625" s="161" t="s">
        <v>1467</v>
      </c>
      <c r="Y625" s="161" t="s">
        <v>2060</v>
      </c>
      <c r="Z625" s="161" t="s">
        <v>2060</v>
      </c>
      <c r="AA625" s="162" t="s">
        <v>43</v>
      </c>
      <c r="AB625" s="161">
        <v>440</v>
      </c>
      <c r="AC625" s="162" t="s">
        <v>1812</v>
      </c>
      <c r="AD625" s="161" t="s">
        <v>1466</v>
      </c>
      <c r="AE625" s="161" t="s">
        <v>48</v>
      </c>
      <c r="AO625" s="161" t="s">
        <v>1467</v>
      </c>
      <c r="AR625" s="161" t="s">
        <v>2060</v>
      </c>
      <c r="AS625" s="161" t="s">
        <v>2060</v>
      </c>
      <c r="AT625" s="162" t="s">
        <v>43</v>
      </c>
      <c r="AV625" s="167" t="s">
        <v>3953</v>
      </c>
      <c r="AW625" s="161" t="s">
        <v>3388</v>
      </c>
      <c r="AX625" s="161">
        <v>3150</v>
      </c>
      <c r="AY625" s="161" t="s">
        <v>2061</v>
      </c>
      <c r="AZ625" s="161">
        <v>3</v>
      </c>
      <c r="BA625" s="161" t="s">
        <v>3289</v>
      </c>
      <c r="BB625" s="161" t="s">
        <v>2839</v>
      </c>
      <c r="BC625" s="162" t="s">
        <v>43</v>
      </c>
      <c r="BD625" s="162" t="str">
        <f>IF("IBT"=MID(AY625,1,3),INDEX('JP PINT 1.0'!J:J,MATCH(コアインボイス0904!AY625,'JP PINT 1.0'!C:C,0),1),"")</f>
        <v>Percentage</v>
      </c>
      <c r="BF625" s="167" t="s">
        <v>4302</v>
      </c>
    </row>
    <row r="626" spans="1:58">
      <c r="A626" s="161">
        <v>624</v>
      </c>
      <c r="B626" s="162" t="s">
        <v>4470</v>
      </c>
      <c r="C626" s="161" t="s">
        <v>5852</v>
      </c>
      <c r="D626" s="161" t="s">
        <v>5191</v>
      </c>
      <c r="E626" s="161" t="str">
        <f t="shared" si="115"/>
        <v>明細行返金</v>
      </c>
      <c r="F626" s="162" t="str">
        <f>IF("AS"=MID(N626,1,2),INDEX('SME XPath'!X:X,MATCH(コアインボイス0904!K626,'SME XPath'!A:A,0),1),"")</f>
        <v/>
      </c>
      <c r="G626" s="161" t="s">
        <v>2063</v>
      </c>
      <c r="H626" s="161" t="str">
        <f t="shared" si="111"/>
        <v>Amount</v>
      </c>
      <c r="K626" s="161">
        <v>608</v>
      </c>
      <c r="L626" s="162" t="s">
        <v>1812</v>
      </c>
      <c r="M626" s="161" t="s">
        <v>1472</v>
      </c>
      <c r="N626" s="161" t="s">
        <v>48</v>
      </c>
      <c r="X626" s="161" t="s">
        <v>1473</v>
      </c>
      <c r="Y626" s="161" t="s">
        <v>2063</v>
      </c>
      <c r="Z626" s="161" t="s">
        <v>2063</v>
      </c>
      <c r="AA626" s="162" t="s">
        <v>43</v>
      </c>
      <c r="AB626" s="161">
        <v>441</v>
      </c>
      <c r="AC626" s="162" t="s">
        <v>1812</v>
      </c>
      <c r="AD626" s="161" t="s">
        <v>1472</v>
      </c>
      <c r="AE626" s="161" t="s">
        <v>48</v>
      </c>
      <c r="AO626" s="161" t="s">
        <v>1473</v>
      </c>
      <c r="AR626" s="161" t="s">
        <v>2063</v>
      </c>
      <c r="AS626" s="161" t="s">
        <v>2063</v>
      </c>
      <c r="AT626" s="162" t="s">
        <v>43</v>
      </c>
      <c r="AV626" s="167" t="s">
        <v>3954</v>
      </c>
      <c r="AW626" s="161" t="s">
        <v>3387</v>
      </c>
      <c r="AX626" s="161">
        <v>3130</v>
      </c>
      <c r="AY626" s="161" t="s">
        <v>2064</v>
      </c>
      <c r="AZ626" s="161">
        <v>3</v>
      </c>
      <c r="BA626" s="161" t="s">
        <v>3291</v>
      </c>
      <c r="BB626" s="161" t="s">
        <v>2841</v>
      </c>
      <c r="BC626" s="162" t="s">
        <v>64</v>
      </c>
      <c r="BD626" s="162" t="str">
        <f>IF("IBT"=MID(AY626,1,3),INDEX('JP PINT 1.0'!J:J,MATCH(コアインボイス0904!AY626,'JP PINT 1.0'!C:C,0),1),"")</f>
        <v>Amount</v>
      </c>
      <c r="BF626" s="167" t="s">
        <v>4300</v>
      </c>
    </row>
    <row r="627" spans="1:58">
      <c r="A627" s="161">
        <v>625</v>
      </c>
      <c r="B627" s="162" t="s">
        <v>4470</v>
      </c>
      <c r="C627" s="161" t="s">
        <v>5853</v>
      </c>
      <c r="D627" s="161" t="s">
        <v>5192</v>
      </c>
      <c r="E627" s="161" t="str">
        <f t="shared" si="115"/>
        <v>明細行返金</v>
      </c>
      <c r="F627" s="162" t="str">
        <f>IF("AS"=MID(N627,1,2),INDEX('SME XPath'!X:X,MATCH(コアインボイス0904!K627,'SME XPath'!A:A,0),1),"")</f>
        <v/>
      </c>
      <c r="G627" s="161" t="s">
        <v>2066</v>
      </c>
      <c r="H627" s="161" t="str">
        <f t="shared" si="111"/>
        <v>Code</v>
      </c>
      <c r="K627" s="161">
        <v>609</v>
      </c>
      <c r="L627" s="162" t="s">
        <v>1812</v>
      </c>
      <c r="M627" s="161" t="s">
        <v>1478</v>
      </c>
      <c r="N627" s="161" t="s">
        <v>48</v>
      </c>
      <c r="X627" s="161" t="s">
        <v>1479</v>
      </c>
      <c r="Y627" s="161" t="s">
        <v>2066</v>
      </c>
      <c r="Z627" s="161" t="s">
        <v>2066</v>
      </c>
      <c r="AA627" s="162" t="s">
        <v>43</v>
      </c>
      <c r="AB627" s="161">
        <v>442</v>
      </c>
      <c r="AC627" s="162" t="s">
        <v>1812</v>
      </c>
      <c r="AD627" s="161" t="s">
        <v>1478</v>
      </c>
      <c r="AE627" s="161" t="s">
        <v>48</v>
      </c>
      <c r="AO627" s="161" t="s">
        <v>1479</v>
      </c>
      <c r="AR627" s="161" t="s">
        <v>2066</v>
      </c>
      <c r="AS627" s="161" t="s">
        <v>2066</v>
      </c>
      <c r="AT627" s="162" t="s">
        <v>43</v>
      </c>
      <c r="AV627" s="167" t="s">
        <v>3955</v>
      </c>
      <c r="AW627" s="161" t="s">
        <v>3386</v>
      </c>
      <c r="AX627" s="161">
        <v>3170</v>
      </c>
      <c r="AY627" s="161" t="s">
        <v>2067</v>
      </c>
      <c r="AZ627" s="161">
        <v>3</v>
      </c>
      <c r="BA627" s="161" t="s">
        <v>3285</v>
      </c>
      <c r="BB627" s="161" t="s">
        <v>2842</v>
      </c>
      <c r="BC627" s="162" t="s">
        <v>43</v>
      </c>
      <c r="BD627" s="162" t="str">
        <f>IF("IBT"=MID(AY627,1,3),INDEX('JP PINT 1.0'!J:J,MATCH(コアインボイス0904!AY627,'JP PINT 1.0'!C:C,0),1),"")</f>
        <v>Code</v>
      </c>
      <c r="BF627" s="167" t="s">
        <v>4304</v>
      </c>
    </row>
    <row r="628" spans="1:58">
      <c r="A628" s="161">
        <v>626</v>
      </c>
      <c r="B628" s="162" t="s">
        <v>4470</v>
      </c>
      <c r="C628" s="161" t="s">
        <v>5854</v>
      </c>
      <c r="D628" s="161" t="s">
        <v>5193</v>
      </c>
      <c r="E628" s="161" t="str">
        <f t="shared" si="115"/>
        <v>明細行返金</v>
      </c>
      <c r="F628" s="162" t="str">
        <f>IF("AS"=MID(N628,1,2),INDEX('SME XPath'!X:X,MATCH(コアインボイス0904!K628,'SME XPath'!A:A,0),1),"")</f>
        <v/>
      </c>
      <c r="G628" s="161" t="s">
        <v>2069</v>
      </c>
      <c r="H628" s="161" t="str">
        <f t="shared" si="111"/>
        <v>Text</v>
      </c>
      <c r="K628" s="161">
        <v>610</v>
      </c>
      <c r="L628" s="162" t="s">
        <v>1812</v>
      </c>
      <c r="M628" s="161" t="s">
        <v>1484</v>
      </c>
      <c r="N628" s="161" t="s">
        <v>48</v>
      </c>
      <c r="X628" s="161" t="s">
        <v>1485</v>
      </c>
      <c r="Y628" s="161" t="s">
        <v>2069</v>
      </c>
      <c r="Z628" s="161" t="s">
        <v>2069</v>
      </c>
      <c r="AA628" s="162" t="s">
        <v>43</v>
      </c>
      <c r="AB628" s="161">
        <v>443</v>
      </c>
      <c r="AC628" s="162" t="s">
        <v>1812</v>
      </c>
      <c r="AD628" s="161" t="s">
        <v>1484</v>
      </c>
      <c r="AE628" s="161" t="s">
        <v>48</v>
      </c>
      <c r="AO628" s="161" t="s">
        <v>1485</v>
      </c>
      <c r="AR628" s="161" t="s">
        <v>2069</v>
      </c>
      <c r="AS628" s="161" t="s">
        <v>2069</v>
      </c>
      <c r="AT628" s="162" t="s">
        <v>43</v>
      </c>
      <c r="AV628" s="167" t="s">
        <v>3956</v>
      </c>
      <c r="AW628" s="161" t="s">
        <v>3385</v>
      </c>
      <c r="AX628" s="161">
        <v>3160</v>
      </c>
      <c r="AY628" s="161" t="s">
        <v>2070</v>
      </c>
      <c r="AZ628" s="161">
        <v>3</v>
      </c>
      <c r="BA628" s="161" t="s">
        <v>3287</v>
      </c>
      <c r="BB628" s="161" t="s">
        <v>2844</v>
      </c>
      <c r="BC628" s="162" t="s">
        <v>43</v>
      </c>
      <c r="BD628" s="162" t="str">
        <f>IF("IBT"=MID(AY628,1,3),INDEX('JP PINT 1.0'!J:J,MATCH(コアインボイス0904!AY628,'JP PINT 1.0'!C:C,0),1),"")</f>
        <v>Text</v>
      </c>
      <c r="BF628" s="167" t="s">
        <v>4303</v>
      </c>
    </row>
    <row r="629" spans="1:58">
      <c r="A629" s="161">
        <v>627</v>
      </c>
      <c r="B629" s="162" t="s">
        <v>4470</v>
      </c>
      <c r="C629" s="161" t="s">
        <v>5855</v>
      </c>
      <c r="D629" s="161" t="s">
        <v>5194</v>
      </c>
      <c r="E629" s="161" t="str">
        <f t="shared" si="115"/>
        <v>明細行返金</v>
      </c>
      <c r="F629" s="162" t="str">
        <f>IF("AS"=MID(N629,1,2),INDEX('SME XPath'!X:X,MATCH(コアインボイス0904!K629,'SME XPath'!A:A,0),1),"")</f>
        <v/>
      </c>
      <c r="G629" s="161" t="s">
        <v>2072</v>
      </c>
      <c r="H629" s="161" t="str">
        <f t="shared" si="111"/>
        <v>Amount</v>
      </c>
      <c r="K629" s="161">
        <v>611</v>
      </c>
      <c r="L629" s="162" t="s">
        <v>1812</v>
      </c>
      <c r="M629" s="161" t="s">
        <v>1490</v>
      </c>
      <c r="N629" s="161" t="s">
        <v>48</v>
      </c>
      <c r="X629" s="161" t="s">
        <v>1491</v>
      </c>
      <c r="Y629" s="161" t="s">
        <v>2072</v>
      </c>
      <c r="Z629" s="161" t="s">
        <v>2072</v>
      </c>
      <c r="AA629" s="162" t="s">
        <v>43</v>
      </c>
      <c r="AB629" s="161">
        <v>444</v>
      </c>
      <c r="AC629" s="162" t="s">
        <v>1812</v>
      </c>
      <c r="AD629" s="161" t="s">
        <v>1490</v>
      </c>
      <c r="AE629" s="161" t="s">
        <v>48</v>
      </c>
      <c r="AO629" s="161" t="s">
        <v>1491</v>
      </c>
      <c r="AR629" s="161" t="s">
        <v>2072</v>
      </c>
      <c r="AS629" s="161" t="s">
        <v>2072</v>
      </c>
      <c r="AT629" s="162" t="s">
        <v>43</v>
      </c>
      <c r="AV629" s="167" t="s">
        <v>3957</v>
      </c>
      <c r="AW629" s="161" t="s">
        <v>3384</v>
      </c>
      <c r="AX629" s="161">
        <v>3140</v>
      </c>
      <c r="AY629" s="161" t="s">
        <v>2073</v>
      </c>
      <c r="AZ629" s="161">
        <v>3</v>
      </c>
      <c r="BA629" s="161" t="s">
        <v>3292</v>
      </c>
      <c r="BB629" s="161" t="s">
        <v>2846</v>
      </c>
      <c r="BC629" s="162" t="s">
        <v>43</v>
      </c>
      <c r="BD629" s="162" t="str">
        <f>IF("IBT"=MID(AY629,1,3),INDEX('JP PINT 1.0'!J:J,MATCH(コアインボイス0904!AY629,'JP PINT 1.0'!C:C,0),1),"")</f>
        <v>Amount</v>
      </c>
      <c r="BF629" s="167" t="s">
        <v>4301</v>
      </c>
    </row>
    <row r="630" spans="1:58">
      <c r="A630" s="161">
        <v>628</v>
      </c>
      <c r="B630" s="162" t="s">
        <v>4470</v>
      </c>
      <c r="C630" s="161" t="s">
        <v>5195</v>
      </c>
      <c r="D630" s="161" t="s">
        <v>5196</v>
      </c>
      <c r="E630" s="161" t="str">
        <f t="shared" ref="E630" si="116">G$549</f>
        <v>明細行</v>
      </c>
      <c r="F630" s="162" t="str">
        <f>IF("AS"=MID(N630,1,2),INDEX('SME XPath'!X:X,MATCH(コアインボイス0904!K630,'SME XPath'!A:A,0),1),"")</f>
        <v>n</v>
      </c>
      <c r="G630" s="161" t="s">
        <v>4525</v>
      </c>
      <c r="H630" s="161" t="str">
        <f t="shared" si="111"/>
        <v/>
      </c>
      <c r="K630" s="161">
        <v>612</v>
      </c>
      <c r="L630" s="162" t="s">
        <v>1812</v>
      </c>
      <c r="M630" s="161" t="s">
        <v>2051</v>
      </c>
      <c r="N630" s="161" t="s">
        <v>60</v>
      </c>
      <c r="V630" s="161" t="s">
        <v>2052</v>
      </c>
      <c r="Y630" s="161" t="s">
        <v>2075</v>
      </c>
      <c r="Z630" s="161" t="s">
        <v>2075</v>
      </c>
      <c r="AA630" s="162" t="s">
        <v>210</v>
      </c>
      <c r="AB630" s="161">
        <v>445</v>
      </c>
      <c r="AC630" s="162" t="s">
        <v>1812</v>
      </c>
      <c r="AD630" s="161" t="s">
        <v>2051</v>
      </c>
      <c r="AE630" s="161" t="s">
        <v>60</v>
      </c>
      <c r="AM630" s="161" t="s">
        <v>2052</v>
      </c>
      <c r="AR630" s="161" t="s">
        <v>2075</v>
      </c>
      <c r="AS630" s="161" t="s">
        <v>2075</v>
      </c>
      <c r="AT630" s="162" t="s">
        <v>210</v>
      </c>
      <c r="AV630" s="167" t="s">
        <v>3958</v>
      </c>
      <c r="AW630" s="161" t="s">
        <v>3392</v>
      </c>
      <c r="AX630" s="161">
        <v>3180</v>
      </c>
      <c r="AY630" s="161" t="s">
        <v>2076</v>
      </c>
      <c r="AZ630" s="161">
        <v>2</v>
      </c>
      <c r="BA630" s="161" t="s">
        <v>3294</v>
      </c>
      <c r="BB630" s="161" t="s">
        <v>2848</v>
      </c>
      <c r="BC630" s="162" t="s">
        <v>210</v>
      </c>
      <c r="BD630" s="162" t="str">
        <f>IF("IBT"=MID(AY630,1,3),INDEX('JP PINT 1.0'!J:J,MATCH(コアインボイス0904!AY630,'JP PINT 1.0'!C:C,0),1),"")</f>
        <v/>
      </c>
      <c r="BF630" s="167" t="s">
        <v>4305</v>
      </c>
    </row>
    <row r="631" spans="1:58">
      <c r="A631" s="161">
        <v>629</v>
      </c>
      <c r="B631" s="162" t="s">
        <v>4470</v>
      </c>
      <c r="F631" s="162" t="str">
        <f>IF("AS"=MID(N631,1,2),INDEX('SME XPath'!X:X,MATCH(コアインボイス0904!K631,'SME XPath'!A:A,0),1),"")</f>
        <v/>
      </c>
      <c r="H631" s="161" t="str">
        <f t="shared" si="111"/>
        <v/>
      </c>
      <c r="K631" s="161">
        <v>613</v>
      </c>
      <c r="L631" s="162" t="s">
        <v>1812</v>
      </c>
      <c r="M631" s="161" t="s">
        <v>1456</v>
      </c>
      <c r="N631" s="161" t="s">
        <v>69</v>
      </c>
      <c r="W631" s="161" t="s">
        <v>1457</v>
      </c>
      <c r="Y631" s="161" t="s">
        <v>2078</v>
      </c>
      <c r="Z631" s="161" t="s">
        <v>2078</v>
      </c>
      <c r="AA631" s="162" t="s">
        <v>34</v>
      </c>
      <c r="AB631" s="161">
        <v>446</v>
      </c>
      <c r="AC631" s="162" t="s">
        <v>1812</v>
      </c>
      <c r="AD631" s="161" t="s">
        <v>1456</v>
      </c>
      <c r="AE631" s="161" t="s">
        <v>69</v>
      </c>
      <c r="AN631" s="161" t="s">
        <v>1457</v>
      </c>
      <c r="AR631" s="161" t="s">
        <v>2078</v>
      </c>
      <c r="AS631" s="161" t="s">
        <v>2078</v>
      </c>
      <c r="AT631" s="162" t="s">
        <v>34</v>
      </c>
      <c r="AX631" s="161" t="s">
        <v>4079</v>
      </c>
      <c r="AZ631" s="161" t="s">
        <v>4079</v>
      </c>
      <c r="BA631" s="161" t="s">
        <v>4079</v>
      </c>
      <c r="BB631" s="161" t="s">
        <v>4079</v>
      </c>
      <c r="BC631" s="162" t="s">
        <v>4079</v>
      </c>
      <c r="BD631" s="162" t="str">
        <f>IF("IBT"=MID(AY631,1,3),INDEX('JP PINT 1.0'!J:J,MATCH(コアインボイス0904!AY631,'JP PINT 1.0'!C:C,0),1),"")</f>
        <v/>
      </c>
      <c r="BF631" s="167" t="s">
        <v>4079</v>
      </c>
    </row>
    <row r="632" spans="1:58">
      <c r="A632" s="161">
        <v>630</v>
      </c>
      <c r="B632" s="162" t="s">
        <v>4470</v>
      </c>
      <c r="C632" s="161" t="s">
        <v>5856</v>
      </c>
      <c r="D632" s="161" t="s">
        <v>5197</v>
      </c>
      <c r="E632" s="161" t="str">
        <f>G$630</f>
        <v>明細行追加請求</v>
      </c>
      <c r="F632" s="162" t="str">
        <f>IF("AS"=MID(N632,1,2),INDEX('SME XPath'!X:X,MATCH(コアインボイス0904!K632,'SME XPath'!A:A,0),1),"")</f>
        <v/>
      </c>
      <c r="G632" s="161" t="s">
        <v>5263</v>
      </c>
      <c r="H632" s="161" t="s">
        <v>5266</v>
      </c>
      <c r="K632" s="161">
        <v>614</v>
      </c>
      <c r="L632" s="162" t="s">
        <v>1812</v>
      </c>
      <c r="M632" s="161" t="s">
        <v>1460</v>
      </c>
      <c r="N632" s="161" t="s">
        <v>48</v>
      </c>
      <c r="X632" s="161" t="s">
        <v>1461</v>
      </c>
      <c r="Y632" s="161" t="s">
        <v>2079</v>
      </c>
      <c r="Z632" s="161" t="s">
        <v>2059</v>
      </c>
      <c r="AA632" s="162" t="s">
        <v>64</v>
      </c>
      <c r="AB632" s="161">
        <v>447</v>
      </c>
      <c r="AC632" s="162" t="s">
        <v>1812</v>
      </c>
      <c r="AD632" s="161" t="s">
        <v>1460</v>
      </c>
      <c r="AE632" s="161" t="s">
        <v>48</v>
      </c>
      <c r="AO632" s="161" t="s">
        <v>1461</v>
      </c>
      <c r="AR632" s="161" t="s">
        <v>2079</v>
      </c>
      <c r="AS632" s="161" t="s">
        <v>2059</v>
      </c>
      <c r="AT632" s="162" t="s">
        <v>64</v>
      </c>
      <c r="AU632" s="165" t="s">
        <v>3349</v>
      </c>
      <c r="AV632" s="168" t="s">
        <v>3959</v>
      </c>
      <c r="AW632" s="161" t="s">
        <v>3389</v>
      </c>
      <c r="AX632" s="161" t="s">
        <v>4079</v>
      </c>
      <c r="AZ632" s="161" t="s">
        <v>4079</v>
      </c>
      <c r="BA632" s="161" t="s">
        <v>4079</v>
      </c>
      <c r="BB632" s="161" t="s">
        <v>4079</v>
      </c>
      <c r="BC632" s="162" t="s">
        <v>4079</v>
      </c>
      <c r="BD632" s="162" t="str">
        <f>IF("IBT"=MID(AY632,1,3),INDEX('JP PINT 1.0'!J:J,MATCH(コアインボイス0904!AY632,'JP PINT 1.0'!C:C,0),1),"")</f>
        <v/>
      </c>
      <c r="BF632" s="167" t="s">
        <v>4079</v>
      </c>
    </row>
    <row r="633" spans="1:58">
      <c r="A633" s="161">
        <v>631</v>
      </c>
      <c r="B633" s="162" t="s">
        <v>4470</v>
      </c>
      <c r="C633" s="161" t="s">
        <v>5857</v>
      </c>
      <c r="D633" s="161" t="s">
        <v>5198</v>
      </c>
      <c r="E633" s="161" t="str">
        <f t="shared" ref="E633:E637" si="117">G$630</f>
        <v>明細行追加請求</v>
      </c>
      <c r="F633" s="162" t="str">
        <f>IF("AS"=MID(N633,1,2),INDEX('SME XPath'!X:X,MATCH(コアインボイス0904!K633,'SME XPath'!A:A,0),1),"")</f>
        <v/>
      </c>
      <c r="G633" s="161" t="s">
        <v>2081</v>
      </c>
      <c r="H633" s="161" t="str">
        <f t="shared" si="111"/>
        <v>Percentage</v>
      </c>
      <c r="K633" s="161">
        <v>615</v>
      </c>
      <c r="L633" s="162" t="s">
        <v>1812</v>
      </c>
      <c r="M633" s="161" t="s">
        <v>1466</v>
      </c>
      <c r="N633" s="161" t="s">
        <v>48</v>
      </c>
      <c r="X633" s="161" t="s">
        <v>1467</v>
      </c>
      <c r="Y633" s="161" t="s">
        <v>2081</v>
      </c>
      <c r="Z633" s="161" t="s">
        <v>2082</v>
      </c>
      <c r="AA633" s="162" t="s">
        <v>43</v>
      </c>
      <c r="AB633" s="161">
        <v>448</v>
      </c>
      <c r="AC633" s="162" t="s">
        <v>1812</v>
      </c>
      <c r="AD633" s="161" t="s">
        <v>1466</v>
      </c>
      <c r="AE633" s="161" t="s">
        <v>48</v>
      </c>
      <c r="AO633" s="161" t="s">
        <v>1467</v>
      </c>
      <c r="AR633" s="161" t="s">
        <v>2081</v>
      </c>
      <c r="AS633" s="161" t="s">
        <v>2082</v>
      </c>
      <c r="AT633" s="162" t="s">
        <v>43</v>
      </c>
      <c r="AV633" s="167" t="s">
        <v>3960</v>
      </c>
      <c r="AW633" s="161" t="s">
        <v>3388</v>
      </c>
      <c r="AX633" s="161">
        <v>3210</v>
      </c>
      <c r="AY633" s="161" t="s">
        <v>2083</v>
      </c>
      <c r="AZ633" s="161">
        <v>3</v>
      </c>
      <c r="BA633" s="161" t="s">
        <v>3300</v>
      </c>
      <c r="BB633" s="161" t="s">
        <v>2850</v>
      </c>
      <c r="BC633" s="162" t="s">
        <v>43</v>
      </c>
      <c r="BD633" s="162" t="str">
        <f>IF("IBT"=MID(AY633,1,3),INDEX('JP PINT 1.0'!J:J,MATCH(コアインボイス0904!AY633,'JP PINT 1.0'!C:C,0),1),"")</f>
        <v>Percentage</v>
      </c>
      <c r="BF633" s="167" t="s">
        <v>4308</v>
      </c>
    </row>
    <row r="634" spans="1:58">
      <c r="A634" s="161">
        <v>632</v>
      </c>
      <c r="B634" s="162" t="s">
        <v>4470</v>
      </c>
      <c r="C634" s="161" t="s">
        <v>5858</v>
      </c>
      <c r="D634" s="161" t="s">
        <v>5199</v>
      </c>
      <c r="E634" s="161" t="str">
        <f t="shared" si="117"/>
        <v>明細行追加請求</v>
      </c>
      <c r="F634" s="162" t="str">
        <f>IF("AS"=MID(N634,1,2),INDEX('SME XPath'!X:X,MATCH(コアインボイス0904!K634,'SME XPath'!A:A,0),1),"")</f>
        <v/>
      </c>
      <c r="G634" s="161" t="s">
        <v>2085</v>
      </c>
      <c r="H634" s="161" t="str">
        <f t="shared" si="111"/>
        <v>Amount</v>
      </c>
      <c r="K634" s="161">
        <v>616</v>
      </c>
      <c r="L634" s="162" t="s">
        <v>1812</v>
      </c>
      <c r="M634" s="161" t="s">
        <v>1472</v>
      </c>
      <c r="N634" s="161" t="s">
        <v>48</v>
      </c>
      <c r="X634" s="161" t="s">
        <v>1473</v>
      </c>
      <c r="Y634" s="161" t="s">
        <v>2085</v>
      </c>
      <c r="Z634" s="161" t="s">
        <v>2086</v>
      </c>
      <c r="AA634" s="162" t="s">
        <v>43</v>
      </c>
      <c r="AB634" s="161">
        <v>449</v>
      </c>
      <c r="AC634" s="162" t="s">
        <v>1812</v>
      </c>
      <c r="AD634" s="161" t="s">
        <v>1472</v>
      </c>
      <c r="AE634" s="161" t="s">
        <v>48</v>
      </c>
      <c r="AO634" s="161" t="s">
        <v>1473</v>
      </c>
      <c r="AR634" s="161" t="s">
        <v>2085</v>
      </c>
      <c r="AS634" s="161" t="s">
        <v>2086</v>
      </c>
      <c r="AT634" s="162" t="s">
        <v>43</v>
      </c>
      <c r="AV634" s="167" t="s">
        <v>3961</v>
      </c>
      <c r="AW634" s="161" t="s">
        <v>3387</v>
      </c>
      <c r="AX634" s="161">
        <v>3190</v>
      </c>
      <c r="AY634" s="161" t="s">
        <v>2087</v>
      </c>
      <c r="AZ634" s="161">
        <v>3</v>
      </c>
      <c r="BA634" s="161" t="s">
        <v>3302</v>
      </c>
      <c r="BB634" s="161" t="s">
        <v>2852</v>
      </c>
      <c r="BC634" s="162" t="s">
        <v>64</v>
      </c>
      <c r="BD634" s="162" t="str">
        <f>IF("IBT"=MID(AY634,1,3),INDEX('JP PINT 1.0'!J:J,MATCH(コアインボイス0904!AY634,'JP PINT 1.0'!C:C,0),1),"")</f>
        <v>Amount</v>
      </c>
      <c r="BF634" s="167" t="s">
        <v>4306</v>
      </c>
    </row>
    <row r="635" spans="1:58">
      <c r="A635" s="161">
        <v>633</v>
      </c>
      <c r="B635" s="162" t="s">
        <v>4470</v>
      </c>
      <c r="C635" s="161" t="s">
        <v>5859</v>
      </c>
      <c r="D635" s="161" t="s">
        <v>5200</v>
      </c>
      <c r="E635" s="161" t="str">
        <f t="shared" si="117"/>
        <v>明細行追加請求</v>
      </c>
      <c r="F635" s="162" t="str">
        <f>IF("AS"=MID(N635,1,2),INDEX('SME XPath'!X:X,MATCH(コアインボイス0904!K635,'SME XPath'!A:A,0),1),"")</f>
        <v/>
      </c>
      <c r="G635" s="161" t="s">
        <v>2089</v>
      </c>
      <c r="H635" s="161" t="str">
        <f t="shared" si="111"/>
        <v>Code</v>
      </c>
      <c r="K635" s="161">
        <v>617</v>
      </c>
      <c r="L635" s="162" t="s">
        <v>1812</v>
      </c>
      <c r="M635" s="161" t="s">
        <v>1478</v>
      </c>
      <c r="N635" s="161" t="s">
        <v>48</v>
      </c>
      <c r="X635" s="161" t="s">
        <v>1479</v>
      </c>
      <c r="Y635" s="161" t="s">
        <v>2089</v>
      </c>
      <c r="Z635" s="161" t="s">
        <v>2090</v>
      </c>
      <c r="AA635" s="162" t="s">
        <v>43</v>
      </c>
      <c r="AB635" s="161">
        <v>450</v>
      </c>
      <c r="AC635" s="162" t="s">
        <v>1812</v>
      </c>
      <c r="AD635" s="161" t="s">
        <v>1478</v>
      </c>
      <c r="AE635" s="161" t="s">
        <v>48</v>
      </c>
      <c r="AO635" s="161" t="s">
        <v>1479</v>
      </c>
      <c r="AR635" s="161" t="s">
        <v>2089</v>
      </c>
      <c r="AS635" s="161" t="s">
        <v>2090</v>
      </c>
      <c r="AT635" s="162" t="s">
        <v>43</v>
      </c>
      <c r="AV635" s="167" t="s">
        <v>3962</v>
      </c>
      <c r="AW635" s="161" t="s">
        <v>3386</v>
      </c>
      <c r="AX635" s="161">
        <v>3230</v>
      </c>
      <c r="AY635" s="161" t="s">
        <v>2091</v>
      </c>
      <c r="AZ635" s="161">
        <v>3</v>
      </c>
      <c r="BA635" s="161" t="s">
        <v>3296</v>
      </c>
      <c r="BB635" s="161" t="s">
        <v>2853</v>
      </c>
      <c r="BC635" s="162" t="s">
        <v>43</v>
      </c>
      <c r="BD635" s="162" t="str">
        <f>IF("IBT"=MID(AY635,1,3),INDEX('JP PINT 1.0'!J:J,MATCH(コアインボイス0904!AY635,'JP PINT 1.0'!C:C,0),1),"")</f>
        <v>Code</v>
      </c>
      <c r="BF635" s="167" t="s">
        <v>4310</v>
      </c>
    </row>
    <row r="636" spans="1:58">
      <c r="A636" s="161">
        <v>634</v>
      </c>
      <c r="B636" s="162" t="s">
        <v>4470</v>
      </c>
      <c r="C636" s="161" t="s">
        <v>5860</v>
      </c>
      <c r="D636" s="161" t="s">
        <v>5201</v>
      </c>
      <c r="E636" s="161" t="str">
        <f t="shared" si="117"/>
        <v>明細行追加請求</v>
      </c>
      <c r="F636" s="162" t="str">
        <f>IF("AS"=MID(N636,1,2),INDEX('SME XPath'!X:X,MATCH(コアインボイス0904!K636,'SME XPath'!A:A,0),1),"")</f>
        <v/>
      </c>
      <c r="G636" s="161" t="s">
        <v>2093</v>
      </c>
      <c r="H636" s="161" t="str">
        <f t="shared" si="111"/>
        <v>Text</v>
      </c>
      <c r="K636" s="161">
        <v>618</v>
      </c>
      <c r="L636" s="162" t="s">
        <v>1812</v>
      </c>
      <c r="M636" s="161" t="s">
        <v>1484</v>
      </c>
      <c r="N636" s="161" t="s">
        <v>48</v>
      </c>
      <c r="X636" s="161" t="s">
        <v>1485</v>
      </c>
      <c r="Y636" s="161" t="s">
        <v>2093</v>
      </c>
      <c r="Z636" s="161" t="s">
        <v>2094</v>
      </c>
      <c r="AA636" s="162" t="s">
        <v>43</v>
      </c>
      <c r="AB636" s="161">
        <v>451</v>
      </c>
      <c r="AC636" s="162" t="s">
        <v>1812</v>
      </c>
      <c r="AD636" s="161" t="s">
        <v>1484</v>
      </c>
      <c r="AE636" s="161" t="s">
        <v>48</v>
      </c>
      <c r="AO636" s="161" t="s">
        <v>1485</v>
      </c>
      <c r="AR636" s="161" t="s">
        <v>2093</v>
      </c>
      <c r="AS636" s="161" t="s">
        <v>2094</v>
      </c>
      <c r="AT636" s="162" t="s">
        <v>43</v>
      </c>
      <c r="AV636" s="167" t="s">
        <v>3963</v>
      </c>
      <c r="AW636" s="161" t="s">
        <v>3385</v>
      </c>
      <c r="AX636" s="161">
        <v>3220</v>
      </c>
      <c r="AY636" s="161" t="s">
        <v>2095</v>
      </c>
      <c r="AZ636" s="161">
        <v>3</v>
      </c>
      <c r="BA636" s="161" t="s">
        <v>3298</v>
      </c>
      <c r="BB636" s="161" t="s">
        <v>2855</v>
      </c>
      <c r="BC636" s="162" t="s">
        <v>43</v>
      </c>
      <c r="BD636" s="162" t="str">
        <f>IF("IBT"=MID(AY636,1,3),INDEX('JP PINT 1.0'!J:J,MATCH(コアインボイス0904!AY636,'JP PINT 1.0'!C:C,0),1),"")</f>
        <v>Text</v>
      </c>
      <c r="BF636" s="167" t="s">
        <v>4309</v>
      </c>
    </row>
    <row r="637" spans="1:58">
      <c r="A637" s="161">
        <v>635</v>
      </c>
      <c r="B637" s="162" t="s">
        <v>4470</v>
      </c>
      <c r="C637" s="161" t="s">
        <v>5861</v>
      </c>
      <c r="D637" s="161" t="s">
        <v>5202</v>
      </c>
      <c r="E637" s="161" t="str">
        <f t="shared" si="117"/>
        <v>明細行追加請求</v>
      </c>
      <c r="F637" s="162" t="str">
        <f>IF("AS"=MID(N637,1,2),INDEX('SME XPath'!X:X,MATCH(コアインボイス0904!K637,'SME XPath'!A:A,0),1),"")</f>
        <v/>
      </c>
      <c r="G637" s="161" t="s">
        <v>2097</v>
      </c>
      <c r="H637" s="161" t="str">
        <f t="shared" si="111"/>
        <v>Amount</v>
      </c>
      <c r="K637" s="161">
        <v>619</v>
      </c>
      <c r="L637" s="162" t="s">
        <v>1812</v>
      </c>
      <c r="M637" s="161" t="s">
        <v>1490</v>
      </c>
      <c r="N637" s="161" t="s">
        <v>48</v>
      </c>
      <c r="X637" s="161" t="s">
        <v>1491</v>
      </c>
      <c r="Y637" s="161" t="s">
        <v>2097</v>
      </c>
      <c r="Z637" s="161" t="s">
        <v>2098</v>
      </c>
      <c r="AA637" s="162" t="s">
        <v>43</v>
      </c>
      <c r="AB637" s="161">
        <v>452</v>
      </c>
      <c r="AC637" s="162" t="s">
        <v>1812</v>
      </c>
      <c r="AD637" s="161" t="s">
        <v>1490</v>
      </c>
      <c r="AE637" s="161" t="s">
        <v>48</v>
      </c>
      <c r="AO637" s="161" t="s">
        <v>1491</v>
      </c>
      <c r="AR637" s="161" t="s">
        <v>2097</v>
      </c>
      <c r="AS637" s="161" t="s">
        <v>2098</v>
      </c>
      <c r="AT637" s="162" t="s">
        <v>43</v>
      </c>
      <c r="AV637" s="167" t="s">
        <v>3964</v>
      </c>
      <c r="AW637" s="161" t="s">
        <v>3384</v>
      </c>
      <c r="AX637" s="161">
        <v>3200</v>
      </c>
      <c r="AY637" s="161" t="s">
        <v>2099</v>
      </c>
      <c r="AZ637" s="161">
        <v>3</v>
      </c>
      <c r="BA637" s="161" t="s">
        <v>3303</v>
      </c>
      <c r="BB637" s="161" t="s">
        <v>2857</v>
      </c>
      <c r="BC637" s="162" t="s">
        <v>43</v>
      </c>
      <c r="BD637" s="162" t="str">
        <f>IF("IBT"=MID(AY637,1,3),INDEX('JP PINT 1.0'!J:J,MATCH(コアインボイス0904!AY637,'JP PINT 1.0'!C:C,0),1),"")</f>
        <v>Amount</v>
      </c>
      <c r="BF637" s="167" t="s">
        <v>4307</v>
      </c>
    </row>
    <row r="638" spans="1:58">
      <c r="A638" s="161">
        <v>636</v>
      </c>
      <c r="B638" s="162" t="s">
        <v>4470</v>
      </c>
      <c r="C638" s="161" t="s">
        <v>5203</v>
      </c>
      <c r="D638" s="161" t="s">
        <v>5204</v>
      </c>
      <c r="E638" s="161" t="str">
        <f t="shared" ref="E638" si="118">G$549</f>
        <v>明細行</v>
      </c>
      <c r="F638" s="162" t="str">
        <f>IF("AS"=MID(N638,1,2),INDEX('SME XPath'!X:X,MATCH(コアインボイス0904!K638,'SME XPath'!A:A,0),1),"")</f>
        <v>n</v>
      </c>
      <c r="G638" s="161" t="s">
        <v>4526</v>
      </c>
      <c r="H638" s="161" t="str">
        <f t="shared" si="111"/>
        <v/>
      </c>
      <c r="K638" s="161">
        <v>620</v>
      </c>
      <c r="L638" s="162" t="s">
        <v>1812</v>
      </c>
      <c r="M638" s="161" t="s">
        <v>2101</v>
      </c>
      <c r="N638" s="161" t="s">
        <v>60</v>
      </c>
      <c r="V638" s="161" t="s">
        <v>2102</v>
      </c>
      <c r="Y638" s="161" t="s">
        <v>2103</v>
      </c>
      <c r="Z638" s="161" t="s">
        <v>2104</v>
      </c>
      <c r="AA638" s="162" t="s">
        <v>210</v>
      </c>
      <c r="AB638" s="161">
        <v>453</v>
      </c>
      <c r="AC638" s="162" t="s">
        <v>1812</v>
      </c>
      <c r="AD638" s="161" t="s">
        <v>2101</v>
      </c>
      <c r="AE638" s="161" t="s">
        <v>60</v>
      </c>
      <c r="AM638" s="161" t="s">
        <v>2102</v>
      </c>
      <c r="AR638" s="161" t="s">
        <v>2103</v>
      </c>
      <c r="AS638" s="161" t="s">
        <v>2104</v>
      </c>
      <c r="AT638" s="162" t="s">
        <v>210</v>
      </c>
      <c r="AV638" s="167" t="s">
        <v>3383</v>
      </c>
      <c r="AW638" s="161" t="s">
        <v>3383</v>
      </c>
      <c r="AX638" s="161" t="s">
        <v>4079</v>
      </c>
      <c r="AZ638" s="161" t="s">
        <v>4079</v>
      </c>
      <c r="BA638" s="161" t="s">
        <v>4079</v>
      </c>
      <c r="BB638" s="161" t="s">
        <v>4079</v>
      </c>
      <c r="BC638" s="162" t="s">
        <v>4079</v>
      </c>
      <c r="BD638" s="162" t="str">
        <f>IF("IBT"=MID(AY638,1,3),INDEX('JP PINT 1.0'!J:J,MATCH(コアインボイス0904!AY638,'JP PINT 1.0'!C:C,0),1),"")</f>
        <v/>
      </c>
      <c r="BF638" s="167" t="s">
        <v>4079</v>
      </c>
    </row>
    <row r="639" spans="1:58">
      <c r="A639" s="161">
        <v>637</v>
      </c>
      <c r="B639" s="162" t="s">
        <v>4470</v>
      </c>
      <c r="F639" s="162" t="str">
        <f>IF("AS"=MID(N639,1,2),INDEX('SME XPath'!X:X,MATCH(コアインボイス0904!K639,'SME XPath'!A:A,0),1),"")</f>
        <v/>
      </c>
      <c r="H639" s="161" t="str">
        <f t="shared" si="111"/>
        <v/>
      </c>
      <c r="K639" s="161">
        <v>621</v>
      </c>
      <c r="L639" s="162" t="s">
        <v>1812</v>
      </c>
      <c r="M639" s="161" t="s">
        <v>1103</v>
      </c>
      <c r="N639" s="161" t="s">
        <v>69</v>
      </c>
      <c r="W639" s="161" t="s">
        <v>1104</v>
      </c>
      <c r="Y639" s="161" t="s">
        <v>2105</v>
      </c>
      <c r="Z639" s="161" t="s">
        <v>2106</v>
      </c>
      <c r="AA639" s="162" t="s">
        <v>34</v>
      </c>
      <c r="AB639" s="161">
        <v>454</v>
      </c>
      <c r="AC639" s="162" t="s">
        <v>1812</v>
      </c>
      <c r="AD639" s="161" t="s">
        <v>1103</v>
      </c>
      <c r="AE639" s="161" t="s">
        <v>69</v>
      </c>
      <c r="AN639" s="161" t="s">
        <v>1104</v>
      </c>
      <c r="AR639" s="161" t="s">
        <v>2105</v>
      </c>
      <c r="AS639" s="161" t="s">
        <v>2106</v>
      </c>
      <c r="AT639" s="162" t="s">
        <v>34</v>
      </c>
      <c r="AX639" s="161" t="s">
        <v>4079</v>
      </c>
      <c r="AZ639" s="161" t="s">
        <v>4079</v>
      </c>
      <c r="BA639" s="161" t="s">
        <v>4079</v>
      </c>
      <c r="BB639" s="161" t="s">
        <v>4079</v>
      </c>
      <c r="BC639" s="162" t="s">
        <v>4079</v>
      </c>
      <c r="BD639" s="162" t="str">
        <f>IF("IBT"=MID(AY639,1,3),INDEX('JP PINT 1.0'!J:J,MATCH(コアインボイス0904!AY639,'JP PINT 1.0'!C:C,0),1),"")</f>
        <v/>
      </c>
      <c r="BF639" s="167" t="s">
        <v>4079</v>
      </c>
    </row>
    <row r="640" spans="1:58">
      <c r="A640" s="161">
        <v>638</v>
      </c>
      <c r="B640" s="162" t="s">
        <v>4470</v>
      </c>
      <c r="C640" s="161" t="s">
        <v>5862</v>
      </c>
      <c r="D640" s="161" t="s">
        <v>5205</v>
      </c>
      <c r="E640" s="161" t="str">
        <f>G$638</f>
        <v>明細行調整</v>
      </c>
      <c r="F640" s="162" t="str">
        <f>IF("AS"=MID(N640,1,2),INDEX('SME XPath'!X:X,MATCH(コアインボイス0904!K640,'SME XPath'!A:A,0),1),"")</f>
        <v/>
      </c>
      <c r="G640" s="161" t="s">
        <v>2107</v>
      </c>
      <c r="H640" s="161" t="s">
        <v>2355</v>
      </c>
      <c r="K640" s="161">
        <v>622</v>
      </c>
      <c r="L640" s="162" t="s">
        <v>1812</v>
      </c>
      <c r="M640" s="161" t="s">
        <v>1107</v>
      </c>
      <c r="N640" s="161" t="s">
        <v>48</v>
      </c>
      <c r="X640" s="161" t="s">
        <v>1108</v>
      </c>
      <c r="Y640" s="161" t="s">
        <v>2107</v>
      </c>
      <c r="Z640" s="161" t="s">
        <v>2108</v>
      </c>
      <c r="AA640" s="162" t="s">
        <v>43</v>
      </c>
      <c r="AB640" s="161">
        <v>455</v>
      </c>
      <c r="AC640" s="162" t="s">
        <v>1812</v>
      </c>
      <c r="AD640" s="161" t="s">
        <v>1107</v>
      </c>
      <c r="AE640" s="161" t="s">
        <v>48</v>
      </c>
      <c r="AO640" s="161" t="s">
        <v>1108</v>
      </c>
      <c r="AR640" s="161" t="s">
        <v>2107</v>
      </c>
      <c r="AS640" s="161" t="s">
        <v>2108</v>
      </c>
      <c r="AT640" s="162" t="s">
        <v>43</v>
      </c>
      <c r="AV640" s="167" t="s">
        <v>3382</v>
      </c>
      <c r="AW640" s="161" t="s">
        <v>3382</v>
      </c>
      <c r="AX640" s="161" t="s">
        <v>4079</v>
      </c>
      <c r="AZ640" s="161" t="s">
        <v>4079</v>
      </c>
      <c r="BA640" s="161" t="s">
        <v>4079</v>
      </c>
      <c r="BB640" s="161" t="s">
        <v>4079</v>
      </c>
      <c r="BC640" s="162" t="s">
        <v>4079</v>
      </c>
      <c r="BD640" s="162" t="str">
        <f>IF("IBT"=MID(AY640,1,3),INDEX('JP PINT 1.0'!J:J,MATCH(コアインボイス0904!AY640,'JP PINT 1.0'!C:C,0),1),"")</f>
        <v/>
      </c>
      <c r="BF640" s="167" t="s">
        <v>4079</v>
      </c>
    </row>
    <row r="641" spans="1:58">
      <c r="A641" s="161">
        <v>639</v>
      </c>
      <c r="B641" s="162" t="s">
        <v>4470</v>
      </c>
      <c r="C641" s="161" t="s">
        <v>5863</v>
      </c>
      <c r="D641" s="161" t="s">
        <v>5206</v>
      </c>
      <c r="E641" s="161" t="str">
        <f t="shared" ref="E641:E642" si="119">G$638</f>
        <v>明細行調整</v>
      </c>
      <c r="F641" s="162" t="str">
        <f>IF("AS"=MID(N641,1,2),INDEX('SME XPath'!X:X,MATCH(コアインボイス0904!K641,'SME XPath'!A:A,0),1),"")</f>
        <v/>
      </c>
      <c r="G641" s="161" t="s">
        <v>2109</v>
      </c>
      <c r="H641" s="161" t="s">
        <v>2428</v>
      </c>
      <c r="K641" s="161">
        <v>623</v>
      </c>
      <c r="L641" s="162" t="s">
        <v>1812</v>
      </c>
      <c r="M641" s="161" t="s">
        <v>1112</v>
      </c>
      <c r="N641" s="161" t="s">
        <v>48</v>
      </c>
      <c r="X641" s="161" t="s">
        <v>1113</v>
      </c>
      <c r="Y641" s="161" t="s">
        <v>2109</v>
      </c>
      <c r="Z641" s="161" t="s">
        <v>2110</v>
      </c>
      <c r="AA641" s="162" t="s">
        <v>43</v>
      </c>
      <c r="AB641" s="161">
        <v>456</v>
      </c>
      <c r="AC641" s="162" t="s">
        <v>1812</v>
      </c>
      <c r="AD641" s="161" t="s">
        <v>1112</v>
      </c>
      <c r="AE641" s="161" t="s">
        <v>48</v>
      </c>
      <c r="AO641" s="161" t="s">
        <v>1113</v>
      </c>
      <c r="AR641" s="161" t="s">
        <v>2109</v>
      </c>
      <c r="AS641" s="161" t="s">
        <v>2110</v>
      </c>
      <c r="AT641" s="162" t="s">
        <v>43</v>
      </c>
      <c r="AV641" s="167" t="s">
        <v>3381</v>
      </c>
      <c r="AW641" s="161" t="s">
        <v>3381</v>
      </c>
      <c r="AX641" s="161" t="s">
        <v>4079</v>
      </c>
      <c r="AZ641" s="161" t="s">
        <v>4079</v>
      </c>
      <c r="BA641" s="161" t="s">
        <v>4079</v>
      </c>
      <c r="BB641" s="161" t="s">
        <v>4079</v>
      </c>
      <c r="BC641" s="162" t="s">
        <v>4079</v>
      </c>
      <c r="BD641" s="162" t="str">
        <f>IF("IBT"=MID(AY641,1,3),INDEX('JP PINT 1.0'!J:J,MATCH(コアインボイス0904!AY641,'JP PINT 1.0'!C:C,0),1),"")</f>
        <v/>
      </c>
      <c r="BF641" s="167" t="s">
        <v>4079</v>
      </c>
    </row>
    <row r="642" spans="1:58">
      <c r="A642" s="161">
        <v>640</v>
      </c>
      <c r="B642" s="162" t="s">
        <v>4470</v>
      </c>
      <c r="C642" s="161" t="s">
        <v>5864</v>
      </c>
      <c r="D642" s="161" t="s">
        <v>5207</v>
      </c>
      <c r="E642" s="161" t="str">
        <f t="shared" si="119"/>
        <v>明細行調整</v>
      </c>
      <c r="F642" s="162" t="str">
        <f>IF("AS"=MID(N642,1,2),INDEX('SME XPath'!X:X,MATCH(コアインボイス0904!K642,'SME XPath'!A:A,0),1),"")</f>
        <v/>
      </c>
      <c r="G642" s="161" t="s">
        <v>2111</v>
      </c>
      <c r="H642" s="161" t="s">
        <v>2566</v>
      </c>
      <c r="K642" s="161">
        <v>624</v>
      </c>
      <c r="L642" s="162" t="s">
        <v>1812</v>
      </c>
      <c r="M642" s="161" t="s">
        <v>1116</v>
      </c>
      <c r="N642" s="161" t="s">
        <v>48</v>
      </c>
      <c r="X642" s="161" t="s">
        <v>1117</v>
      </c>
      <c r="Y642" s="161" t="s">
        <v>2111</v>
      </c>
      <c r="Z642" s="161" t="s">
        <v>2112</v>
      </c>
      <c r="AA642" s="162" t="s">
        <v>43</v>
      </c>
      <c r="AB642" s="161">
        <v>457</v>
      </c>
      <c r="AC642" s="162" t="s">
        <v>1812</v>
      </c>
      <c r="AD642" s="161" t="s">
        <v>1116</v>
      </c>
      <c r="AE642" s="161" t="s">
        <v>48</v>
      </c>
      <c r="AO642" s="161" t="s">
        <v>1117</v>
      </c>
      <c r="AR642" s="161" t="s">
        <v>2111</v>
      </c>
      <c r="AS642" s="161" t="s">
        <v>2112</v>
      </c>
      <c r="AT642" s="162" t="s">
        <v>43</v>
      </c>
      <c r="AV642" s="167" t="s">
        <v>3379</v>
      </c>
      <c r="AW642" s="161" t="s">
        <v>3379</v>
      </c>
      <c r="AX642" s="161" t="s">
        <v>4079</v>
      </c>
      <c r="AZ642" s="161" t="s">
        <v>4079</v>
      </c>
      <c r="BA642" s="161" t="s">
        <v>4079</v>
      </c>
      <c r="BB642" s="161" t="s">
        <v>4079</v>
      </c>
      <c r="BC642" s="162" t="s">
        <v>4079</v>
      </c>
      <c r="BD642" s="162" t="str">
        <f>IF("IBT"=MID(AY642,1,3),INDEX('JP PINT 1.0'!J:J,MATCH(コアインボイス0904!AY642,'JP PINT 1.0'!C:C,0),1),"")</f>
        <v/>
      </c>
      <c r="BF642" s="167" t="s">
        <v>4079</v>
      </c>
    </row>
    <row r="643" spans="1:58">
      <c r="A643" s="161">
        <v>641</v>
      </c>
      <c r="B643" s="162" t="s">
        <v>4470</v>
      </c>
      <c r="C643" s="161" t="s">
        <v>5208</v>
      </c>
      <c r="D643" s="161" t="s">
        <v>5209</v>
      </c>
      <c r="E643" s="161" t="str">
        <f t="shared" ref="E643" si="120">G$549</f>
        <v>明細行</v>
      </c>
      <c r="F643" s="162">
        <f>IF("AS"=MID(N643,1,2),INDEX('SME XPath'!X:X,MATCH(コアインボイス0904!K643,'SME XPath'!A:A,0),1),"")</f>
        <v>1</v>
      </c>
      <c r="G643" s="161" t="s">
        <v>4527</v>
      </c>
      <c r="H643" s="161" t="str">
        <f t="shared" si="111"/>
        <v/>
      </c>
      <c r="K643" s="161">
        <v>625</v>
      </c>
      <c r="L643" s="162" t="s">
        <v>1812</v>
      </c>
      <c r="M643" s="161" t="s">
        <v>2113</v>
      </c>
      <c r="N643" s="161" t="s">
        <v>60</v>
      </c>
      <c r="V643" s="161" t="s">
        <v>2114</v>
      </c>
      <c r="Y643" s="161" t="s">
        <v>2115</v>
      </c>
      <c r="Z643" s="161" t="s">
        <v>2116</v>
      </c>
      <c r="AA643" s="162" t="s">
        <v>64</v>
      </c>
      <c r="AB643" s="161">
        <v>458</v>
      </c>
      <c r="AC643" s="162" t="s">
        <v>1812</v>
      </c>
      <c r="AD643" s="161" t="s">
        <v>2113</v>
      </c>
      <c r="AE643" s="161" t="s">
        <v>60</v>
      </c>
      <c r="AM643" s="161" t="s">
        <v>2114</v>
      </c>
      <c r="AR643" s="161" t="s">
        <v>2115</v>
      </c>
      <c r="AS643" s="161" t="s">
        <v>2116</v>
      </c>
      <c r="AT643" s="166" t="s">
        <v>64</v>
      </c>
      <c r="AV643" s="167" t="s">
        <v>3378</v>
      </c>
      <c r="AW643" s="161" t="s">
        <v>3378</v>
      </c>
      <c r="AX643" s="161">
        <v>3090</v>
      </c>
      <c r="AY643" s="161" t="s">
        <v>2117</v>
      </c>
      <c r="AZ643" s="161">
        <v>2</v>
      </c>
      <c r="BA643" s="161" t="s">
        <v>3267</v>
      </c>
      <c r="BB643" s="161" t="s">
        <v>2859</v>
      </c>
      <c r="BC643" s="162" t="s">
        <v>43</v>
      </c>
      <c r="BD643" s="162" t="str">
        <f>IF("IBT"=MID(AY643,1,3),INDEX('JP PINT 1.0'!J:J,MATCH(コアインボイス0904!AY643,'JP PINT 1.0'!C:C,0),1),"")</f>
        <v/>
      </c>
      <c r="BF643" s="167" t="s">
        <v>4296</v>
      </c>
    </row>
    <row r="644" spans="1:58">
      <c r="A644" s="161">
        <v>642</v>
      </c>
      <c r="B644" s="162" t="s">
        <v>4470</v>
      </c>
      <c r="F644" s="162" t="str">
        <f>IF("AS"=MID(N644,1,2),INDEX('SME XPath'!X:X,MATCH(コアインボイス0904!K644,'SME XPath'!A:A,0),1),"")</f>
        <v/>
      </c>
      <c r="H644" s="161" t="str">
        <f t="shared" si="111"/>
        <v/>
      </c>
      <c r="K644" s="161">
        <v>626</v>
      </c>
      <c r="L644" s="162" t="s">
        <v>1812</v>
      </c>
      <c r="M644" s="161" t="s">
        <v>1004</v>
      </c>
      <c r="N644" s="161" t="s">
        <v>69</v>
      </c>
      <c r="W644" s="161" t="s">
        <v>1005</v>
      </c>
      <c r="Y644" s="161" t="s">
        <v>2119</v>
      </c>
      <c r="Z644" s="161" t="s">
        <v>2120</v>
      </c>
      <c r="AA644" s="162" t="s">
        <v>34</v>
      </c>
      <c r="AB644" s="161">
        <v>459</v>
      </c>
      <c r="AC644" s="162" t="s">
        <v>1812</v>
      </c>
      <c r="AD644" s="161" t="s">
        <v>1004</v>
      </c>
      <c r="AE644" s="161" t="s">
        <v>69</v>
      </c>
      <c r="AN644" s="161" t="s">
        <v>1005</v>
      </c>
      <c r="AR644" s="161" t="s">
        <v>2119</v>
      </c>
      <c r="AS644" s="161" t="s">
        <v>2120</v>
      </c>
      <c r="AT644" s="163" t="s">
        <v>34</v>
      </c>
      <c r="AX644" s="161" t="s">
        <v>4079</v>
      </c>
      <c r="AZ644" s="161" t="s">
        <v>4079</v>
      </c>
      <c r="BA644" s="161" t="s">
        <v>4079</v>
      </c>
      <c r="BB644" s="161" t="s">
        <v>4079</v>
      </c>
      <c r="BC644" s="162" t="s">
        <v>4079</v>
      </c>
      <c r="BD644" s="162" t="str">
        <f>IF("IBT"=MID(AY644,1,3),INDEX('JP PINT 1.0'!J:J,MATCH(コアインボイス0904!AY644,'JP PINT 1.0'!C:C,0),1),"")</f>
        <v/>
      </c>
      <c r="BF644" s="167" t="s">
        <v>4079</v>
      </c>
    </row>
    <row r="645" spans="1:58">
      <c r="A645" s="161">
        <v>643</v>
      </c>
      <c r="B645" s="162" t="s">
        <v>4470</v>
      </c>
      <c r="C645" s="161" t="s">
        <v>5865</v>
      </c>
      <c r="D645" s="161" t="s">
        <v>5210</v>
      </c>
      <c r="E645" s="161" t="str">
        <f>G$643</f>
        <v>明細行取引期間</v>
      </c>
      <c r="F645" s="162" t="str">
        <f>IF("AS"=MID(N645,1,2),INDEX('SME XPath'!X:X,MATCH(コアインボイス0904!K645,'SME XPath'!A:A,0),1),"")</f>
        <v/>
      </c>
      <c r="G645" s="161" t="s">
        <v>2121</v>
      </c>
      <c r="H645" s="161" t="str">
        <f t="shared" si="111"/>
        <v>Date</v>
      </c>
      <c r="K645" s="161">
        <v>627</v>
      </c>
      <c r="L645" s="162" t="s">
        <v>1812</v>
      </c>
      <c r="M645" s="161" t="s">
        <v>1008</v>
      </c>
      <c r="N645" s="161" t="s">
        <v>48</v>
      </c>
      <c r="X645" s="161" t="s">
        <v>1009</v>
      </c>
      <c r="Y645" s="161" t="s">
        <v>2121</v>
      </c>
      <c r="Z645" s="161" t="s">
        <v>2122</v>
      </c>
      <c r="AA645" s="162" t="s">
        <v>43</v>
      </c>
      <c r="AB645" s="161">
        <v>460</v>
      </c>
      <c r="AC645" s="162" t="s">
        <v>1812</v>
      </c>
      <c r="AD645" s="161" t="s">
        <v>1008</v>
      </c>
      <c r="AE645" s="161" t="s">
        <v>48</v>
      </c>
      <c r="AO645" s="161" t="s">
        <v>1009</v>
      </c>
      <c r="AR645" s="161" t="s">
        <v>2121</v>
      </c>
      <c r="AS645" s="161" t="s">
        <v>2122</v>
      </c>
      <c r="AT645" s="163" t="s">
        <v>43</v>
      </c>
      <c r="AV645" s="167" t="s">
        <v>3377</v>
      </c>
      <c r="AW645" s="161" t="s">
        <v>3377</v>
      </c>
      <c r="AX645" s="161">
        <v>3100</v>
      </c>
      <c r="AY645" s="161" t="s">
        <v>2123</v>
      </c>
      <c r="AZ645" s="161">
        <v>3</v>
      </c>
      <c r="BA645" s="161" t="s">
        <v>3269</v>
      </c>
      <c r="BB645" s="161" t="s">
        <v>2861</v>
      </c>
      <c r="BC645" s="162" t="s">
        <v>43</v>
      </c>
      <c r="BD645" s="162" t="str">
        <f>IF("IBT"=MID(AY645,1,3),INDEX('JP PINT 1.0'!J:J,MATCH(コアインボイス0904!AY645,'JP PINT 1.0'!C:C,0),1),"")</f>
        <v>Date</v>
      </c>
      <c r="BF645" s="167" t="s">
        <v>4297</v>
      </c>
    </row>
    <row r="646" spans="1:58">
      <c r="A646" s="161">
        <v>644</v>
      </c>
      <c r="B646" s="162" t="s">
        <v>4470</v>
      </c>
      <c r="C646" s="161" t="s">
        <v>5866</v>
      </c>
      <c r="D646" s="161" t="s">
        <v>5211</v>
      </c>
      <c r="E646" s="161" t="str">
        <f>G$643</f>
        <v>明細行取引期間</v>
      </c>
      <c r="F646" s="162" t="str">
        <f>IF("AS"=MID(N646,1,2),INDEX('SME XPath'!X:X,MATCH(コアインボイス0904!K646,'SME XPath'!A:A,0),1),"")</f>
        <v/>
      </c>
      <c r="G646" s="161" t="s">
        <v>2125</v>
      </c>
      <c r="H646" s="161" t="str">
        <f t="shared" si="111"/>
        <v>Date</v>
      </c>
      <c r="K646" s="161">
        <v>628</v>
      </c>
      <c r="L646" s="162" t="s">
        <v>1812</v>
      </c>
      <c r="M646" s="161" t="s">
        <v>1013</v>
      </c>
      <c r="N646" s="161" t="s">
        <v>48</v>
      </c>
      <c r="X646" s="161" t="s">
        <v>1014</v>
      </c>
      <c r="Y646" s="161" t="s">
        <v>2125</v>
      </c>
      <c r="Z646" s="161" t="s">
        <v>2126</v>
      </c>
      <c r="AA646" s="162" t="s">
        <v>64</v>
      </c>
      <c r="AB646" s="161">
        <v>461</v>
      </c>
      <c r="AC646" s="162" t="s">
        <v>1812</v>
      </c>
      <c r="AD646" s="161" t="s">
        <v>1013</v>
      </c>
      <c r="AE646" s="161" t="s">
        <v>48</v>
      </c>
      <c r="AO646" s="161" t="s">
        <v>1014</v>
      </c>
      <c r="AR646" s="161" t="s">
        <v>2125</v>
      </c>
      <c r="AS646" s="161" t="s">
        <v>2126</v>
      </c>
      <c r="AT646" s="163" t="s">
        <v>64</v>
      </c>
      <c r="AV646" s="167" t="s">
        <v>3376</v>
      </c>
      <c r="AW646" s="161" t="s">
        <v>3376</v>
      </c>
      <c r="AX646" s="161">
        <v>3110</v>
      </c>
      <c r="AY646" s="161" t="s">
        <v>2127</v>
      </c>
      <c r="AZ646" s="161">
        <v>3</v>
      </c>
      <c r="BA646" s="161" t="s">
        <v>3271</v>
      </c>
      <c r="BB646" s="161" t="s">
        <v>2863</v>
      </c>
      <c r="BC646" s="162" t="s">
        <v>43</v>
      </c>
      <c r="BD646" s="162" t="str">
        <f>IF("IBT"=MID(AY646,1,3),INDEX('JP PINT 1.0'!J:J,MATCH(コアインボイス0904!AY646,'JP PINT 1.0'!C:C,0),1),"")</f>
        <v>Date</v>
      </c>
      <c r="BF646" s="167" t="s">
        <v>4298</v>
      </c>
    </row>
    <row r="647" spans="1:58">
      <c r="A647" s="161">
        <v>645</v>
      </c>
      <c r="B647" s="162" t="s">
        <v>4470</v>
      </c>
      <c r="C647" s="161" t="s">
        <v>5212</v>
      </c>
      <c r="D647" s="161" t="s">
        <v>5213</v>
      </c>
      <c r="E647" s="161" t="str">
        <f t="shared" ref="E647" si="121">G$549</f>
        <v>明細行</v>
      </c>
      <c r="F647" s="162">
        <f>IF("AS"=MID(N647,1,2),INDEX('SME XPath'!X:X,MATCH(コアインボイス0904!K647,'SME XPath'!A:A,0),1),"")</f>
        <v>1</v>
      </c>
      <c r="G647" s="161" t="s">
        <v>4528</v>
      </c>
      <c r="H647" s="161" t="str">
        <f t="shared" si="111"/>
        <v/>
      </c>
      <c r="K647" s="161">
        <v>629</v>
      </c>
      <c r="L647" s="162" t="s">
        <v>1812</v>
      </c>
      <c r="M647" s="161" t="s">
        <v>2129</v>
      </c>
      <c r="N647" s="161" t="s">
        <v>60</v>
      </c>
      <c r="V647" s="161" t="s">
        <v>2130</v>
      </c>
      <c r="Y647" s="161" t="s">
        <v>2131</v>
      </c>
      <c r="Z647" s="161" t="s">
        <v>2132</v>
      </c>
      <c r="AA647" s="162" t="s">
        <v>43</v>
      </c>
      <c r="AB647" s="161">
        <v>462</v>
      </c>
      <c r="AC647" s="162" t="s">
        <v>1812</v>
      </c>
      <c r="AD647" s="161" t="s">
        <v>2129</v>
      </c>
      <c r="AE647" s="161" t="s">
        <v>60</v>
      </c>
      <c r="AM647" s="161" t="s">
        <v>2130</v>
      </c>
      <c r="AR647" s="161" t="s">
        <v>2131</v>
      </c>
      <c r="AS647" s="161" t="s">
        <v>2132</v>
      </c>
      <c r="AT647" s="162" t="s">
        <v>43</v>
      </c>
      <c r="AV647" s="167" t="s">
        <v>3375</v>
      </c>
      <c r="AW647" s="161" t="s">
        <v>3375</v>
      </c>
      <c r="AX647" s="161" t="s">
        <v>4079</v>
      </c>
      <c r="AZ647" s="161" t="s">
        <v>4079</v>
      </c>
      <c r="BA647" s="161" t="s">
        <v>4079</v>
      </c>
      <c r="BB647" s="161" t="s">
        <v>4079</v>
      </c>
      <c r="BC647" s="162" t="s">
        <v>4079</v>
      </c>
      <c r="BD647" s="162" t="str">
        <f>IF("IBT"=MID(AY647,1,3),INDEX('JP PINT 1.0'!J:J,MATCH(コアインボイス0904!AY647,'JP PINT 1.0'!C:C,0),1),"")</f>
        <v/>
      </c>
      <c r="BF647" s="167" t="s">
        <v>4079</v>
      </c>
    </row>
    <row r="648" spans="1:58">
      <c r="A648" s="161">
        <v>646</v>
      </c>
      <c r="B648" s="162" t="s">
        <v>4470</v>
      </c>
      <c r="F648" s="162" t="str">
        <f>IF("AS"=MID(N648,1,2),INDEX('SME XPath'!X:X,MATCH(コアインボイス0904!K648,'SME XPath'!A:A,0),1),"")</f>
        <v/>
      </c>
      <c r="H648" s="161" t="str">
        <f t="shared" si="111"/>
        <v/>
      </c>
      <c r="K648" s="161">
        <v>630</v>
      </c>
      <c r="L648" s="162" t="s">
        <v>1812</v>
      </c>
      <c r="M648" s="161" t="s">
        <v>1798</v>
      </c>
      <c r="N648" s="161" t="s">
        <v>69</v>
      </c>
      <c r="W648" s="161" t="s">
        <v>1799</v>
      </c>
      <c r="Y648" s="161" t="s">
        <v>2133</v>
      </c>
      <c r="Z648" s="161" t="s">
        <v>2134</v>
      </c>
      <c r="AA648" s="162" t="s">
        <v>34</v>
      </c>
      <c r="AB648" s="161">
        <v>463</v>
      </c>
      <c r="AC648" s="162" t="s">
        <v>1812</v>
      </c>
      <c r="AD648" s="161" t="s">
        <v>1798</v>
      </c>
      <c r="AE648" s="161" t="s">
        <v>69</v>
      </c>
      <c r="AN648" s="161" t="s">
        <v>1799</v>
      </c>
      <c r="AR648" s="161" t="s">
        <v>2133</v>
      </c>
      <c r="AS648" s="161" t="s">
        <v>2134</v>
      </c>
      <c r="AT648" s="162" t="s">
        <v>34</v>
      </c>
      <c r="AX648" s="161" t="s">
        <v>4079</v>
      </c>
      <c r="AZ648" s="161" t="s">
        <v>4079</v>
      </c>
      <c r="BA648" s="161" t="s">
        <v>4079</v>
      </c>
      <c r="BB648" s="161" t="s">
        <v>4079</v>
      </c>
      <c r="BC648" s="162" t="s">
        <v>4079</v>
      </c>
      <c r="BD648" s="162" t="str">
        <f>IF("IBT"=MID(AY648,1,3),INDEX('JP PINT 1.0'!J:J,MATCH(コアインボイス0904!AY648,'JP PINT 1.0'!C:C,0),1),"")</f>
        <v/>
      </c>
      <c r="BF648" s="167" t="s">
        <v>4079</v>
      </c>
    </row>
    <row r="649" spans="1:58">
      <c r="A649" s="161">
        <v>647</v>
      </c>
      <c r="B649" s="162" t="s">
        <v>4470</v>
      </c>
      <c r="C649" s="161" t="s">
        <v>5867</v>
      </c>
      <c r="D649" s="161" t="s">
        <v>5214</v>
      </c>
      <c r="E649" s="161" t="str">
        <f>G$647</f>
        <v>明細行購買会計アカウント</v>
      </c>
      <c r="F649" s="162" t="str">
        <f>IF("AS"=MID(N649,1,2),INDEX('SME XPath'!X:X,MATCH(コアインボイス0904!K649,'SME XPath'!A:A,0),1),"")</f>
        <v/>
      </c>
      <c r="G649" s="161" t="s">
        <v>2135</v>
      </c>
      <c r="H649" s="161" t="s">
        <v>2355</v>
      </c>
      <c r="K649" s="161">
        <v>631</v>
      </c>
      <c r="L649" s="162" t="s">
        <v>1812</v>
      </c>
      <c r="M649" s="161" t="s">
        <v>1802</v>
      </c>
      <c r="N649" s="161" t="s">
        <v>48</v>
      </c>
      <c r="X649" s="161" t="s">
        <v>1803</v>
      </c>
      <c r="Y649" s="161" t="s">
        <v>2135</v>
      </c>
      <c r="Z649" s="161" t="s">
        <v>2136</v>
      </c>
      <c r="AA649" s="162" t="s">
        <v>43</v>
      </c>
      <c r="AB649" s="161">
        <v>464</v>
      </c>
      <c r="AC649" s="162" t="s">
        <v>1812</v>
      </c>
      <c r="AD649" s="161" t="s">
        <v>1802</v>
      </c>
      <c r="AE649" s="161" t="s">
        <v>48</v>
      </c>
      <c r="AO649" s="161" t="s">
        <v>1803</v>
      </c>
      <c r="AR649" s="161" t="s">
        <v>2135</v>
      </c>
      <c r="AS649" s="161" t="s">
        <v>2136</v>
      </c>
      <c r="AT649" s="162" t="s">
        <v>43</v>
      </c>
      <c r="AV649" s="167" t="s">
        <v>3374</v>
      </c>
      <c r="AW649" s="161" t="s">
        <v>3374</v>
      </c>
      <c r="AX649" s="161" t="s">
        <v>4079</v>
      </c>
      <c r="AZ649" s="161" t="s">
        <v>4079</v>
      </c>
      <c r="BA649" s="161" t="s">
        <v>4079</v>
      </c>
      <c r="BB649" s="161" t="s">
        <v>4079</v>
      </c>
      <c r="BC649" s="162" t="s">
        <v>4079</v>
      </c>
      <c r="BD649" s="162" t="str">
        <f>IF("IBT"=MID(AY649,1,3),INDEX('JP PINT 1.0'!J:J,MATCH(コアインボイス0904!AY649,'JP PINT 1.0'!C:C,0),1),"")</f>
        <v/>
      </c>
      <c r="BF649" s="167" t="s">
        <v>4079</v>
      </c>
    </row>
    <row r="650" spans="1:58">
      <c r="A650" s="161">
        <v>648</v>
      </c>
      <c r="B650" s="162" t="s">
        <v>4470</v>
      </c>
      <c r="C650" s="161" t="s">
        <v>5868</v>
      </c>
      <c r="D650" s="161" t="s">
        <v>5215</v>
      </c>
      <c r="E650" s="161" t="str">
        <f>G$647</f>
        <v>明細行購買会計アカウント</v>
      </c>
      <c r="F650" s="162" t="str">
        <f>IF("AS"=MID(N650,1,2),INDEX('SME XPath'!X:X,MATCH(コアインボイス0904!K650,'SME XPath'!A:A,0),1),"")</f>
        <v/>
      </c>
      <c r="G650" s="161" t="s">
        <v>2137</v>
      </c>
      <c r="H650" s="161" t="str">
        <f t="shared" si="111"/>
        <v>Text</v>
      </c>
      <c r="K650" s="161">
        <v>632</v>
      </c>
      <c r="L650" s="162" t="s">
        <v>1812</v>
      </c>
      <c r="M650" s="161" t="s">
        <v>1806</v>
      </c>
      <c r="N650" s="161" t="s">
        <v>48</v>
      </c>
      <c r="X650" s="161" t="s">
        <v>1807</v>
      </c>
      <c r="Y650" s="161" t="s">
        <v>2137</v>
      </c>
      <c r="Z650" s="161" t="s">
        <v>2138</v>
      </c>
      <c r="AA650" s="162" t="s">
        <v>43</v>
      </c>
      <c r="AB650" s="161">
        <v>465</v>
      </c>
      <c r="AC650" s="162" t="s">
        <v>1812</v>
      </c>
      <c r="AD650" s="161" t="s">
        <v>1806</v>
      </c>
      <c r="AE650" s="161" t="s">
        <v>48</v>
      </c>
      <c r="AO650" s="161" t="s">
        <v>1807</v>
      </c>
      <c r="AR650" s="161" t="s">
        <v>2137</v>
      </c>
      <c r="AS650" s="161" t="s">
        <v>2138</v>
      </c>
      <c r="AT650" s="162" t="s">
        <v>43</v>
      </c>
      <c r="AV650" s="167" t="s">
        <v>3373</v>
      </c>
      <c r="AW650" s="161" t="s">
        <v>3373</v>
      </c>
      <c r="AX650" s="161">
        <v>3080</v>
      </c>
      <c r="AY650" s="161" t="s">
        <v>2139</v>
      </c>
      <c r="AZ650" s="161">
        <v>2</v>
      </c>
      <c r="BA650" s="161" t="s">
        <v>3266</v>
      </c>
      <c r="BB650" s="161" t="s">
        <v>2865</v>
      </c>
      <c r="BC650" s="162" t="s">
        <v>43</v>
      </c>
      <c r="BD650" s="162" t="str">
        <f>IF("IBT"=MID(AY650,1,3),INDEX('JP PINT 1.0'!J:J,MATCH(コアインボイス0904!AY650,'JP PINT 1.0'!C:C,0),1),"")</f>
        <v>Text</v>
      </c>
      <c r="BF650" s="167" t="s">
        <v>4295</v>
      </c>
    </row>
    <row r="651" spans="1:58">
      <c r="A651" s="161">
        <v>649</v>
      </c>
      <c r="B651" s="162" t="s">
        <v>4470</v>
      </c>
      <c r="C651" s="161" t="s">
        <v>5216</v>
      </c>
      <c r="D651" s="161" t="s">
        <v>5217</v>
      </c>
      <c r="E651" s="161" t="str">
        <f t="shared" ref="E651" si="122">G$549</f>
        <v>明細行</v>
      </c>
      <c r="F651" s="162">
        <f>IF("AS"=MID(N651,1,2),INDEX('SME XPath'!X:X,MATCH(コアインボイス0904!K651,'SME XPath'!A:A,0),1),"")</f>
        <v>1</v>
      </c>
      <c r="G651" s="161" t="s">
        <v>4555</v>
      </c>
      <c r="H651" s="161" t="str">
        <f t="shared" si="111"/>
        <v/>
      </c>
      <c r="K651" s="161">
        <v>633</v>
      </c>
      <c r="L651" s="162" t="s">
        <v>1812</v>
      </c>
      <c r="M651" s="161" t="s">
        <v>2141</v>
      </c>
      <c r="N651" s="161" t="s">
        <v>60</v>
      </c>
      <c r="T651" s="161" t="s">
        <v>2142</v>
      </c>
      <c r="Y651" s="161" t="s">
        <v>2143</v>
      </c>
      <c r="Z651" s="161" t="s">
        <v>2144</v>
      </c>
      <c r="AA651" s="162" t="s">
        <v>64</v>
      </c>
      <c r="AB651" s="161">
        <v>466</v>
      </c>
      <c r="AC651" s="162" t="s">
        <v>1812</v>
      </c>
      <c r="AD651" s="161" t="s">
        <v>2141</v>
      </c>
      <c r="AE651" s="161" t="s">
        <v>60</v>
      </c>
      <c r="AK651" s="161" t="s">
        <v>2142</v>
      </c>
      <c r="AR651" s="161" t="s">
        <v>2143</v>
      </c>
      <c r="AS651" s="161" t="s">
        <v>2144</v>
      </c>
      <c r="AT651" s="162" t="s">
        <v>64</v>
      </c>
      <c r="AV651" s="167" t="s">
        <v>3372</v>
      </c>
      <c r="AW651" s="161" t="s">
        <v>3372</v>
      </c>
      <c r="AX651" s="161">
        <v>3370</v>
      </c>
      <c r="AY651" s="161" t="s">
        <v>2146</v>
      </c>
      <c r="AZ651" s="161">
        <v>2</v>
      </c>
      <c r="BA651" s="161" t="s">
        <v>3305</v>
      </c>
      <c r="BB651" s="161" t="s">
        <v>2867</v>
      </c>
      <c r="BC651" s="162" t="s">
        <v>64</v>
      </c>
      <c r="BD651" s="162" t="str">
        <f>IF("IBT"=MID(AY651,1,3),INDEX('JP PINT 1.0'!J:J,MATCH(コアインボイス0904!AY651,'JP PINT 1.0'!C:C,0),1),"")</f>
        <v/>
      </c>
      <c r="BF651" s="167" t="s">
        <v>4321</v>
      </c>
    </row>
    <row r="652" spans="1:58">
      <c r="A652" s="161">
        <v>650</v>
      </c>
      <c r="B652" s="162" t="s">
        <v>4470</v>
      </c>
      <c r="F652" s="162" t="str">
        <f>IF("AS"=MID(N652,1,2),INDEX('SME XPath'!X:X,MATCH(コアインボイス0904!K652,'SME XPath'!A:A,0),1),"")</f>
        <v/>
      </c>
      <c r="H652" s="161" t="str">
        <f t="shared" si="111"/>
        <v/>
      </c>
      <c r="K652" s="161">
        <v>634</v>
      </c>
      <c r="L652" s="162" t="s">
        <v>1812</v>
      </c>
      <c r="M652" s="161" t="s">
        <v>2148</v>
      </c>
      <c r="N652" s="161" t="s">
        <v>69</v>
      </c>
      <c r="U652" s="161" t="s">
        <v>2149</v>
      </c>
      <c r="Y652" s="161" t="s">
        <v>2150</v>
      </c>
      <c r="Z652" s="161" t="s">
        <v>2151</v>
      </c>
      <c r="AA652" s="162" t="s">
        <v>73</v>
      </c>
      <c r="AB652" s="161">
        <v>467</v>
      </c>
      <c r="AC652" s="162" t="s">
        <v>1812</v>
      </c>
      <c r="AD652" s="161" t="s">
        <v>2148</v>
      </c>
      <c r="AE652" s="161" t="s">
        <v>69</v>
      </c>
      <c r="AL652" s="161" t="s">
        <v>2149</v>
      </c>
      <c r="AR652" s="161" t="s">
        <v>2150</v>
      </c>
      <c r="AS652" s="161" t="s">
        <v>2151</v>
      </c>
      <c r="AT652" s="162" t="s">
        <v>73</v>
      </c>
      <c r="AX652" s="161" t="s">
        <v>4079</v>
      </c>
      <c r="AZ652" s="161" t="s">
        <v>4079</v>
      </c>
      <c r="BA652" s="161" t="s">
        <v>4079</v>
      </c>
      <c r="BB652" s="161" t="s">
        <v>4079</v>
      </c>
      <c r="BC652" s="162" t="s">
        <v>4079</v>
      </c>
      <c r="BD652" s="162" t="str">
        <f>IF("IBT"=MID(AY652,1,3),INDEX('JP PINT 1.0'!J:J,MATCH(コアインボイス0904!AY652,'JP PINT 1.0'!C:C,0),1),"")</f>
        <v/>
      </c>
      <c r="BF652" s="167" t="s">
        <v>4079</v>
      </c>
    </row>
    <row r="653" spans="1:58">
      <c r="A653" s="161">
        <v>651</v>
      </c>
      <c r="B653" s="162" t="s">
        <v>4470</v>
      </c>
      <c r="C653" s="161" t="s">
        <v>5869</v>
      </c>
      <c r="D653" s="161" t="s">
        <v>5218</v>
      </c>
      <c r="E653" s="161" t="str">
        <f>G$651</f>
        <v>明細行取引品目</v>
      </c>
      <c r="F653" s="162" t="str">
        <f>IF("AS"=MID(N653,1,2),INDEX('SME XPath'!X:X,MATCH(コアインボイス0904!K653,'SME XPath'!A:A,0),1),"")</f>
        <v/>
      </c>
      <c r="G653" s="161" t="s">
        <v>2154</v>
      </c>
      <c r="H653" s="161" t="s">
        <v>2431</v>
      </c>
      <c r="K653" s="161">
        <v>635</v>
      </c>
      <c r="L653" s="162" t="s">
        <v>1812</v>
      </c>
      <c r="M653" s="161" t="s">
        <v>2152</v>
      </c>
      <c r="N653" s="161" t="s">
        <v>48</v>
      </c>
      <c r="V653" s="161" t="s">
        <v>2153</v>
      </c>
      <c r="Y653" s="161" t="s">
        <v>2154</v>
      </c>
      <c r="Z653" s="161" t="s">
        <v>2155</v>
      </c>
      <c r="AA653" s="162" t="s">
        <v>43</v>
      </c>
      <c r="AB653" s="161">
        <v>468</v>
      </c>
      <c r="AC653" s="162" t="s">
        <v>1812</v>
      </c>
      <c r="AD653" s="161" t="s">
        <v>2152</v>
      </c>
      <c r="AE653" s="161" t="s">
        <v>48</v>
      </c>
      <c r="AM653" s="161" t="s">
        <v>2153</v>
      </c>
      <c r="AR653" s="161" t="s">
        <v>2154</v>
      </c>
      <c r="AS653" s="161" t="s">
        <v>2155</v>
      </c>
      <c r="AT653" s="162" t="s">
        <v>43</v>
      </c>
      <c r="AV653" s="167" t="s">
        <v>4034</v>
      </c>
      <c r="AW653" s="161" t="s">
        <v>4034</v>
      </c>
      <c r="AX653" s="161" t="s">
        <v>4079</v>
      </c>
      <c r="AZ653" s="161" t="s">
        <v>4079</v>
      </c>
      <c r="BA653" s="161" t="s">
        <v>4079</v>
      </c>
      <c r="BB653" s="161" t="s">
        <v>4079</v>
      </c>
      <c r="BC653" s="162" t="s">
        <v>4079</v>
      </c>
      <c r="BD653" s="162" t="str">
        <f>IF("IBT"=MID(AY653,1,3),INDEX('JP PINT 1.0'!J:J,MATCH(コアインボイス0904!AY653,'JP PINT 1.0'!C:C,0),1),"")</f>
        <v/>
      </c>
      <c r="BF653" s="167" t="s">
        <v>4079</v>
      </c>
    </row>
    <row r="654" spans="1:58">
      <c r="A654" s="161">
        <v>652</v>
      </c>
      <c r="B654" s="162" t="s">
        <v>4470</v>
      </c>
      <c r="C654" s="161" t="s">
        <v>5870</v>
      </c>
      <c r="D654" s="161" t="s">
        <v>5219</v>
      </c>
      <c r="E654" s="161" t="str">
        <f t="shared" ref="E654:E661" si="123">G$651</f>
        <v>明細行取引品目</v>
      </c>
      <c r="F654" s="162" t="str">
        <f>IF("AS"=MID(N654,1,2),INDEX('SME XPath'!X:X,MATCH(コアインボイス0904!K654,'SME XPath'!A:A,0),1),"")</f>
        <v/>
      </c>
      <c r="G654" s="161" t="s">
        <v>2158</v>
      </c>
      <c r="H654" s="161" t="s">
        <v>2431</v>
      </c>
      <c r="K654" s="161">
        <v>636</v>
      </c>
      <c r="L654" s="162" t="s">
        <v>1812</v>
      </c>
      <c r="M654" s="161" t="s">
        <v>2156</v>
      </c>
      <c r="N654" s="161" t="s">
        <v>48</v>
      </c>
      <c r="V654" s="161" t="s">
        <v>2157</v>
      </c>
      <c r="Y654" s="161" t="s">
        <v>2158</v>
      </c>
      <c r="Z654" s="161" t="s">
        <v>2159</v>
      </c>
      <c r="AA654" s="162" t="s">
        <v>43</v>
      </c>
      <c r="AB654" s="161">
        <v>469</v>
      </c>
      <c r="AC654" s="162" t="s">
        <v>1812</v>
      </c>
      <c r="AD654" s="161" t="s">
        <v>2156</v>
      </c>
      <c r="AE654" s="161" t="s">
        <v>48</v>
      </c>
      <c r="AM654" s="161" t="s">
        <v>2157</v>
      </c>
      <c r="AR654" s="161" t="s">
        <v>2158</v>
      </c>
      <c r="AS654" s="161" t="s">
        <v>2159</v>
      </c>
      <c r="AT654" s="162" t="s">
        <v>43</v>
      </c>
      <c r="AV654" s="167" t="s">
        <v>3371</v>
      </c>
      <c r="AW654" s="161" t="s">
        <v>3371</v>
      </c>
      <c r="AX654" s="161">
        <v>3420</v>
      </c>
      <c r="AY654" s="161" t="s">
        <v>2161</v>
      </c>
      <c r="AZ654" s="161">
        <v>3</v>
      </c>
      <c r="BA654" s="161" t="s">
        <v>2869</v>
      </c>
      <c r="BB654" s="161" t="s">
        <v>2870</v>
      </c>
      <c r="BC654" s="162" t="s">
        <v>43</v>
      </c>
      <c r="BD654" s="162" t="str">
        <f>IF("IBT"=MID(AY654,1,3),INDEX('JP PINT 1.0'!J:J,MATCH(コアインボイス0904!AY654,'JP PINT 1.0'!C:C,0),1),"")</f>
        <v>Identifier</v>
      </c>
      <c r="BF654" s="167" t="s">
        <v>4326</v>
      </c>
    </row>
    <row r="655" spans="1:58">
      <c r="A655" s="161">
        <v>653</v>
      </c>
      <c r="B655" s="162" t="s">
        <v>4470</v>
      </c>
      <c r="C655" s="161" t="s">
        <v>5894</v>
      </c>
      <c r="D655" s="161" t="s">
        <v>5285</v>
      </c>
      <c r="E655" s="161" t="str">
        <f t="shared" si="123"/>
        <v>明細行取引品目</v>
      </c>
      <c r="F655" s="162" t="str">
        <f>IF("AS"=MID(N655,1,2),INDEX('SME XPath'!X:X,MATCH(コアインボイス0904!K655,'SME XPath'!A:A,0),1),"")</f>
        <v/>
      </c>
      <c r="G655" s="161" t="s">
        <v>2444</v>
      </c>
      <c r="H655" s="161" t="s">
        <v>2355</v>
      </c>
      <c r="AV655" s="167" t="s">
        <v>4099</v>
      </c>
      <c r="AX655" s="161">
        <v>3430</v>
      </c>
      <c r="AY655" s="161" t="s">
        <v>2872</v>
      </c>
      <c r="AZ655" s="161">
        <v>4</v>
      </c>
      <c r="BA655" s="161" t="s">
        <v>2444</v>
      </c>
      <c r="BB655" s="161" t="s">
        <v>2873</v>
      </c>
      <c r="BC655" s="162" t="s">
        <v>64</v>
      </c>
      <c r="BD655" s="162" t="str">
        <f>IF("IBT"=MID(AY655,1,3),INDEX('JP PINT 1.0'!J:J,MATCH(コアインボイス0904!AY655,'JP PINT 1.0'!C:C,0),1),"")</f>
        <v>Code</v>
      </c>
      <c r="BF655" s="167" t="s">
        <v>4433</v>
      </c>
    </row>
    <row r="656" spans="1:58">
      <c r="A656" s="161">
        <v>654</v>
      </c>
      <c r="B656" s="162" t="s">
        <v>4470</v>
      </c>
      <c r="C656" s="161" t="s">
        <v>5871</v>
      </c>
      <c r="D656" s="161" t="s">
        <v>5220</v>
      </c>
      <c r="E656" s="161" t="str">
        <f t="shared" si="123"/>
        <v>明細行取引品目</v>
      </c>
      <c r="F656" s="162" t="str">
        <f>IF("AS"=MID(N656,1,2),INDEX('SME XPath'!X:X,MATCH(コアインボイス0904!K656,'SME XPath'!A:A,0),1),"")</f>
        <v/>
      </c>
      <c r="G656" s="161" t="s">
        <v>2165</v>
      </c>
      <c r="H656" s="161" t="s">
        <v>2431</v>
      </c>
      <c r="K656" s="161">
        <v>637</v>
      </c>
      <c r="L656" s="162" t="s">
        <v>1812</v>
      </c>
      <c r="M656" s="161" t="s">
        <v>2163</v>
      </c>
      <c r="N656" s="161" t="s">
        <v>48</v>
      </c>
      <c r="V656" s="161" t="s">
        <v>2164</v>
      </c>
      <c r="Y656" s="161" t="s">
        <v>2165</v>
      </c>
      <c r="Z656" s="161" t="s">
        <v>2166</v>
      </c>
      <c r="AA656" s="162" t="s">
        <v>43</v>
      </c>
      <c r="AB656" s="161">
        <v>470</v>
      </c>
      <c r="AC656" s="162" t="s">
        <v>1812</v>
      </c>
      <c r="AD656" s="161" t="s">
        <v>2163</v>
      </c>
      <c r="AE656" s="161" t="s">
        <v>48</v>
      </c>
      <c r="AM656" s="161" t="s">
        <v>2164</v>
      </c>
      <c r="AR656" s="161" t="s">
        <v>2165</v>
      </c>
      <c r="AS656" s="161" t="s">
        <v>2166</v>
      </c>
      <c r="AT656" s="162" t="s">
        <v>43</v>
      </c>
      <c r="AV656" s="167" t="s">
        <v>3370</v>
      </c>
      <c r="AW656" s="161" t="s">
        <v>3370</v>
      </c>
      <c r="AX656" s="161">
        <v>3400</v>
      </c>
      <c r="AY656" s="161" t="s">
        <v>2878</v>
      </c>
      <c r="AZ656" s="161">
        <v>3</v>
      </c>
      <c r="BA656" s="161" t="s">
        <v>2877</v>
      </c>
      <c r="BB656" s="161" t="s">
        <v>2879</v>
      </c>
      <c r="BC656" s="162" t="s">
        <v>43</v>
      </c>
      <c r="BD656" s="162" t="str">
        <f>IF("IBT"=MID(AY656,1,3),INDEX('JP PINT 1.0'!J:J,MATCH(コアインボイス0904!AY656,'JP PINT 1.0'!C:C,0),1),"")</f>
        <v>Identifier</v>
      </c>
      <c r="BF656" s="167" t="s">
        <v>4324</v>
      </c>
    </row>
    <row r="657" spans="1:58">
      <c r="A657" s="161">
        <v>655</v>
      </c>
      <c r="B657" s="162" t="s">
        <v>4470</v>
      </c>
      <c r="C657" s="161" t="s">
        <v>5872</v>
      </c>
      <c r="D657" s="161" t="s">
        <v>5221</v>
      </c>
      <c r="E657" s="161" t="str">
        <f t="shared" si="123"/>
        <v>明細行取引品目</v>
      </c>
      <c r="F657" s="162" t="str">
        <f>IF("AS"=MID(N657,1,2),INDEX('SME XPath'!X:X,MATCH(コアインボイス0904!K657,'SME XPath'!A:A,0),1),"")</f>
        <v/>
      </c>
      <c r="G657" s="161" t="s">
        <v>2171</v>
      </c>
      <c r="H657" s="161" t="s">
        <v>2431</v>
      </c>
      <c r="K657" s="161">
        <v>638</v>
      </c>
      <c r="L657" s="162" t="s">
        <v>1812</v>
      </c>
      <c r="M657" s="161" t="s">
        <v>2169</v>
      </c>
      <c r="N657" s="161" t="s">
        <v>48</v>
      </c>
      <c r="V657" s="161" t="s">
        <v>2170</v>
      </c>
      <c r="Y657" s="161" t="s">
        <v>2171</v>
      </c>
      <c r="Z657" s="161" t="s">
        <v>2172</v>
      </c>
      <c r="AA657" s="162" t="s">
        <v>43</v>
      </c>
      <c r="AB657" s="161">
        <v>471</v>
      </c>
      <c r="AC657" s="162" t="s">
        <v>1812</v>
      </c>
      <c r="AD657" s="161" t="s">
        <v>2169</v>
      </c>
      <c r="AE657" s="161" t="s">
        <v>48</v>
      </c>
      <c r="AM657" s="161" t="s">
        <v>2170</v>
      </c>
      <c r="AR657" s="161" t="s">
        <v>2171</v>
      </c>
      <c r="AS657" s="161" t="s">
        <v>2172</v>
      </c>
      <c r="AT657" s="162" t="s">
        <v>43</v>
      </c>
      <c r="AV657" s="167" t="s">
        <v>3369</v>
      </c>
      <c r="AW657" s="161" t="s">
        <v>3369</v>
      </c>
      <c r="AX657" s="161">
        <v>3410</v>
      </c>
      <c r="AY657" s="161" t="s">
        <v>2167</v>
      </c>
      <c r="AZ657" s="161">
        <v>3</v>
      </c>
      <c r="BA657" s="161" t="s">
        <v>2874</v>
      </c>
      <c r="BB657" s="161" t="s">
        <v>2875</v>
      </c>
      <c r="BC657" s="162" t="s">
        <v>43</v>
      </c>
      <c r="BD657" s="162" t="str">
        <f>IF("IBT"=MID(AY657,1,3),INDEX('JP PINT 1.0'!J:J,MATCH(コアインボイス0904!AY657,'JP PINT 1.0'!C:C,0),1),"")</f>
        <v>Identifier</v>
      </c>
      <c r="BF657" s="167" t="s">
        <v>4325</v>
      </c>
    </row>
    <row r="658" spans="1:58">
      <c r="A658" s="161">
        <v>656</v>
      </c>
      <c r="B658" s="162" t="s">
        <v>4470</v>
      </c>
      <c r="C658" s="161" t="s">
        <v>5873</v>
      </c>
      <c r="D658" s="161" t="s">
        <v>5222</v>
      </c>
      <c r="E658" s="161" t="str">
        <f t="shared" si="123"/>
        <v>明細行取引品目</v>
      </c>
      <c r="F658" s="162" t="str">
        <f>IF("AS"=MID(N658,1,2),INDEX('SME XPath'!X:X,MATCH(コアインボイス0904!K658,'SME XPath'!A:A,0),1),"")</f>
        <v/>
      </c>
      <c r="G658" s="161" t="s">
        <v>2175</v>
      </c>
      <c r="H658" s="161" t="s">
        <v>2431</v>
      </c>
      <c r="K658" s="161">
        <v>639</v>
      </c>
      <c r="L658" s="162" t="s">
        <v>1812</v>
      </c>
      <c r="M658" s="161" t="s">
        <v>2173</v>
      </c>
      <c r="N658" s="161" t="s">
        <v>48</v>
      </c>
      <c r="V658" s="161" t="s">
        <v>2174</v>
      </c>
      <c r="Y658" s="161" t="s">
        <v>2175</v>
      </c>
      <c r="Z658" s="161" t="s">
        <v>2176</v>
      </c>
      <c r="AA658" s="162" t="s">
        <v>43</v>
      </c>
      <c r="AB658" s="161">
        <v>472</v>
      </c>
      <c r="AC658" s="162" t="s">
        <v>1812</v>
      </c>
      <c r="AD658" s="161" t="s">
        <v>2173</v>
      </c>
      <c r="AE658" s="161" t="s">
        <v>48</v>
      </c>
      <c r="AM658" s="161" t="s">
        <v>2174</v>
      </c>
      <c r="AR658" s="161" t="s">
        <v>2175</v>
      </c>
      <c r="AS658" s="161" t="s">
        <v>2176</v>
      </c>
      <c r="AT658" s="162" t="s">
        <v>43</v>
      </c>
      <c r="AV658" s="167" t="s">
        <v>3368</v>
      </c>
      <c r="AW658" s="161" t="s">
        <v>3368</v>
      </c>
      <c r="AX658" s="161" t="s">
        <v>4079</v>
      </c>
      <c r="AZ658" s="161" t="s">
        <v>4079</v>
      </c>
      <c r="BA658" s="161" t="s">
        <v>4079</v>
      </c>
      <c r="BB658" s="161" t="s">
        <v>4079</v>
      </c>
      <c r="BC658" s="162" t="s">
        <v>4079</v>
      </c>
      <c r="BD658" s="162" t="str">
        <f>IF("IBT"=MID(AY658,1,3),INDEX('JP PINT 1.0'!J:J,MATCH(コアインボイス0904!AY658,'JP PINT 1.0'!C:C,0),1),"")</f>
        <v/>
      </c>
      <c r="BF658" s="167" t="s">
        <v>4079</v>
      </c>
    </row>
    <row r="659" spans="1:58">
      <c r="A659" s="161">
        <v>657</v>
      </c>
      <c r="B659" s="162" t="s">
        <v>4470</v>
      </c>
      <c r="C659" s="161" t="s">
        <v>5874</v>
      </c>
      <c r="D659" s="161" t="s">
        <v>5223</v>
      </c>
      <c r="E659" s="161" t="str">
        <f t="shared" si="123"/>
        <v>明細行取引品目</v>
      </c>
      <c r="F659" s="162" t="str">
        <f>IF("AS"=MID(N659,1,2),INDEX('SME XPath'!X:X,MATCH(コアインボイス0904!K659,'SME XPath'!A:A,0),1),"")</f>
        <v/>
      </c>
      <c r="G659" s="161" t="s">
        <v>2179</v>
      </c>
      <c r="H659" s="161" t="str">
        <f t="shared" si="111"/>
        <v>Text</v>
      </c>
      <c r="K659" s="161">
        <v>640</v>
      </c>
      <c r="L659" s="162" t="s">
        <v>1812</v>
      </c>
      <c r="M659" s="161" t="s">
        <v>2177</v>
      </c>
      <c r="N659" s="161" t="s">
        <v>48</v>
      </c>
      <c r="V659" s="161" t="s">
        <v>2178</v>
      </c>
      <c r="Y659" s="161" t="s">
        <v>2179</v>
      </c>
      <c r="Z659" s="161" t="s">
        <v>2180</v>
      </c>
      <c r="AA659" s="162" t="s">
        <v>64</v>
      </c>
      <c r="AB659" s="161">
        <v>473</v>
      </c>
      <c r="AC659" s="162" t="s">
        <v>1812</v>
      </c>
      <c r="AD659" s="161" t="s">
        <v>2177</v>
      </c>
      <c r="AE659" s="161" t="s">
        <v>48</v>
      </c>
      <c r="AM659" s="161" t="s">
        <v>2178</v>
      </c>
      <c r="AR659" s="161" t="s">
        <v>2179</v>
      </c>
      <c r="AS659" s="161" t="s">
        <v>2180</v>
      </c>
      <c r="AT659" s="162" t="s">
        <v>64</v>
      </c>
      <c r="AV659" s="167" t="s">
        <v>3367</v>
      </c>
      <c r="AW659" s="161" t="s">
        <v>3367</v>
      </c>
      <c r="AX659" s="161">
        <v>3380</v>
      </c>
      <c r="AY659" s="161" t="s">
        <v>2181</v>
      </c>
      <c r="AZ659" s="161">
        <v>3</v>
      </c>
      <c r="BA659" s="161" t="s">
        <v>2881</v>
      </c>
      <c r="BB659" s="161" t="s">
        <v>2882</v>
      </c>
      <c r="BC659" s="162" t="s">
        <v>64</v>
      </c>
      <c r="BD659" s="162" t="str">
        <f>IF("IBT"=MID(AY659,1,3),INDEX('JP PINT 1.0'!J:J,MATCH(コアインボイス0904!AY659,'JP PINT 1.0'!C:C,0),1),"")</f>
        <v>Text</v>
      </c>
      <c r="BF659" s="167" t="s">
        <v>4322</v>
      </c>
    </row>
    <row r="660" spans="1:58">
      <c r="A660" s="161">
        <v>658</v>
      </c>
      <c r="B660" s="162" t="s">
        <v>4470</v>
      </c>
      <c r="C660" s="161" t="s">
        <v>5875</v>
      </c>
      <c r="D660" s="161" t="s">
        <v>5224</v>
      </c>
      <c r="E660" s="161" t="str">
        <f t="shared" si="123"/>
        <v>明細行取引品目</v>
      </c>
      <c r="F660" s="162" t="str">
        <f>IF("AS"=MID(N660,1,2),INDEX('SME XPath'!X:X,MATCH(コアインボイス0904!K660,'SME XPath'!A:A,0),1),"")</f>
        <v/>
      </c>
      <c r="G660" s="161" t="s">
        <v>2185</v>
      </c>
      <c r="H660" s="161" t="str">
        <f t="shared" si="111"/>
        <v>Text</v>
      </c>
      <c r="K660" s="161">
        <v>641</v>
      </c>
      <c r="L660" s="162" t="s">
        <v>1812</v>
      </c>
      <c r="M660" s="161" t="s">
        <v>2183</v>
      </c>
      <c r="N660" s="161" t="s">
        <v>48</v>
      </c>
      <c r="V660" s="161" t="s">
        <v>2184</v>
      </c>
      <c r="Y660" s="161" t="s">
        <v>2185</v>
      </c>
      <c r="Z660" s="161" t="s">
        <v>2186</v>
      </c>
      <c r="AA660" s="162" t="s">
        <v>43</v>
      </c>
      <c r="AB660" s="161">
        <v>474</v>
      </c>
      <c r="AC660" s="162" t="s">
        <v>1812</v>
      </c>
      <c r="AD660" s="161" t="s">
        <v>2183</v>
      </c>
      <c r="AE660" s="161" t="s">
        <v>48</v>
      </c>
      <c r="AM660" s="161" t="s">
        <v>2184</v>
      </c>
      <c r="AR660" s="161" t="s">
        <v>2185</v>
      </c>
      <c r="AS660" s="161" t="s">
        <v>2186</v>
      </c>
      <c r="AT660" s="162" t="s">
        <v>43</v>
      </c>
      <c r="AV660" s="167" t="s">
        <v>3366</v>
      </c>
      <c r="AW660" s="161" t="s">
        <v>3366</v>
      </c>
      <c r="AX660" s="161">
        <v>3390</v>
      </c>
      <c r="AY660" s="161" t="s">
        <v>2187</v>
      </c>
      <c r="AZ660" s="161">
        <v>3</v>
      </c>
      <c r="BA660" s="161" t="s">
        <v>2185</v>
      </c>
      <c r="BB660" s="161" t="s">
        <v>2884</v>
      </c>
      <c r="BC660" s="162" t="s">
        <v>43</v>
      </c>
      <c r="BD660" s="162" t="str">
        <f>IF("IBT"=MID(AY660,1,3),INDEX('JP PINT 1.0'!J:J,MATCH(コアインボイス0904!AY660,'JP PINT 1.0'!C:C,0),1),"")</f>
        <v>Text</v>
      </c>
      <c r="BF660" s="167" t="s">
        <v>4323</v>
      </c>
    </row>
    <row r="661" spans="1:58">
      <c r="A661" s="161">
        <v>659</v>
      </c>
      <c r="B661" s="162" t="s">
        <v>4470</v>
      </c>
      <c r="C661" s="161" t="s">
        <v>5876</v>
      </c>
      <c r="D661" s="161" t="s">
        <v>5225</v>
      </c>
      <c r="E661" s="161" t="str">
        <f t="shared" si="123"/>
        <v>明細行取引品目</v>
      </c>
      <c r="F661" s="162" t="str">
        <f>IF("AS"=MID(N661,1,2),INDEX('SME XPath'!X:X,MATCH(コアインボイス0904!K661,'SME XPath'!A:A,0),1),"")</f>
        <v/>
      </c>
      <c r="G661" s="161" t="s">
        <v>2191</v>
      </c>
      <c r="H661" s="161" t="s">
        <v>2355</v>
      </c>
      <c r="K661" s="161">
        <v>642</v>
      </c>
      <c r="L661" s="162" t="s">
        <v>1812</v>
      </c>
      <c r="M661" s="161" t="s">
        <v>2189</v>
      </c>
      <c r="N661" s="161" t="s">
        <v>48</v>
      </c>
      <c r="V661" s="161" t="s">
        <v>2190</v>
      </c>
      <c r="Y661" s="161" t="s">
        <v>2191</v>
      </c>
      <c r="Z661" s="161" t="s">
        <v>2192</v>
      </c>
      <c r="AA661" s="162" t="s">
        <v>43</v>
      </c>
      <c r="AB661" s="161">
        <v>475</v>
      </c>
      <c r="AC661" s="162" t="s">
        <v>1812</v>
      </c>
      <c r="AD661" s="161" t="s">
        <v>2189</v>
      </c>
      <c r="AE661" s="161" t="s">
        <v>48</v>
      </c>
      <c r="AM661" s="161" t="s">
        <v>2190</v>
      </c>
      <c r="AR661" s="161" t="s">
        <v>2191</v>
      </c>
      <c r="AS661" s="161" t="s">
        <v>2192</v>
      </c>
      <c r="AT661" s="162" t="s">
        <v>43</v>
      </c>
      <c r="AV661" s="167" t="s">
        <v>3365</v>
      </c>
      <c r="AW661" s="161" t="s">
        <v>3365</v>
      </c>
      <c r="AX661" s="161" t="s">
        <v>4079</v>
      </c>
      <c r="AZ661" s="161" t="s">
        <v>4079</v>
      </c>
      <c r="BA661" s="161" t="s">
        <v>4079</v>
      </c>
      <c r="BB661" s="161" t="s">
        <v>4079</v>
      </c>
      <c r="BC661" s="162" t="s">
        <v>4079</v>
      </c>
      <c r="BD661" s="162" t="str">
        <f>IF("IBT"=MID(AY661,1,3),INDEX('JP PINT 1.0'!J:J,MATCH(コアインボイス0904!AY661,'JP PINT 1.0'!C:C,0),1),"")</f>
        <v/>
      </c>
      <c r="BF661" s="167" t="s">
        <v>4079</v>
      </c>
    </row>
    <row r="662" spans="1:58">
      <c r="A662" s="161">
        <v>660</v>
      </c>
      <c r="B662" s="162" t="s">
        <v>4470</v>
      </c>
      <c r="H662" s="161" t="str">
        <f t="shared" si="111"/>
        <v/>
      </c>
      <c r="K662" s="161">
        <v>643</v>
      </c>
      <c r="L662" s="162" t="s">
        <v>1812</v>
      </c>
      <c r="M662" s="161" t="s">
        <v>2195</v>
      </c>
      <c r="N662" s="161" t="s">
        <v>60</v>
      </c>
      <c r="V662" s="161" t="s">
        <v>2196</v>
      </c>
      <c r="Y662" s="161" t="s">
        <v>2197</v>
      </c>
      <c r="Z662" s="161" t="s">
        <v>2198</v>
      </c>
      <c r="AA662" s="162" t="s">
        <v>43</v>
      </c>
      <c r="AB662" s="161">
        <v>476</v>
      </c>
      <c r="AC662" s="162" t="s">
        <v>1812</v>
      </c>
      <c r="AD662" s="161" t="s">
        <v>2195</v>
      </c>
      <c r="AE662" s="161" t="s">
        <v>60</v>
      </c>
      <c r="AM662" s="161" t="s">
        <v>2196</v>
      </c>
      <c r="AR662" s="161" t="s">
        <v>2197</v>
      </c>
      <c r="AS662" s="161" t="s">
        <v>2198</v>
      </c>
      <c r="AT662" s="162" t="s">
        <v>43</v>
      </c>
      <c r="AV662" s="167" t="s">
        <v>3364</v>
      </c>
      <c r="AW662" s="161" t="s">
        <v>3364</v>
      </c>
      <c r="AX662" s="161" t="s">
        <v>4079</v>
      </c>
      <c r="AZ662" s="161" t="s">
        <v>4079</v>
      </c>
      <c r="BA662" s="161" t="s">
        <v>4079</v>
      </c>
      <c r="BB662" s="161" t="s">
        <v>4079</v>
      </c>
      <c r="BC662" s="162" t="s">
        <v>4079</v>
      </c>
      <c r="BD662" s="162" t="str">
        <f>IF("IBT"=MID(AY662,1,3),INDEX('JP PINT 1.0'!J:J,MATCH(コアインボイス0904!AY662,'JP PINT 1.0'!C:C,0),1),"")</f>
        <v/>
      </c>
      <c r="BF662" s="167" t="s">
        <v>4079</v>
      </c>
    </row>
    <row r="663" spans="1:58">
      <c r="A663" s="161">
        <v>661</v>
      </c>
      <c r="B663" s="162" t="s">
        <v>4470</v>
      </c>
      <c r="F663" s="162" t="str">
        <f>IF("AS"=MID(N663,1,2),INDEX('SME XPath'!X:X,MATCH(コアインボイス0904!K663,'SME XPath'!A:A,0),1),"")</f>
        <v/>
      </c>
      <c r="H663" s="161" t="str">
        <f t="shared" si="111"/>
        <v/>
      </c>
      <c r="K663" s="161">
        <v>644</v>
      </c>
      <c r="L663" s="162" t="s">
        <v>1812</v>
      </c>
      <c r="M663" s="161" t="s">
        <v>2200</v>
      </c>
      <c r="N663" s="161" t="s">
        <v>69</v>
      </c>
      <c r="W663" s="161" t="s">
        <v>2201</v>
      </c>
      <c r="Y663" s="161" t="s">
        <v>2202</v>
      </c>
      <c r="Z663" s="161" t="s">
        <v>2203</v>
      </c>
      <c r="AA663" s="162" t="s">
        <v>73</v>
      </c>
      <c r="AB663" s="161">
        <v>477</v>
      </c>
      <c r="AC663" s="162" t="s">
        <v>1812</v>
      </c>
      <c r="AD663" s="161" t="s">
        <v>2200</v>
      </c>
      <c r="AE663" s="161" t="s">
        <v>69</v>
      </c>
      <c r="AN663" s="161" t="s">
        <v>2201</v>
      </c>
      <c r="AR663" s="161" t="s">
        <v>2202</v>
      </c>
      <c r="AS663" s="161" t="s">
        <v>2203</v>
      </c>
      <c r="AT663" s="162" t="s">
        <v>73</v>
      </c>
      <c r="AX663" s="161" t="s">
        <v>4079</v>
      </c>
      <c r="AZ663" s="161" t="s">
        <v>4079</v>
      </c>
      <c r="BA663" s="161" t="s">
        <v>4079</v>
      </c>
      <c r="BB663" s="161" t="s">
        <v>4079</v>
      </c>
      <c r="BC663" s="162" t="s">
        <v>4079</v>
      </c>
      <c r="BD663" s="162" t="str">
        <f>IF("IBT"=MID(AY663,1,3),INDEX('JP PINT 1.0'!J:J,MATCH(コアインボイス0904!AY663,'JP PINT 1.0'!C:C,0),1),"")</f>
        <v/>
      </c>
      <c r="BF663" s="167" t="s">
        <v>4079</v>
      </c>
    </row>
    <row r="664" spans="1:58">
      <c r="A664" s="161">
        <v>662</v>
      </c>
      <c r="B664" s="162" t="s">
        <v>4470</v>
      </c>
      <c r="C664" s="161" t="s">
        <v>5877</v>
      </c>
      <c r="D664" s="161" t="s">
        <v>5226</v>
      </c>
      <c r="E664" s="161" t="str">
        <f t="shared" ref="E664" si="124">G$651</f>
        <v>明細行取引品目</v>
      </c>
      <c r="F664" s="162" t="str">
        <f>IF("AS"=MID(N664,1,2),INDEX('SME XPath'!X:X,MATCH(コアインボイス0904!K664,'SME XPath'!A:A,0),1),"")</f>
        <v/>
      </c>
      <c r="G664" s="161" t="s">
        <v>2206</v>
      </c>
      <c r="H664" s="161" t="s">
        <v>2355</v>
      </c>
      <c r="K664" s="161">
        <v>645</v>
      </c>
      <c r="L664" s="162" t="s">
        <v>1812</v>
      </c>
      <c r="M664" s="161" t="s">
        <v>2204</v>
      </c>
      <c r="N664" s="161" t="s">
        <v>48</v>
      </c>
      <c r="X664" s="161" t="s">
        <v>2205</v>
      </c>
      <c r="Y664" s="161" t="s">
        <v>2206</v>
      </c>
      <c r="Z664" s="161" t="s">
        <v>2207</v>
      </c>
      <c r="AA664" s="162" t="s">
        <v>43</v>
      </c>
      <c r="AB664" s="161">
        <v>478</v>
      </c>
      <c r="AC664" s="162" t="s">
        <v>1812</v>
      </c>
      <c r="AD664" s="161" t="s">
        <v>2204</v>
      </c>
      <c r="AE664" s="161" t="s">
        <v>48</v>
      </c>
      <c r="AO664" s="161" t="s">
        <v>2205</v>
      </c>
      <c r="AR664" s="161" t="s">
        <v>2206</v>
      </c>
      <c r="AS664" s="161" t="s">
        <v>2207</v>
      </c>
      <c r="AT664" s="162" t="s">
        <v>43</v>
      </c>
      <c r="AV664" s="167" t="s">
        <v>3363</v>
      </c>
      <c r="AW664" s="161" t="s">
        <v>3363</v>
      </c>
      <c r="AX664" s="161" t="s">
        <v>4079</v>
      </c>
      <c r="AZ664" s="161" t="s">
        <v>4079</v>
      </c>
      <c r="BA664" s="161" t="s">
        <v>4079</v>
      </c>
      <c r="BB664" s="161" t="s">
        <v>4079</v>
      </c>
      <c r="BC664" s="162" t="s">
        <v>4079</v>
      </c>
      <c r="BD664" s="162" t="str">
        <f>IF("IBT"=MID(AY664,1,3),INDEX('JP PINT 1.0'!J:J,MATCH(コアインボイス0904!AY664,'JP PINT 1.0'!C:C,0),1),"")</f>
        <v/>
      </c>
      <c r="BF664" s="167" t="s">
        <v>4079</v>
      </c>
    </row>
    <row r="665" spans="1:58">
      <c r="A665" s="161">
        <v>663</v>
      </c>
      <c r="B665" s="162" t="s">
        <v>4470</v>
      </c>
      <c r="C665" s="161" t="s">
        <v>5227</v>
      </c>
      <c r="D665" s="161" t="s">
        <v>5228</v>
      </c>
      <c r="E665" s="161" t="str">
        <f t="shared" ref="E665" si="125">G$549</f>
        <v>明細行</v>
      </c>
      <c r="F665" s="162" t="str">
        <f>IF("AS"=MID(N665,1,2),INDEX('SME XPath'!X:X,MATCH(コアインボイス0904!K665,'SME XPath'!A:A,0),1),"")</f>
        <v>n</v>
      </c>
      <c r="G665" s="161" t="s">
        <v>4556</v>
      </c>
      <c r="H665" s="161" t="str">
        <f t="shared" si="111"/>
        <v/>
      </c>
      <c r="K665" s="161">
        <v>646</v>
      </c>
      <c r="L665" s="162" t="s">
        <v>1812</v>
      </c>
      <c r="M665" s="161" t="s">
        <v>2210</v>
      </c>
      <c r="N665" s="161" t="s">
        <v>60</v>
      </c>
      <c r="V665" s="161" t="s">
        <v>2211</v>
      </c>
      <c r="Y665" s="161" t="s">
        <v>2212</v>
      </c>
      <c r="Z665" s="161" t="s">
        <v>2213</v>
      </c>
      <c r="AA665" s="162" t="s">
        <v>210</v>
      </c>
      <c r="AB665" s="161">
        <v>479</v>
      </c>
      <c r="AC665" s="162" t="s">
        <v>1812</v>
      </c>
      <c r="AD665" s="161" t="s">
        <v>2210</v>
      </c>
      <c r="AE665" s="161" t="s">
        <v>60</v>
      </c>
      <c r="AM665" s="161" t="s">
        <v>2211</v>
      </c>
      <c r="AR665" s="161" t="s">
        <v>2212</v>
      </c>
      <c r="AS665" s="161" t="s">
        <v>2213</v>
      </c>
      <c r="AT665" s="162" t="s">
        <v>210</v>
      </c>
      <c r="AV665" s="167" t="s">
        <v>3362</v>
      </c>
      <c r="AW665" s="161" t="s">
        <v>3362</v>
      </c>
      <c r="AX665" s="161">
        <v>3480</v>
      </c>
      <c r="AY665" s="161" t="s">
        <v>2214</v>
      </c>
      <c r="AZ665" s="161">
        <v>3</v>
      </c>
      <c r="BA665" s="161" t="s">
        <v>2916</v>
      </c>
      <c r="BB665" s="161" t="s">
        <v>2917</v>
      </c>
      <c r="BC665" s="162" t="s">
        <v>210</v>
      </c>
      <c r="BD665" s="162" t="str">
        <f>IF("IBT"=MID(AY665,1,3),INDEX('JP PINT 1.0'!J:J,MATCH(コアインボイス0904!AY665,'JP PINT 1.0'!C:C,0),1),"")</f>
        <v/>
      </c>
      <c r="BF665" s="167" t="s">
        <v>4329</v>
      </c>
    </row>
    <row r="666" spans="1:58">
      <c r="A666" s="161">
        <v>664</v>
      </c>
      <c r="B666" s="162" t="s">
        <v>4470</v>
      </c>
      <c r="F666" s="162" t="str">
        <f>IF("AS"=MID(N666,1,2),INDEX('SME XPath'!X:X,MATCH(コアインボイス0904!K666,'SME XPath'!A:A,0),1),"")</f>
        <v/>
      </c>
      <c r="H666" s="161" t="str">
        <f t="shared" si="111"/>
        <v/>
      </c>
      <c r="K666" s="161">
        <v>647</v>
      </c>
      <c r="L666" s="162" t="s">
        <v>1812</v>
      </c>
      <c r="M666" s="161" t="s">
        <v>2216</v>
      </c>
      <c r="N666" s="161" t="s">
        <v>69</v>
      </c>
      <c r="W666" s="161" t="s">
        <v>2217</v>
      </c>
      <c r="Y666" s="161" t="s">
        <v>2218</v>
      </c>
      <c r="Z666" s="161" t="s">
        <v>2219</v>
      </c>
      <c r="AA666" s="162" t="s">
        <v>34</v>
      </c>
      <c r="AB666" s="161">
        <v>480</v>
      </c>
      <c r="AC666" s="162" t="s">
        <v>1812</v>
      </c>
      <c r="AD666" s="161" t="s">
        <v>2216</v>
      </c>
      <c r="AE666" s="161" t="s">
        <v>69</v>
      </c>
      <c r="AN666" s="161" t="s">
        <v>2217</v>
      </c>
      <c r="AR666" s="161" t="s">
        <v>2218</v>
      </c>
      <c r="AS666" s="161" t="s">
        <v>2219</v>
      </c>
      <c r="AT666" s="162" t="s">
        <v>34</v>
      </c>
      <c r="AX666" s="161" t="s">
        <v>4079</v>
      </c>
      <c r="AZ666" s="161" t="s">
        <v>4079</v>
      </c>
      <c r="BA666" s="161" t="s">
        <v>4079</v>
      </c>
      <c r="BB666" s="161" t="s">
        <v>4079</v>
      </c>
      <c r="BC666" s="162" t="s">
        <v>4079</v>
      </c>
      <c r="BD666" s="162" t="str">
        <f>IF("IBT"=MID(AY666,1,3),INDEX('JP PINT 1.0'!J:J,MATCH(コアインボイス0904!AY666,'JP PINT 1.0'!C:C,0),1),"")</f>
        <v/>
      </c>
      <c r="BF666" s="167" t="s">
        <v>4079</v>
      </c>
    </row>
    <row r="667" spans="1:58">
      <c r="A667" s="161">
        <v>665</v>
      </c>
      <c r="B667" s="162" t="s">
        <v>4470</v>
      </c>
      <c r="C667" s="161" t="s">
        <v>5878</v>
      </c>
      <c r="D667" s="161" t="s">
        <v>5229</v>
      </c>
      <c r="E667" s="161" t="str">
        <f>G$665</f>
        <v>取引品目品目特性</v>
      </c>
      <c r="F667" s="162" t="str">
        <f>IF("AS"=MID(N667,1,2),INDEX('SME XPath'!X:X,MATCH(コアインボイス0904!K667,'SME XPath'!A:A,0),1),"")</f>
        <v/>
      </c>
      <c r="G667" s="161" t="s">
        <v>2222</v>
      </c>
      <c r="H667" s="161" t="str">
        <f t="shared" si="111"/>
        <v>Text</v>
      </c>
      <c r="K667" s="161">
        <v>648</v>
      </c>
      <c r="L667" s="162" t="s">
        <v>1812</v>
      </c>
      <c r="M667" s="161" t="s">
        <v>2220</v>
      </c>
      <c r="N667" s="161" t="s">
        <v>48</v>
      </c>
      <c r="X667" s="161" t="s">
        <v>2221</v>
      </c>
      <c r="Y667" s="161" t="s">
        <v>2222</v>
      </c>
      <c r="Z667" s="161" t="s">
        <v>2186</v>
      </c>
      <c r="AA667" s="162" t="s">
        <v>43</v>
      </c>
      <c r="AB667" s="161">
        <v>481</v>
      </c>
      <c r="AC667" s="162" t="s">
        <v>1812</v>
      </c>
      <c r="AD667" s="161" t="s">
        <v>2220</v>
      </c>
      <c r="AE667" s="161" t="s">
        <v>48</v>
      </c>
      <c r="AO667" s="161" t="s">
        <v>2221</v>
      </c>
      <c r="AR667" s="161" t="s">
        <v>2222</v>
      </c>
      <c r="AS667" s="161" t="s">
        <v>2186</v>
      </c>
      <c r="AT667" s="162" t="s">
        <v>43</v>
      </c>
      <c r="AV667" s="167" t="s">
        <v>3361</v>
      </c>
      <c r="AW667" s="161" t="s">
        <v>3361</v>
      </c>
      <c r="AX667" s="161">
        <v>3490</v>
      </c>
      <c r="AY667" s="161" t="s">
        <v>2223</v>
      </c>
      <c r="AZ667" s="161">
        <v>4</v>
      </c>
      <c r="BA667" s="161" t="s">
        <v>2919</v>
      </c>
      <c r="BB667" s="161" t="s">
        <v>2920</v>
      </c>
      <c r="BC667" s="162" t="s">
        <v>64</v>
      </c>
      <c r="BD667" s="162" t="str">
        <f>IF("IBT"=MID(AY667,1,3),INDEX('JP PINT 1.0'!J:J,MATCH(コアインボイス0904!AY667,'JP PINT 1.0'!C:C,0),1),"")</f>
        <v>Text</v>
      </c>
      <c r="BF667" s="167" t="s">
        <v>4330</v>
      </c>
    </row>
    <row r="668" spans="1:58">
      <c r="A668" s="161">
        <v>666</v>
      </c>
      <c r="B668" s="162" t="s">
        <v>4470</v>
      </c>
      <c r="C668" s="161" t="s">
        <v>5879</v>
      </c>
      <c r="D668" s="161" t="s">
        <v>5230</v>
      </c>
      <c r="E668" s="161" t="str">
        <f>G$665</f>
        <v>取引品目品目特性</v>
      </c>
      <c r="F668" s="162" t="str">
        <f>IF("AS"=MID(N668,1,2),INDEX('SME XPath'!X:X,MATCH(コアインボイス0904!K668,'SME XPath'!A:A,0),1),"")</f>
        <v/>
      </c>
      <c r="G668" s="161" t="s">
        <v>2227</v>
      </c>
      <c r="H668" s="161" t="str">
        <f t="shared" si="111"/>
        <v>Text</v>
      </c>
      <c r="K668" s="161">
        <v>649</v>
      </c>
      <c r="L668" s="162" t="s">
        <v>1812</v>
      </c>
      <c r="M668" s="161" t="s">
        <v>2225</v>
      </c>
      <c r="N668" s="161" t="s">
        <v>48</v>
      </c>
      <c r="X668" s="161" t="s">
        <v>2226</v>
      </c>
      <c r="Y668" s="161" t="s">
        <v>2227</v>
      </c>
      <c r="Z668" s="161" t="s">
        <v>2228</v>
      </c>
      <c r="AA668" s="162" t="s">
        <v>43</v>
      </c>
      <c r="AB668" s="161">
        <v>482</v>
      </c>
      <c r="AC668" s="162" t="s">
        <v>1812</v>
      </c>
      <c r="AD668" s="161" t="s">
        <v>2225</v>
      </c>
      <c r="AE668" s="161" t="s">
        <v>48</v>
      </c>
      <c r="AO668" s="161" t="s">
        <v>2226</v>
      </c>
      <c r="AR668" s="161" t="s">
        <v>2227</v>
      </c>
      <c r="AS668" s="161" t="s">
        <v>2228</v>
      </c>
      <c r="AT668" s="162" t="s">
        <v>43</v>
      </c>
      <c r="AV668" s="167" t="s">
        <v>3360</v>
      </c>
      <c r="AW668" s="161" t="s">
        <v>3360</v>
      </c>
      <c r="AX668" s="161">
        <v>3500</v>
      </c>
      <c r="AY668" s="161" t="s">
        <v>2229</v>
      </c>
      <c r="AZ668" s="161">
        <v>4</v>
      </c>
      <c r="BA668" s="161" t="s">
        <v>2922</v>
      </c>
      <c r="BB668" s="161" t="s">
        <v>2923</v>
      </c>
      <c r="BC668" s="162" t="s">
        <v>64</v>
      </c>
      <c r="BD668" s="162" t="str">
        <f>IF("IBT"=MID(AY668,1,3),INDEX('JP PINT 1.0'!J:J,MATCH(コアインボイス0904!AY668,'JP PINT 1.0'!C:C,0),1),"")</f>
        <v>Text</v>
      </c>
      <c r="BF668" s="167" t="s">
        <v>4331</v>
      </c>
    </row>
    <row r="669" spans="1:58">
      <c r="A669" s="161">
        <v>667</v>
      </c>
      <c r="B669" s="162" t="s">
        <v>4470</v>
      </c>
      <c r="C669" s="161" t="s">
        <v>5231</v>
      </c>
      <c r="D669" s="161" t="s">
        <v>5232</v>
      </c>
      <c r="E669" s="161" t="str">
        <f t="shared" ref="E669" si="126">G$549</f>
        <v>明細行</v>
      </c>
      <c r="F669" s="162">
        <f>IF("AS"=MID(N669,1,2),INDEX('SME XPath'!X:X,MATCH(コアインボイス0904!K669,'SME XPath'!A:A,0),1),"")</f>
        <v>1</v>
      </c>
      <c r="G669" s="161" t="s">
        <v>4557</v>
      </c>
      <c r="H669" s="161" t="str">
        <f t="shared" si="111"/>
        <v/>
      </c>
      <c r="K669" s="161">
        <v>650</v>
      </c>
      <c r="L669" s="162" t="s">
        <v>1812</v>
      </c>
      <c r="M669" s="161" t="s">
        <v>2231</v>
      </c>
      <c r="N669" s="161" t="s">
        <v>60</v>
      </c>
      <c r="V669" s="161" t="s">
        <v>2232</v>
      </c>
      <c r="Y669" s="161" t="s">
        <v>2233</v>
      </c>
      <c r="Z669" s="161" t="s">
        <v>2234</v>
      </c>
      <c r="AA669" s="162" t="s">
        <v>210</v>
      </c>
      <c r="AB669" s="161">
        <v>483</v>
      </c>
      <c r="AC669" s="162" t="s">
        <v>1812</v>
      </c>
      <c r="AD669" s="161" t="s">
        <v>2231</v>
      </c>
      <c r="AE669" s="161" t="s">
        <v>60</v>
      </c>
      <c r="AM669" s="161" t="s">
        <v>2232</v>
      </c>
      <c r="AR669" s="161" t="s">
        <v>2233</v>
      </c>
      <c r="AS669" s="161" t="s">
        <v>2234</v>
      </c>
      <c r="AT669" s="162" t="s">
        <v>210</v>
      </c>
      <c r="AV669" s="167" t="s">
        <v>3358</v>
      </c>
      <c r="AW669" s="161" t="s">
        <v>3358</v>
      </c>
      <c r="AX669" s="161" t="s">
        <v>4079</v>
      </c>
      <c r="AZ669" s="161" t="s">
        <v>4079</v>
      </c>
      <c r="BA669" s="161" t="s">
        <v>4079</v>
      </c>
      <c r="BB669" s="161" t="s">
        <v>4079</v>
      </c>
      <c r="BC669" s="162" t="s">
        <v>4079</v>
      </c>
      <c r="BD669" s="162" t="str">
        <f>IF("IBT"=MID(AY669,1,3),INDEX('JP PINT 1.0'!J:J,MATCH(コアインボイス0904!AY669,'JP PINT 1.0'!C:C,0),1),"")</f>
        <v/>
      </c>
      <c r="BF669" s="167" t="s">
        <v>4079</v>
      </c>
    </row>
    <row r="670" spans="1:58">
      <c r="A670" s="161">
        <v>668</v>
      </c>
      <c r="B670" s="162" t="s">
        <v>4470</v>
      </c>
      <c r="F670" s="162" t="str">
        <f>IF("AS"=MID(N670,1,2),INDEX('SME XPath'!X:X,MATCH(コアインボイス0904!K670,'SME XPath'!A:A,0),1),"")</f>
        <v/>
      </c>
      <c r="H670" s="161" t="str">
        <f t="shared" si="111"/>
        <v/>
      </c>
      <c r="K670" s="161">
        <v>651</v>
      </c>
      <c r="L670" s="162" t="s">
        <v>1812</v>
      </c>
      <c r="M670" s="161" t="s">
        <v>2235</v>
      </c>
      <c r="N670" s="161" t="s">
        <v>69</v>
      </c>
      <c r="W670" s="161" t="s">
        <v>2236</v>
      </c>
      <c r="Y670" s="161" t="s">
        <v>2237</v>
      </c>
      <c r="Z670" s="161" t="s">
        <v>2238</v>
      </c>
      <c r="AA670" s="162" t="s">
        <v>34</v>
      </c>
      <c r="AB670" s="161">
        <v>484</v>
      </c>
      <c r="AC670" s="162" t="s">
        <v>1812</v>
      </c>
      <c r="AD670" s="161" t="s">
        <v>2235</v>
      </c>
      <c r="AE670" s="161" t="s">
        <v>69</v>
      </c>
      <c r="AN670" s="161" t="s">
        <v>2236</v>
      </c>
      <c r="AR670" s="161" t="s">
        <v>2237</v>
      </c>
      <c r="AS670" s="161" t="s">
        <v>2238</v>
      </c>
      <c r="AT670" s="162" t="s">
        <v>34</v>
      </c>
      <c r="AX670" s="161" t="s">
        <v>4079</v>
      </c>
      <c r="AZ670" s="161" t="s">
        <v>4079</v>
      </c>
      <c r="BA670" s="161" t="s">
        <v>4079</v>
      </c>
      <c r="BB670" s="161" t="s">
        <v>4079</v>
      </c>
      <c r="BC670" s="162" t="s">
        <v>4079</v>
      </c>
      <c r="BD670" s="162" t="str">
        <f>IF("IBT"=MID(AY670,1,3),INDEX('JP PINT 1.0'!J:J,MATCH(コアインボイス0904!AY670,'JP PINT 1.0'!C:C,0),1),"")</f>
        <v/>
      </c>
      <c r="BF670" s="167" t="s">
        <v>4079</v>
      </c>
    </row>
    <row r="671" spans="1:58">
      <c r="A671" s="161">
        <v>669</v>
      </c>
      <c r="B671" s="162" t="s">
        <v>4470</v>
      </c>
      <c r="C671" s="161" t="s">
        <v>5880</v>
      </c>
      <c r="D671" s="161" t="s">
        <v>5233</v>
      </c>
      <c r="E671" s="161" t="str">
        <f>G669</f>
        <v>取引品目原産地</v>
      </c>
      <c r="F671" s="162" t="str">
        <f>IF("AS"=MID(N671,1,2),INDEX('SME XPath'!X:X,MATCH(コアインボイス0904!K671,'SME XPath'!A:A,0),1),"")</f>
        <v/>
      </c>
      <c r="G671" s="161" t="s">
        <v>2241</v>
      </c>
      <c r="H671" s="161" t="s">
        <v>2431</v>
      </c>
      <c r="K671" s="161">
        <v>652</v>
      </c>
      <c r="L671" s="162" t="s">
        <v>1812</v>
      </c>
      <c r="M671" s="161" t="s">
        <v>2239</v>
      </c>
      <c r="N671" s="161" t="s">
        <v>48</v>
      </c>
      <c r="X671" s="161" t="s">
        <v>2240</v>
      </c>
      <c r="Y671" s="161" t="s">
        <v>2241</v>
      </c>
      <c r="Z671" s="161" t="s">
        <v>2242</v>
      </c>
      <c r="AA671" s="162" t="s">
        <v>43</v>
      </c>
      <c r="AB671" s="161">
        <v>485</v>
      </c>
      <c r="AC671" s="162" t="s">
        <v>1812</v>
      </c>
      <c r="AD671" s="161" t="s">
        <v>2239</v>
      </c>
      <c r="AE671" s="161" t="s">
        <v>48</v>
      </c>
      <c r="AO671" s="161" t="s">
        <v>2240</v>
      </c>
      <c r="AR671" s="161" t="s">
        <v>2241</v>
      </c>
      <c r="AS671" s="161" t="s">
        <v>2242</v>
      </c>
      <c r="AT671" s="162" t="s">
        <v>43</v>
      </c>
      <c r="AV671" s="167" t="s">
        <v>4035</v>
      </c>
      <c r="AW671" s="161" t="s">
        <v>4035</v>
      </c>
      <c r="AX671" s="161">
        <v>3470</v>
      </c>
      <c r="AY671" s="161" t="s">
        <v>2243</v>
      </c>
      <c r="AZ671" s="161">
        <v>3</v>
      </c>
      <c r="BA671" s="161" t="s">
        <v>2886</v>
      </c>
      <c r="BB671" s="161" t="s">
        <v>2887</v>
      </c>
      <c r="BC671" s="162" t="s">
        <v>43</v>
      </c>
      <c r="BD671" s="162" t="str">
        <f>IF("IBT"=MID(AY671,1,3),INDEX('JP PINT 1.0'!J:J,MATCH(コアインボイス0904!AY671,'JP PINT 1.0'!C:C,0),1),"")</f>
        <v>Code</v>
      </c>
      <c r="BF671" s="167" t="s">
        <v>4328</v>
      </c>
    </row>
    <row r="672" spans="1:58">
      <c r="K672" s="161">
        <v>653</v>
      </c>
      <c r="N672" s="161" t="s">
        <v>2245</v>
      </c>
      <c r="AB672" s="161">
        <v>486</v>
      </c>
      <c r="AE672" s="161" t="s">
        <v>2245</v>
      </c>
    </row>
  </sheetData>
  <autoFilter ref="A1:BG672" xr:uid="{2DD3A3A9-D6DC-4882-8837-8156764B3DBC}"/>
  <phoneticPr fontId="3" type="noConversion"/>
  <conditionalFormatting sqref="A1:A1048576">
    <cfRule type="duplicateValues" dxfId="83" priority="1"/>
  </conditionalFormatting>
  <conditionalFormatting sqref="C1:C1048576">
    <cfRule type="duplicateValues" dxfId="82" priority="21"/>
  </conditionalFormatting>
  <conditionalFormatting sqref="C1:D1 H1 K1:AU1 AV1:AW593 K2:AF2 AR2:AU2 C2:J4 K3:AU64 G5:J64 C5:F671 H65:AC65 AE65:AV65 G66:J69 K66:AU593 H70:J70 G71:J71 H72:J72 G73:J104 H105:J105 G106:J106 H107:J107 G108:J212 H213:J213 G214:J214 H215:J215 G216:J279 H280:J284 G285:J289 H290:J290 G291:J322 H323:J324 G325:J416 H417:J417 G418:J653 AW594:AW1048573 K594:AV1048576 G654 H654:J658 G656:G658 G659:J671 C672:J1048573">
    <cfRule type="expression" dxfId="81" priority="38">
      <formula>"AS"=MID($N1,1,2)</formula>
    </cfRule>
  </conditionalFormatting>
  <conditionalFormatting sqref="D1:D1048576">
    <cfRule type="duplicateValues" dxfId="80" priority="22"/>
  </conditionalFormatting>
  <conditionalFormatting sqref="G65 G72 G107 G215">
    <cfRule type="expression" dxfId="79" priority="18">
      <formula>ISBLANK($AY65)</formula>
    </cfRule>
    <cfRule type="expression" dxfId="78" priority="19">
      <formula>"IBG"=MID($AY65,1,3)</formula>
    </cfRule>
  </conditionalFormatting>
  <conditionalFormatting sqref="G70">
    <cfRule type="expression" dxfId="77" priority="14">
      <formula>ISBLANK($AY70)</formula>
    </cfRule>
    <cfRule type="expression" dxfId="76" priority="15">
      <formula>"IBG"=MID($AY70,1,3)</formula>
    </cfRule>
  </conditionalFormatting>
  <conditionalFormatting sqref="G105">
    <cfRule type="expression" dxfId="75" priority="12">
      <formula>ISBLANK($AY105)</formula>
    </cfRule>
    <cfRule type="expression" dxfId="74" priority="13">
      <formula>"IBG"=MID($AY105,1,3)</formula>
    </cfRule>
  </conditionalFormatting>
  <conditionalFormatting sqref="G213">
    <cfRule type="expression" dxfId="73" priority="10">
      <formula>ISBLANK($AY213)</formula>
    </cfRule>
    <cfRule type="expression" dxfId="72" priority="11">
      <formula>"IBG"=MID($AY213,1,3)</formula>
    </cfRule>
  </conditionalFormatting>
  <conditionalFormatting sqref="G280:G284">
    <cfRule type="expression" dxfId="71" priority="8">
      <formula>ISBLANK($AY280)</formula>
    </cfRule>
    <cfRule type="expression" dxfId="70" priority="9">
      <formula>"IBG"=MID($AY280,1,3)</formula>
    </cfRule>
  </conditionalFormatting>
  <conditionalFormatting sqref="G290">
    <cfRule type="expression" dxfId="69" priority="6">
      <formula>ISBLANK($AY290)</formula>
    </cfRule>
    <cfRule type="expression" dxfId="68" priority="7">
      <formula>"IBG"=MID($AY290,1,3)</formula>
    </cfRule>
  </conditionalFormatting>
  <conditionalFormatting sqref="G323:G324">
    <cfRule type="expression" dxfId="67" priority="16">
      <formula>ISBLANK($AY323)</formula>
    </cfRule>
    <cfRule type="expression" dxfId="66" priority="17">
      <formula>"IBG"=MID($AY323,1,3)</formula>
    </cfRule>
  </conditionalFormatting>
  <conditionalFormatting sqref="G417">
    <cfRule type="expression" dxfId="65" priority="4">
      <formula>ISBLANK($AY417)</formula>
    </cfRule>
    <cfRule type="expression" dxfId="64" priority="5">
      <formula>"IBG"=MID($AY417,1,3)</formula>
    </cfRule>
  </conditionalFormatting>
  <conditionalFormatting sqref="G655">
    <cfRule type="expression" dxfId="63" priority="2">
      <formula>ISBLANK($AY655)</formula>
    </cfRule>
    <cfRule type="expression" dxfId="62" priority="3">
      <formula>"IBG"=MID($AY655,1,3)</formula>
    </cfRule>
  </conditionalFormatting>
  <conditionalFormatting sqref="AB4:AV64 AB65:AC65 AE65:AV65 AB66:AV671">
    <cfRule type="expression" dxfId="61" priority="36">
      <formula>ISBLANK($AE4)</formula>
    </cfRule>
  </conditionalFormatting>
  <conditionalFormatting sqref="AB4:AV64 AE65:AV65 AB66:AV671 AB65:AC65">
    <cfRule type="expression" dxfId="60" priority="35">
      <formula>"UN01009672"=$AD4</formula>
    </cfRule>
  </conditionalFormatting>
  <conditionalFormatting sqref="AC1:AC379 AC382:AC397 AC549:AC1048576">
    <cfRule type="expression" dxfId="59" priority="129">
      <formula>$L1&lt;&gt;$AC1</formula>
    </cfRule>
  </conditionalFormatting>
  <conditionalFormatting sqref="AD1:AD64 AD66:AD1048576">
    <cfRule type="expression" dxfId="58" priority="132">
      <formula>$M1&lt;&gt;$AD1</formula>
    </cfRule>
  </conditionalFormatting>
  <conditionalFormatting sqref="AE1:AE1048576">
    <cfRule type="expression" dxfId="57" priority="133">
      <formula>$N1&lt;&gt;$AE1</formula>
    </cfRule>
  </conditionalFormatting>
  <conditionalFormatting sqref="AF1:AF1048576">
    <cfRule type="expression" dxfId="56" priority="134">
      <formula>$O1&lt;&gt;$AF1</formula>
    </cfRule>
  </conditionalFormatting>
  <conditionalFormatting sqref="AG1 AG3:AG1048576">
    <cfRule type="expression" dxfId="55" priority="135">
      <formula>$P1&lt;&gt;$AG1</formula>
    </cfRule>
  </conditionalFormatting>
  <conditionalFormatting sqref="AH1 AH3:AH1048576">
    <cfRule type="expression" dxfId="54" priority="137">
      <formula>$Q1&lt;&gt;$AH1</formula>
    </cfRule>
  </conditionalFormatting>
  <conditionalFormatting sqref="AI1 AI3:AI1048576">
    <cfRule type="expression" dxfId="53" priority="139">
      <formula>$R1&lt;&gt;$AI1</formula>
    </cfRule>
  </conditionalFormatting>
  <conditionalFormatting sqref="AJ1 AJ3:AJ1048576">
    <cfRule type="expression" dxfId="52" priority="141">
      <formula>$S1&lt;&gt;$AJ1</formula>
    </cfRule>
  </conditionalFormatting>
  <conditionalFormatting sqref="AK1 AK3:AK1048576">
    <cfRule type="expression" dxfId="51" priority="143">
      <formula>$T1&lt;&gt;$AK1</formula>
    </cfRule>
  </conditionalFormatting>
  <conditionalFormatting sqref="AL1 AL3:AL1048576">
    <cfRule type="expression" dxfId="50" priority="145">
      <formula>$U1&lt;&gt;$AL1</formula>
    </cfRule>
  </conditionalFormatting>
  <conditionalFormatting sqref="AR1:AR1048576">
    <cfRule type="expression" dxfId="49" priority="52">
      <formula>$Y1&lt;&gt;$AR1</formula>
    </cfRule>
  </conditionalFormatting>
  <conditionalFormatting sqref="AS1:AS1048576">
    <cfRule type="expression" dxfId="48" priority="53">
      <formula>$Z1&lt;&gt;$AS1</formula>
    </cfRule>
  </conditionalFormatting>
  <conditionalFormatting sqref="AT1:AT1048576">
    <cfRule type="expression" dxfId="47" priority="55">
      <formula>$AA1&lt;&gt;$AT1</formula>
    </cfRule>
  </conditionalFormatting>
  <conditionalFormatting sqref="AU1:AU1048576">
    <cfRule type="notContainsBlanks" dxfId="46" priority="24">
      <formula>LEN(TRIM(AU1))&gt;0</formula>
    </cfRule>
  </conditionalFormatting>
  <conditionalFormatting sqref="AV1:AV1048576">
    <cfRule type="duplicateValues" dxfId="45" priority="26"/>
  </conditionalFormatting>
  <conditionalFormatting sqref="AV1:AW593 K3:AU64 H65:AC65 AE65:AV65 K66:AU593 K594:AV1048576 K1:AU1 AR2:AU2 C1:D1 C2:J4 C5:F671 C672:J1048573 AW594:AW1048573 H1 K2:AF2 G5:J64 G66:J69 H70:J70 G71:J71 H72:J72 G73:J104 H105:J105 G106:J106 H107:J107 G108:J212 H213:J213 G214:J214 H215:J215 G216:J279 H280:J284 G285:J289 H290:J290 G291:J322 H323:J324 G325:J416 H417:J417 G418:J653 G654 H654:J658 G656:G658 G659:J671">
    <cfRule type="expression" dxfId="44" priority="37">
      <formula>"AB"=MID($N1,1,2)</formula>
    </cfRule>
  </conditionalFormatting>
  <conditionalFormatting sqref="AW1:AW1048576">
    <cfRule type="duplicateValues" dxfId="43" priority="20"/>
  </conditionalFormatting>
  <conditionalFormatting sqref="AX4:BE671">
    <cfRule type="expression" dxfId="42" priority="30">
      <formula>ISBLANK($AY4)</formula>
    </cfRule>
  </conditionalFormatting>
  <conditionalFormatting sqref="AX1:BF1048576">
    <cfRule type="expression" dxfId="41" priority="32">
      <formula>"IBG"=MID($AY1,1,3)</formula>
    </cfRule>
  </conditionalFormatting>
  <conditionalFormatting sqref="AY1:AY1048576">
    <cfRule type="duplicateValues" dxfId="40" priority="33"/>
  </conditionalFormatting>
  <conditionalFormatting sqref="BC1:BC1048576">
    <cfRule type="expression" dxfId="39" priority="93">
      <formula>AND(LEN($BC1)&gt;0,$AT1&lt;&gt;$BC1)</formula>
    </cfRule>
  </conditionalFormatting>
  <conditionalFormatting sqref="BF3:BF671">
    <cfRule type="expression" dxfId="38" priority="23">
      <formula>ISBLANK($AY3)</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E510"/>
  <sheetViews>
    <sheetView topLeftCell="A115" zoomScale="80" zoomScaleNormal="80" workbookViewId="0">
      <selection activeCell="A115" sqref="A1:XFD1048576"/>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1">
      <c r="A1" t="s">
        <v>2271</v>
      </c>
      <c r="Q1" t="s">
        <v>1</v>
      </c>
      <c r="AC1" t="s">
        <v>2</v>
      </c>
    </row>
    <row r="2" spans="1:31">
      <c r="B2" t="s">
        <v>3</v>
      </c>
      <c r="Q2" t="s">
        <v>4</v>
      </c>
      <c r="U2" t="s">
        <v>5</v>
      </c>
      <c r="Y2" t="s">
        <v>6</v>
      </c>
      <c r="AA2" t="s">
        <v>7</v>
      </c>
      <c r="AC2" t="s">
        <v>8</v>
      </c>
    </row>
    <row r="3" spans="1:31">
      <c r="A3" t="s">
        <v>9</v>
      </c>
      <c r="B3" t="s">
        <v>10</v>
      </c>
      <c r="C3" t="s">
        <v>11</v>
      </c>
      <c r="D3" t="s">
        <v>12</v>
      </c>
      <c r="E3" t="s">
        <v>13</v>
      </c>
      <c r="Q3" t="s">
        <v>14</v>
      </c>
      <c r="R3" t="s">
        <v>15</v>
      </c>
      <c r="S3" s="1" t="s">
        <v>16</v>
      </c>
      <c r="T3" t="s">
        <v>17</v>
      </c>
      <c r="U3" t="s">
        <v>18</v>
      </c>
      <c r="V3" t="s">
        <v>19</v>
      </c>
      <c r="W3" t="s">
        <v>20</v>
      </c>
      <c r="X3" t="s">
        <v>21</v>
      </c>
      <c r="Y3" t="s">
        <v>2272</v>
      </c>
      <c r="Z3" t="s">
        <v>2273</v>
      </c>
      <c r="AA3" t="s">
        <v>25</v>
      </c>
      <c r="AC3" t="s">
        <v>26</v>
      </c>
      <c r="AD3" t="s">
        <v>27</v>
      </c>
      <c r="AE3" t="s">
        <v>28</v>
      </c>
    </row>
    <row r="4" spans="1:31">
      <c r="A4">
        <v>1</v>
      </c>
      <c r="B4" t="s">
        <v>29</v>
      </c>
      <c r="D4" t="s">
        <v>30</v>
      </c>
      <c r="E4" t="s">
        <v>2274</v>
      </c>
      <c r="Q4" t="s">
        <v>2275</v>
      </c>
      <c r="R4" t="s">
        <v>2276</v>
      </c>
      <c r="S4" s="1" t="s">
        <v>34</v>
      </c>
      <c r="T4" t="s">
        <v>35</v>
      </c>
      <c r="U4" t="s">
        <v>36</v>
      </c>
      <c r="V4" t="s">
        <v>37</v>
      </c>
      <c r="X4" t="s">
        <v>37</v>
      </c>
      <c r="Y4" t="s">
        <v>37</v>
      </c>
      <c r="Z4" t="s">
        <v>37</v>
      </c>
      <c r="AA4" t="s">
        <v>37</v>
      </c>
      <c r="AC4" t="s">
        <v>37</v>
      </c>
      <c r="AD4" t="s">
        <v>37</v>
      </c>
      <c r="AE4" t="s">
        <v>37</v>
      </c>
    </row>
    <row r="5" spans="1:31">
      <c r="A5">
        <v>2</v>
      </c>
      <c r="B5" t="s">
        <v>29</v>
      </c>
      <c r="C5" t="s">
        <v>38</v>
      </c>
      <c r="D5" t="s">
        <v>39</v>
      </c>
      <c r="E5" t="s">
        <v>40</v>
      </c>
      <c r="Q5" t="s">
        <v>41</v>
      </c>
      <c r="R5" t="s">
        <v>42</v>
      </c>
      <c r="S5" s="1" t="s">
        <v>43</v>
      </c>
      <c r="T5" t="s">
        <v>44</v>
      </c>
      <c r="U5" t="s">
        <v>37</v>
      </c>
      <c r="V5" t="s">
        <v>37</v>
      </c>
      <c r="X5" t="s">
        <v>45</v>
      </c>
      <c r="Y5" t="s">
        <v>46</v>
      </c>
      <c r="Z5" t="s">
        <v>46</v>
      </c>
      <c r="AA5" t="s">
        <v>37</v>
      </c>
      <c r="AC5" t="s">
        <v>37</v>
      </c>
      <c r="AD5" t="s">
        <v>37</v>
      </c>
      <c r="AE5" t="s">
        <v>37</v>
      </c>
    </row>
    <row r="6" spans="1:31">
      <c r="A6">
        <v>3</v>
      </c>
      <c r="B6" t="s">
        <v>29</v>
      </c>
      <c r="C6" t="s">
        <v>47</v>
      </c>
      <c r="D6" t="s">
        <v>48</v>
      </c>
      <c r="F6" t="s">
        <v>49</v>
      </c>
      <c r="Q6" t="s">
        <v>50</v>
      </c>
      <c r="R6" t="s">
        <v>51</v>
      </c>
      <c r="S6" s="1" t="s">
        <v>43</v>
      </c>
      <c r="T6" t="s">
        <v>44</v>
      </c>
      <c r="U6" t="s">
        <v>37</v>
      </c>
      <c r="V6" t="s">
        <v>37</v>
      </c>
      <c r="X6" t="s">
        <v>36</v>
      </c>
      <c r="Y6" t="s">
        <v>46</v>
      </c>
      <c r="Z6" t="s">
        <v>46</v>
      </c>
      <c r="AA6" t="s">
        <v>37</v>
      </c>
      <c r="AC6" t="s">
        <v>37</v>
      </c>
      <c r="AD6" t="s">
        <v>37</v>
      </c>
      <c r="AE6" t="s">
        <v>37</v>
      </c>
    </row>
    <row r="7" spans="1:31">
      <c r="A7">
        <v>4</v>
      </c>
      <c r="B7" t="s">
        <v>29</v>
      </c>
      <c r="C7" t="s">
        <v>52</v>
      </c>
      <c r="D7" t="s">
        <v>48</v>
      </c>
      <c r="F7" t="s">
        <v>53</v>
      </c>
      <c r="Q7" t="s">
        <v>54</v>
      </c>
      <c r="R7" t="s">
        <v>55</v>
      </c>
      <c r="S7" s="1" t="s">
        <v>43</v>
      </c>
      <c r="T7" t="s">
        <v>56</v>
      </c>
      <c r="U7" t="s">
        <v>57</v>
      </c>
      <c r="V7" t="s">
        <v>58</v>
      </c>
      <c r="X7" t="s">
        <v>36</v>
      </c>
      <c r="Y7" t="s">
        <v>46</v>
      </c>
      <c r="Z7" t="s">
        <v>46</v>
      </c>
      <c r="AA7" t="s">
        <v>37</v>
      </c>
      <c r="AC7" t="s">
        <v>37</v>
      </c>
      <c r="AD7" t="s">
        <v>37</v>
      </c>
      <c r="AE7" t="s">
        <v>37</v>
      </c>
    </row>
    <row r="8" spans="1:31">
      <c r="A8">
        <v>5</v>
      </c>
      <c r="B8" t="s">
        <v>29</v>
      </c>
      <c r="C8" t="s">
        <v>59</v>
      </c>
      <c r="D8" t="s">
        <v>60</v>
      </c>
      <c r="F8" t="s">
        <v>61</v>
      </c>
      <c r="Q8" t="s">
        <v>62</v>
      </c>
      <c r="R8" t="s">
        <v>63</v>
      </c>
      <c r="S8" s="1" t="s">
        <v>64</v>
      </c>
      <c r="T8" t="s">
        <v>44</v>
      </c>
      <c r="U8" t="s">
        <v>36</v>
      </c>
      <c r="V8" t="s">
        <v>36</v>
      </c>
      <c r="X8" t="s">
        <v>36</v>
      </c>
      <c r="Y8" t="s">
        <v>46</v>
      </c>
      <c r="Z8" t="s">
        <v>46</v>
      </c>
      <c r="AA8" t="s">
        <v>65</v>
      </c>
      <c r="AC8" t="s">
        <v>66</v>
      </c>
      <c r="AD8" t="s">
        <v>67</v>
      </c>
      <c r="AE8" t="s">
        <v>64</v>
      </c>
    </row>
    <row r="9" spans="1:31">
      <c r="A9">
        <v>6</v>
      </c>
      <c r="B9" t="s">
        <v>29</v>
      </c>
      <c r="C9" t="s">
        <v>68</v>
      </c>
      <c r="D9" t="s">
        <v>69</v>
      </c>
      <c r="G9" t="s">
        <v>70</v>
      </c>
      <c r="Q9" t="s">
        <v>71</v>
      </c>
      <c r="R9" t="s">
        <v>72</v>
      </c>
      <c r="S9" s="1" t="s">
        <v>73</v>
      </c>
      <c r="T9" t="s">
        <v>44</v>
      </c>
      <c r="U9" t="s">
        <v>36</v>
      </c>
      <c r="V9" t="s">
        <v>36</v>
      </c>
      <c r="X9" t="s">
        <v>36</v>
      </c>
      <c r="Y9" t="s">
        <v>37</v>
      </c>
      <c r="Z9" t="s">
        <v>36</v>
      </c>
      <c r="AA9" t="s">
        <v>37</v>
      </c>
      <c r="AC9" t="s">
        <v>37</v>
      </c>
      <c r="AD9" t="s">
        <v>37</v>
      </c>
      <c r="AE9" t="s">
        <v>37</v>
      </c>
    </row>
    <row r="10" spans="1:31">
      <c r="A10">
        <v>7</v>
      </c>
      <c r="B10" t="s">
        <v>29</v>
      </c>
      <c r="C10" t="s">
        <v>75</v>
      </c>
      <c r="D10" t="s">
        <v>48</v>
      </c>
      <c r="H10" t="s">
        <v>76</v>
      </c>
      <c r="Q10" t="s">
        <v>77</v>
      </c>
      <c r="R10" t="s">
        <v>78</v>
      </c>
      <c r="S10" s="1" t="s">
        <v>43</v>
      </c>
      <c r="T10" t="s">
        <v>44</v>
      </c>
      <c r="U10" t="s">
        <v>79</v>
      </c>
      <c r="V10" t="s">
        <v>80</v>
      </c>
      <c r="W10" t="s">
        <v>81</v>
      </c>
      <c r="X10" t="s">
        <v>2277</v>
      </c>
      <c r="Y10" t="s">
        <v>46</v>
      </c>
      <c r="Z10" t="s">
        <v>46</v>
      </c>
      <c r="AA10" t="s">
        <v>65</v>
      </c>
      <c r="AC10" t="s">
        <v>83</v>
      </c>
      <c r="AD10" t="s">
        <v>84</v>
      </c>
      <c r="AE10" t="s">
        <v>64</v>
      </c>
    </row>
    <row r="11" spans="1:31">
      <c r="A11">
        <v>8</v>
      </c>
      <c r="B11" t="s">
        <v>29</v>
      </c>
      <c r="C11" t="s">
        <v>85</v>
      </c>
      <c r="D11" t="s">
        <v>48</v>
      </c>
      <c r="H11" t="s">
        <v>86</v>
      </c>
      <c r="Q11" t="s">
        <v>87</v>
      </c>
      <c r="R11" t="s">
        <v>88</v>
      </c>
      <c r="S11" s="1" t="s">
        <v>43</v>
      </c>
      <c r="T11" t="s">
        <v>44</v>
      </c>
      <c r="U11" t="s">
        <v>89</v>
      </c>
      <c r="V11" t="s">
        <v>58</v>
      </c>
      <c r="X11" t="s">
        <v>90</v>
      </c>
      <c r="Y11" t="s">
        <v>46</v>
      </c>
      <c r="Z11" t="s">
        <v>46</v>
      </c>
      <c r="AA11" t="s">
        <v>37</v>
      </c>
      <c r="AC11" t="s">
        <v>37</v>
      </c>
      <c r="AD11" t="s">
        <v>37</v>
      </c>
      <c r="AE11" t="s">
        <v>37</v>
      </c>
    </row>
    <row r="12" spans="1:31">
      <c r="A12">
        <v>9</v>
      </c>
      <c r="B12" t="s">
        <v>29</v>
      </c>
      <c r="C12" t="s">
        <v>91</v>
      </c>
      <c r="D12" t="s">
        <v>60</v>
      </c>
      <c r="H12" t="s">
        <v>92</v>
      </c>
      <c r="Q12" t="s">
        <v>93</v>
      </c>
      <c r="R12" t="s">
        <v>94</v>
      </c>
      <c r="S12" s="1" t="s">
        <v>64</v>
      </c>
      <c r="T12" t="s">
        <v>44</v>
      </c>
      <c r="U12" t="s">
        <v>37</v>
      </c>
      <c r="V12" t="s">
        <v>37</v>
      </c>
      <c r="X12" t="s">
        <v>90</v>
      </c>
      <c r="Y12" t="s">
        <v>46</v>
      </c>
      <c r="Z12" t="s">
        <v>46</v>
      </c>
      <c r="AA12" t="s">
        <v>37</v>
      </c>
      <c r="AC12" t="s">
        <v>37</v>
      </c>
      <c r="AD12" t="s">
        <v>37</v>
      </c>
      <c r="AE12" t="s">
        <v>37</v>
      </c>
    </row>
    <row r="13" spans="1:31">
      <c r="A13">
        <v>10</v>
      </c>
      <c r="B13" t="s">
        <v>29</v>
      </c>
      <c r="C13" t="s">
        <v>95</v>
      </c>
      <c r="D13" t="s">
        <v>69</v>
      </c>
      <c r="I13" t="s">
        <v>96</v>
      </c>
      <c r="Q13" t="s">
        <v>97</v>
      </c>
      <c r="R13" t="s">
        <v>98</v>
      </c>
      <c r="S13" s="1" t="s">
        <v>99</v>
      </c>
      <c r="T13" t="s">
        <v>44</v>
      </c>
      <c r="U13" t="s">
        <v>37</v>
      </c>
      <c r="V13" t="s">
        <v>37</v>
      </c>
      <c r="X13" t="s">
        <v>90</v>
      </c>
      <c r="Y13" t="s">
        <v>37</v>
      </c>
      <c r="Z13" t="s">
        <v>36</v>
      </c>
      <c r="AA13" t="s">
        <v>37</v>
      </c>
      <c r="AC13" t="s">
        <v>37</v>
      </c>
      <c r="AD13" t="s">
        <v>37</v>
      </c>
      <c r="AE13" t="s">
        <v>37</v>
      </c>
    </row>
    <row r="14" spans="1:31">
      <c r="A14">
        <v>11</v>
      </c>
      <c r="B14" t="s">
        <v>29</v>
      </c>
      <c r="C14" t="s">
        <v>100</v>
      </c>
      <c r="D14" t="s">
        <v>48</v>
      </c>
      <c r="J14" t="s">
        <v>101</v>
      </c>
      <c r="Q14" t="s">
        <v>102</v>
      </c>
      <c r="R14" t="s">
        <v>103</v>
      </c>
      <c r="S14" s="1" t="s">
        <v>43</v>
      </c>
      <c r="T14" t="s">
        <v>44</v>
      </c>
      <c r="U14" t="s">
        <v>36</v>
      </c>
      <c r="V14" t="s">
        <v>36</v>
      </c>
      <c r="W14" t="s">
        <v>81</v>
      </c>
      <c r="X14" t="s">
        <v>104</v>
      </c>
      <c r="Y14" t="s">
        <v>46</v>
      </c>
      <c r="Z14" t="s">
        <v>46</v>
      </c>
      <c r="AA14" t="s">
        <v>65</v>
      </c>
      <c r="AC14" t="s">
        <v>105</v>
      </c>
      <c r="AD14" t="s">
        <v>106</v>
      </c>
      <c r="AE14" t="s">
        <v>64</v>
      </c>
    </row>
    <row r="15" spans="1:31">
      <c r="A15">
        <v>12</v>
      </c>
      <c r="B15" t="s">
        <v>29</v>
      </c>
      <c r="C15" t="s">
        <v>107</v>
      </c>
      <c r="D15" t="s">
        <v>48</v>
      </c>
      <c r="J15" t="s">
        <v>108</v>
      </c>
      <c r="Q15" t="s">
        <v>109</v>
      </c>
      <c r="R15" t="s">
        <v>110</v>
      </c>
      <c r="S15" s="1" t="s">
        <v>43</v>
      </c>
      <c r="T15" t="s">
        <v>44</v>
      </c>
      <c r="U15" t="s">
        <v>111</v>
      </c>
      <c r="V15" t="s">
        <v>58</v>
      </c>
      <c r="X15" t="s">
        <v>90</v>
      </c>
      <c r="Y15" t="s">
        <v>46</v>
      </c>
      <c r="Z15" t="s">
        <v>46</v>
      </c>
      <c r="AA15" t="s">
        <v>37</v>
      </c>
      <c r="AC15" t="s">
        <v>37</v>
      </c>
      <c r="AD15" t="s">
        <v>37</v>
      </c>
      <c r="AE15" t="s">
        <v>37</v>
      </c>
    </row>
    <row r="16" spans="1:31">
      <c r="A16">
        <v>13</v>
      </c>
      <c r="B16" t="s">
        <v>29</v>
      </c>
      <c r="C16" t="s">
        <v>112</v>
      </c>
      <c r="D16" t="s">
        <v>60</v>
      </c>
      <c r="F16" t="s">
        <v>113</v>
      </c>
      <c r="Q16" t="s">
        <v>114</v>
      </c>
      <c r="R16" t="s">
        <v>115</v>
      </c>
      <c r="S16" s="1" t="s">
        <v>43</v>
      </c>
      <c r="T16" t="s">
        <v>44</v>
      </c>
      <c r="U16" t="s">
        <v>37</v>
      </c>
      <c r="V16" t="s">
        <v>37</v>
      </c>
      <c r="X16" t="s">
        <v>90</v>
      </c>
      <c r="Y16" t="s">
        <v>46</v>
      </c>
      <c r="Z16" t="s">
        <v>46</v>
      </c>
      <c r="AA16" t="s">
        <v>37</v>
      </c>
      <c r="AC16" t="s">
        <v>37</v>
      </c>
      <c r="AD16" t="s">
        <v>37</v>
      </c>
      <c r="AE16" t="s">
        <v>37</v>
      </c>
    </row>
    <row r="17" spans="1:31">
      <c r="A17">
        <v>14</v>
      </c>
      <c r="B17" t="s">
        <v>29</v>
      </c>
      <c r="C17" t="s">
        <v>68</v>
      </c>
      <c r="D17" t="s">
        <v>69</v>
      </c>
      <c r="G17" t="s">
        <v>70</v>
      </c>
      <c r="Q17" t="s">
        <v>116</v>
      </c>
      <c r="R17" t="s">
        <v>117</v>
      </c>
      <c r="S17" s="1" t="s">
        <v>73</v>
      </c>
      <c r="T17" t="s">
        <v>44</v>
      </c>
      <c r="U17" t="s">
        <v>37</v>
      </c>
      <c r="V17" t="s">
        <v>37</v>
      </c>
      <c r="X17" t="s">
        <v>90</v>
      </c>
      <c r="Y17" t="s">
        <v>74</v>
      </c>
      <c r="Z17" t="s">
        <v>74</v>
      </c>
      <c r="AA17" t="s">
        <v>37</v>
      </c>
      <c r="AC17" t="s">
        <v>37</v>
      </c>
      <c r="AD17" t="s">
        <v>37</v>
      </c>
      <c r="AE17" t="s">
        <v>37</v>
      </c>
    </row>
    <row r="18" spans="1:31">
      <c r="A18">
        <v>15</v>
      </c>
      <c r="B18" t="s">
        <v>29</v>
      </c>
      <c r="C18" t="s">
        <v>75</v>
      </c>
      <c r="D18" t="s">
        <v>48</v>
      </c>
      <c r="H18" t="s">
        <v>76</v>
      </c>
      <c r="Q18" t="s">
        <v>118</v>
      </c>
      <c r="R18" t="s">
        <v>119</v>
      </c>
      <c r="S18" s="1" t="s">
        <v>43</v>
      </c>
      <c r="T18" t="s">
        <v>44</v>
      </c>
      <c r="U18" t="s">
        <v>37</v>
      </c>
      <c r="V18" t="s">
        <v>90</v>
      </c>
      <c r="W18" t="s">
        <v>81</v>
      </c>
      <c r="X18" t="s">
        <v>90</v>
      </c>
      <c r="Y18" t="s">
        <v>46</v>
      </c>
      <c r="Z18" t="s">
        <v>46</v>
      </c>
      <c r="AA18" t="s">
        <v>37</v>
      </c>
      <c r="AC18" t="s">
        <v>37</v>
      </c>
      <c r="AD18" t="s">
        <v>37</v>
      </c>
      <c r="AE18" t="s">
        <v>37</v>
      </c>
    </row>
    <row r="19" spans="1:31">
      <c r="A19">
        <v>16</v>
      </c>
      <c r="B19" t="s">
        <v>29</v>
      </c>
      <c r="C19" t="s">
        <v>85</v>
      </c>
      <c r="D19" t="s">
        <v>48</v>
      </c>
      <c r="H19" t="s">
        <v>86</v>
      </c>
      <c r="Q19" t="s">
        <v>120</v>
      </c>
      <c r="R19" t="s">
        <v>121</v>
      </c>
      <c r="S19" s="1" t="s">
        <v>43</v>
      </c>
      <c r="T19" t="s">
        <v>44</v>
      </c>
      <c r="U19" t="s">
        <v>89</v>
      </c>
      <c r="V19" t="s">
        <v>58</v>
      </c>
      <c r="X19" t="s">
        <v>90</v>
      </c>
      <c r="Y19" t="s">
        <v>46</v>
      </c>
      <c r="Z19" t="s">
        <v>46</v>
      </c>
      <c r="AA19" t="s">
        <v>37</v>
      </c>
      <c r="AC19" t="s">
        <v>37</v>
      </c>
      <c r="AD19" t="s">
        <v>37</v>
      </c>
      <c r="AE19" t="s">
        <v>37</v>
      </c>
    </row>
    <row r="20" spans="1:31">
      <c r="A20">
        <v>17</v>
      </c>
      <c r="B20" t="s">
        <v>29</v>
      </c>
      <c r="C20" t="s">
        <v>122</v>
      </c>
      <c r="D20" t="s">
        <v>60</v>
      </c>
      <c r="F20" t="s">
        <v>123</v>
      </c>
      <c r="Q20" t="s">
        <v>124</v>
      </c>
      <c r="R20" t="s">
        <v>125</v>
      </c>
      <c r="S20" s="1" t="s">
        <v>43</v>
      </c>
      <c r="T20" t="s">
        <v>44</v>
      </c>
      <c r="U20" t="s">
        <v>37</v>
      </c>
      <c r="V20" t="s">
        <v>37</v>
      </c>
      <c r="X20" t="s">
        <v>90</v>
      </c>
      <c r="Y20" t="s">
        <v>46</v>
      </c>
      <c r="Z20" t="s">
        <v>46</v>
      </c>
      <c r="AA20" t="s">
        <v>37</v>
      </c>
      <c r="AC20" t="s">
        <v>37</v>
      </c>
      <c r="AD20" t="s">
        <v>37</v>
      </c>
      <c r="AE20" t="s">
        <v>37</v>
      </c>
    </row>
    <row r="21" spans="1:31">
      <c r="A21">
        <v>18</v>
      </c>
      <c r="B21" t="s">
        <v>29</v>
      </c>
      <c r="C21" t="s">
        <v>68</v>
      </c>
      <c r="D21" t="s">
        <v>69</v>
      </c>
      <c r="G21" t="s">
        <v>70</v>
      </c>
      <c r="Q21" t="s">
        <v>126</v>
      </c>
      <c r="R21" t="s">
        <v>127</v>
      </c>
      <c r="S21" s="1" t="s">
        <v>73</v>
      </c>
      <c r="T21" t="s">
        <v>44</v>
      </c>
      <c r="U21" t="s">
        <v>37</v>
      </c>
      <c r="V21" t="s">
        <v>37</v>
      </c>
      <c r="X21" t="s">
        <v>90</v>
      </c>
      <c r="Y21" t="s">
        <v>45</v>
      </c>
      <c r="Z21" t="s">
        <v>45</v>
      </c>
      <c r="AA21" t="s">
        <v>37</v>
      </c>
      <c r="AC21" t="s">
        <v>37</v>
      </c>
      <c r="AD21" t="s">
        <v>37</v>
      </c>
      <c r="AE21" t="s">
        <v>37</v>
      </c>
    </row>
    <row r="22" spans="1:31">
      <c r="A22">
        <v>19</v>
      </c>
      <c r="B22" t="s">
        <v>29</v>
      </c>
      <c r="C22" t="s">
        <v>75</v>
      </c>
      <c r="D22" t="s">
        <v>48</v>
      </c>
      <c r="H22" t="s">
        <v>76</v>
      </c>
      <c r="Q22" t="s">
        <v>128</v>
      </c>
      <c r="R22" t="s">
        <v>129</v>
      </c>
      <c r="S22" s="1" t="s">
        <v>43</v>
      </c>
      <c r="T22" t="s">
        <v>44</v>
      </c>
      <c r="U22" t="s">
        <v>37</v>
      </c>
      <c r="V22" t="s">
        <v>90</v>
      </c>
      <c r="W22" t="s">
        <v>81</v>
      </c>
      <c r="X22" t="s">
        <v>130</v>
      </c>
      <c r="Y22" t="s">
        <v>46</v>
      </c>
      <c r="Z22" t="s">
        <v>46</v>
      </c>
      <c r="AA22" t="s">
        <v>37</v>
      </c>
      <c r="AC22" t="s">
        <v>37</v>
      </c>
      <c r="AD22" t="s">
        <v>37</v>
      </c>
      <c r="AE22" t="s">
        <v>37</v>
      </c>
    </row>
    <row r="23" spans="1:31">
      <c r="A23">
        <v>20</v>
      </c>
      <c r="B23" t="s">
        <v>29</v>
      </c>
      <c r="C23" t="s">
        <v>85</v>
      </c>
      <c r="D23" t="s">
        <v>48</v>
      </c>
      <c r="H23" t="s">
        <v>86</v>
      </c>
      <c r="Q23" t="s">
        <v>131</v>
      </c>
      <c r="R23" t="s">
        <v>132</v>
      </c>
      <c r="S23" s="1" t="s">
        <v>43</v>
      </c>
      <c r="T23" t="s">
        <v>44</v>
      </c>
      <c r="U23" t="s">
        <v>89</v>
      </c>
      <c r="V23" t="s">
        <v>58</v>
      </c>
      <c r="X23" t="s">
        <v>90</v>
      </c>
      <c r="Y23" t="s">
        <v>46</v>
      </c>
      <c r="Z23" t="s">
        <v>46</v>
      </c>
      <c r="AA23" t="s">
        <v>37</v>
      </c>
      <c r="AC23" t="s">
        <v>37</v>
      </c>
      <c r="AD23" t="s">
        <v>37</v>
      </c>
      <c r="AE23" t="s">
        <v>37</v>
      </c>
    </row>
    <row r="24" spans="1:31">
      <c r="A24">
        <v>21</v>
      </c>
      <c r="B24" t="s">
        <v>29</v>
      </c>
      <c r="C24" t="s">
        <v>133</v>
      </c>
      <c r="D24" t="s">
        <v>60</v>
      </c>
      <c r="F24" t="s">
        <v>134</v>
      </c>
      <c r="Q24" t="s">
        <v>135</v>
      </c>
      <c r="R24" t="s">
        <v>136</v>
      </c>
      <c r="S24" s="1" t="s">
        <v>64</v>
      </c>
      <c r="T24" t="s">
        <v>44</v>
      </c>
      <c r="U24" t="s">
        <v>37</v>
      </c>
      <c r="V24" t="s">
        <v>37</v>
      </c>
      <c r="X24" t="s">
        <v>90</v>
      </c>
      <c r="Y24" t="s">
        <v>46</v>
      </c>
      <c r="Z24" t="s">
        <v>46</v>
      </c>
      <c r="AA24" t="s">
        <v>37</v>
      </c>
      <c r="AC24" t="s">
        <v>37</v>
      </c>
      <c r="AD24" t="s">
        <v>37</v>
      </c>
      <c r="AE24" t="s">
        <v>37</v>
      </c>
    </row>
    <row r="25" spans="1:31">
      <c r="A25">
        <v>22</v>
      </c>
      <c r="B25" t="s">
        <v>29</v>
      </c>
      <c r="C25" t="s">
        <v>68</v>
      </c>
      <c r="D25" t="s">
        <v>69</v>
      </c>
      <c r="G25" t="s">
        <v>70</v>
      </c>
      <c r="Q25" t="s">
        <v>137</v>
      </c>
      <c r="R25" t="s">
        <v>138</v>
      </c>
      <c r="S25" s="1" t="s">
        <v>73</v>
      </c>
      <c r="T25" t="s">
        <v>44</v>
      </c>
      <c r="U25" t="s">
        <v>37</v>
      </c>
      <c r="V25" t="s">
        <v>37</v>
      </c>
      <c r="X25" t="s">
        <v>90</v>
      </c>
      <c r="Y25" t="s">
        <v>45</v>
      </c>
      <c r="Z25" t="s">
        <v>45</v>
      </c>
      <c r="AA25" t="s">
        <v>37</v>
      </c>
      <c r="AC25" t="s">
        <v>37</v>
      </c>
      <c r="AD25" t="s">
        <v>37</v>
      </c>
      <c r="AE25" t="s">
        <v>37</v>
      </c>
    </row>
    <row r="26" spans="1:31">
      <c r="A26">
        <v>23</v>
      </c>
      <c r="B26" t="s">
        <v>29</v>
      </c>
      <c r="C26" t="s">
        <v>75</v>
      </c>
      <c r="D26" t="s">
        <v>48</v>
      </c>
      <c r="H26" t="s">
        <v>76</v>
      </c>
      <c r="Q26" t="s">
        <v>139</v>
      </c>
      <c r="R26" t="s">
        <v>140</v>
      </c>
      <c r="S26" s="1" t="s">
        <v>43</v>
      </c>
      <c r="T26" t="s">
        <v>44</v>
      </c>
      <c r="U26" t="s">
        <v>79</v>
      </c>
      <c r="V26" t="s">
        <v>80</v>
      </c>
      <c r="W26" t="s">
        <v>81</v>
      </c>
      <c r="X26" t="s">
        <v>141</v>
      </c>
      <c r="Y26" t="s">
        <v>46</v>
      </c>
      <c r="Z26" t="s">
        <v>46</v>
      </c>
      <c r="AA26" t="s">
        <v>37</v>
      </c>
      <c r="AC26" t="s">
        <v>37</v>
      </c>
      <c r="AD26" t="s">
        <v>37</v>
      </c>
      <c r="AE26" t="s">
        <v>37</v>
      </c>
    </row>
    <row r="27" spans="1:31">
      <c r="A27">
        <v>24</v>
      </c>
      <c r="B27" t="s">
        <v>29</v>
      </c>
      <c r="C27" t="s">
        <v>85</v>
      </c>
      <c r="D27" t="s">
        <v>48</v>
      </c>
      <c r="H27" t="s">
        <v>86</v>
      </c>
      <c r="Q27" t="s">
        <v>142</v>
      </c>
      <c r="R27" t="s">
        <v>143</v>
      </c>
      <c r="S27" s="1" t="s">
        <v>43</v>
      </c>
      <c r="T27" t="s">
        <v>44</v>
      </c>
      <c r="U27" t="s">
        <v>89</v>
      </c>
      <c r="V27" t="s">
        <v>58</v>
      </c>
      <c r="X27" t="s">
        <v>90</v>
      </c>
      <c r="Y27" t="s">
        <v>46</v>
      </c>
      <c r="Z27" t="s">
        <v>46</v>
      </c>
      <c r="AA27" t="s">
        <v>37</v>
      </c>
      <c r="AC27" t="s">
        <v>37</v>
      </c>
      <c r="AD27" t="s">
        <v>37</v>
      </c>
      <c r="AE27" t="s">
        <v>37</v>
      </c>
    </row>
    <row r="28" spans="1:31">
      <c r="A28">
        <v>25</v>
      </c>
      <c r="B28" t="s">
        <v>29</v>
      </c>
      <c r="C28" t="s">
        <v>91</v>
      </c>
      <c r="D28" t="s">
        <v>60</v>
      </c>
      <c r="H28" t="s">
        <v>92</v>
      </c>
      <c r="Q28" t="s">
        <v>144</v>
      </c>
      <c r="R28" t="s">
        <v>145</v>
      </c>
      <c r="S28" s="1" t="s">
        <v>43</v>
      </c>
      <c r="T28" t="s">
        <v>44</v>
      </c>
      <c r="U28" t="s">
        <v>37</v>
      </c>
      <c r="V28" t="s">
        <v>37</v>
      </c>
      <c r="X28" t="s">
        <v>90</v>
      </c>
      <c r="Y28" t="s">
        <v>46</v>
      </c>
      <c r="Z28" t="s">
        <v>46</v>
      </c>
      <c r="AA28" t="s">
        <v>37</v>
      </c>
      <c r="AC28" t="s">
        <v>37</v>
      </c>
      <c r="AD28" t="s">
        <v>37</v>
      </c>
      <c r="AE28" t="s">
        <v>37</v>
      </c>
    </row>
    <row r="29" spans="1:31">
      <c r="A29">
        <v>26</v>
      </c>
      <c r="B29" t="s">
        <v>29</v>
      </c>
      <c r="C29" t="s">
        <v>95</v>
      </c>
      <c r="D29" t="s">
        <v>69</v>
      </c>
      <c r="I29" t="s">
        <v>96</v>
      </c>
      <c r="Q29" t="s">
        <v>97</v>
      </c>
      <c r="R29" t="s">
        <v>98</v>
      </c>
      <c r="S29" s="1" t="s">
        <v>99</v>
      </c>
      <c r="T29" t="s">
        <v>44</v>
      </c>
      <c r="U29" t="s">
        <v>37</v>
      </c>
      <c r="V29" t="s">
        <v>37</v>
      </c>
      <c r="X29" t="s">
        <v>90</v>
      </c>
      <c r="Y29" t="s">
        <v>37</v>
      </c>
      <c r="Z29" t="s">
        <v>36</v>
      </c>
      <c r="AA29" t="s">
        <v>37</v>
      </c>
      <c r="AC29" t="s">
        <v>37</v>
      </c>
      <c r="AD29" t="s">
        <v>37</v>
      </c>
      <c r="AE29" t="s">
        <v>37</v>
      </c>
    </row>
    <row r="30" spans="1:31">
      <c r="A30">
        <v>27</v>
      </c>
      <c r="B30" t="s">
        <v>29</v>
      </c>
      <c r="C30" t="s">
        <v>100</v>
      </c>
      <c r="D30" t="s">
        <v>48</v>
      </c>
      <c r="J30" t="s">
        <v>101</v>
      </c>
      <c r="Q30" t="s">
        <v>102</v>
      </c>
      <c r="R30" t="s">
        <v>146</v>
      </c>
      <c r="S30" s="1" t="s">
        <v>43</v>
      </c>
      <c r="T30" t="s">
        <v>44</v>
      </c>
      <c r="U30" t="s">
        <v>37</v>
      </c>
      <c r="V30" t="s">
        <v>90</v>
      </c>
      <c r="W30" t="s">
        <v>81</v>
      </c>
      <c r="X30" t="s">
        <v>90</v>
      </c>
      <c r="Y30" t="s">
        <v>46</v>
      </c>
      <c r="Z30" t="s">
        <v>46</v>
      </c>
      <c r="AA30" t="s">
        <v>37</v>
      </c>
      <c r="AC30" t="s">
        <v>37</v>
      </c>
      <c r="AD30" t="s">
        <v>37</v>
      </c>
      <c r="AE30" t="s">
        <v>37</v>
      </c>
    </row>
    <row r="31" spans="1:31">
      <c r="A31">
        <v>28</v>
      </c>
      <c r="B31" t="s">
        <v>29</v>
      </c>
      <c r="C31" t="s">
        <v>107</v>
      </c>
      <c r="D31" t="s">
        <v>48</v>
      </c>
      <c r="J31" t="s">
        <v>108</v>
      </c>
      <c r="Q31" t="s">
        <v>109</v>
      </c>
      <c r="R31" t="s">
        <v>147</v>
      </c>
      <c r="S31" s="1" t="s">
        <v>43</v>
      </c>
      <c r="T31" t="s">
        <v>44</v>
      </c>
      <c r="U31" t="s">
        <v>111</v>
      </c>
      <c r="V31" t="s">
        <v>58</v>
      </c>
      <c r="X31" t="s">
        <v>90</v>
      </c>
      <c r="Y31" t="s">
        <v>46</v>
      </c>
      <c r="Z31" t="s">
        <v>46</v>
      </c>
      <c r="AA31" t="s">
        <v>37</v>
      </c>
      <c r="AC31" t="s">
        <v>37</v>
      </c>
      <c r="AD31" t="s">
        <v>37</v>
      </c>
      <c r="AE31" t="s">
        <v>37</v>
      </c>
    </row>
    <row r="32" spans="1:31">
      <c r="A32">
        <v>29</v>
      </c>
      <c r="B32" t="s">
        <v>29</v>
      </c>
      <c r="C32" t="s">
        <v>148</v>
      </c>
      <c r="D32" t="s">
        <v>39</v>
      </c>
      <c r="E32" t="s">
        <v>149</v>
      </c>
      <c r="Q32" t="s">
        <v>150</v>
      </c>
      <c r="R32" t="s">
        <v>151</v>
      </c>
      <c r="S32" s="1" t="s">
        <v>64</v>
      </c>
      <c r="T32" t="s">
        <v>44</v>
      </c>
      <c r="U32" t="s">
        <v>37</v>
      </c>
      <c r="V32" t="s">
        <v>37</v>
      </c>
      <c r="X32" t="s">
        <v>90</v>
      </c>
      <c r="Y32" t="s">
        <v>152</v>
      </c>
      <c r="Z32" t="s">
        <v>152</v>
      </c>
      <c r="AA32" t="s">
        <v>37</v>
      </c>
      <c r="AC32" t="s">
        <v>37</v>
      </c>
      <c r="AD32" t="s">
        <v>37</v>
      </c>
      <c r="AE32" t="s">
        <v>37</v>
      </c>
    </row>
    <row r="33" spans="1:31">
      <c r="A33">
        <v>30</v>
      </c>
      <c r="B33" t="s">
        <v>29</v>
      </c>
      <c r="C33" t="s">
        <v>153</v>
      </c>
      <c r="D33" t="s">
        <v>48</v>
      </c>
      <c r="F33" t="s">
        <v>154</v>
      </c>
      <c r="Q33" t="s">
        <v>155</v>
      </c>
      <c r="R33" t="s">
        <v>156</v>
      </c>
      <c r="S33" s="1" t="s">
        <v>64</v>
      </c>
      <c r="T33" t="s">
        <v>157</v>
      </c>
      <c r="U33" t="s">
        <v>37</v>
      </c>
      <c r="V33" t="s">
        <v>90</v>
      </c>
      <c r="X33" t="s">
        <v>90</v>
      </c>
      <c r="Y33" t="s">
        <v>158</v>
      </c>
      <c r="Z33" t="s">
        <v>158</v>
      </c>
      <c r="AA33" t="s">
        <v>65</v>
      </c>
      <c r="AC33" t="s">
        <v>159</v>
      </c>
      <c r="AD33" t="s">
        <v>160</v>
      </c>
      <c r="AE33" t="s">
        <v>64</v>
      </c>
    </row>
    <row r="34" spans="1:31">
      <c r="A34">
        <v>31</v>
      </c>
      <c r="B34" t="s">
        <v>29</v>
      </c>
      <c r="C34" t="s">
        <v>161</v>
      </c>
      <c r="D34" t="s">
        <v>48</v>
      </c>
      <c r="F34" t="s">
        <v>162</v>
      </c>
      <c r="Q34" t="s">
        <v>163</v>
      </c>
      <c r="R34" t="s">
        <v>164</v>
      </c>
      <c r="S34" s="1" t="s">
        <v>43</v>
      </c>
      <c r="T34" t="s">
        <v>44</v>
      </c>
      <c r="U34" t="s">
        <v>89</v>
      </c>
      <c r="V34" t="s">
        <v>58</v>
      </c>
      <c r="X34" t="s">
        <v>90</v>
      </c>
      <c r="Y34" t="s">
        <v>165</v>
      </c>
      <c r="Z34" t="s">
        <v>165</v>
      </c>
      <c r="AA34" t="s">
        <v>65</v>
      </c>
    </row>
    <row r="35" spans="1:31">
      <c r="A35">
        <v>32</v>
      </c>
      <c r="B35" t="s">
        <v>29</v>
      </c>
      <c r="C35" t="s">
        <v>166</v>
      </c>
      <c r="D35" t="s">
        <v>48</v>
      </c>
      <c r="F35" t="s">
        <v>167</v>
      </c>
      <c r="Q35" t="s">
        <v>168</v>
      </c>
      <c r="R35" t="s">
        <v>2278</v>
      </c>
      <c r="S35" s="1" t="s">
        <v>43</v>
      </c>
      <c r="T35" t="s">
        <v>44</v>
      </c>
      <c r="U35" t="s">
        <v>170</v>
      </c>
      <c r="V35" t="s">
        <v>171</v>
      </c>
      <c r="W35" t="s">
        <v>172</v>
      </c>
      <c r="X35" t="s">
        <v>173</v>
      </c>
      <c r="Y35" t="s">
        <v>174</v>
      </c>
      <c r="Z35" t="s">
        <v>174</v>
      </c>
      <c r="AA35" t="s">
        <v>65</v>
      </c>
      <c r="AC35" t="s">
        <v>175</v>
      </c>
      <c r="AD35" t="s">
        <v>176</v>
      </c>
      <c r="AE35" t="s">
        <v>64</v>
      </c>
    </row>
    <row r="36" spans="1:31">
      <c r="A36">
        <v>33</v>
      </c>
      <c r="B36" t="s">
        <v>29</v>
      </c>
      <c r="C36" t="s">
        <v>177</v>
      </c>
      <c r="D36" t="s">
        <v>48</v>
      </c>
      <c r="F36" t="s">
        <v>178</v>
      </c>
      <c r="Q36" t="s">
        <v>179</v>
      </c>
      <c r="R36" t="s">
        <v>180</v>
      </c>
      <c r="S36" s="1" t="s">
        <v>64</v>
      </c>
      <c r="T36" t="s">
        <v>157</v>
      </c>
      <c r="U36" t="s">
        <v>111</v>
      </c>
      <c r="V36" t="s">
        <v>58</v>
      </c>
      <c r="X36" t="s">
        <v>181</v>
      </c>
      <c r="Y36" t="s">
        <v>158</v>
      </c>
      <c r="Z36" t="s">
        <v>158</v>
      </c>
      <c r="AA36" t="s">
        <v>37</v>
      </c>
      <c r="AC36" t="s">
        <v>182</v>
      </c>
      <c r="AD36" t="s">
        <v>183</v>
      </c>
      <c r="AE36" t="s">
        <v>64</v>
      </c>
    </row>
    <row r="37" spans="1:31">
      <c r="A37">
        <v>34</v>
      </c>
      <c r="B37" t="s">
        <v>29</v>
      </c>
      <c r="C37" t="s">
        <v>184</v>
      </c>
      <c r="D37" t="s">
        <v>48</v>
      </c>
      <c r="F37" t="s">
        <v>185</v>
      </c>
      <c r="Q37" t="s">
        <v>186</v>
      </c>
      <c r="R37" t="s">
        <v>187</v>
      </c>
      <c r="S37" s="1" t="s">
        <v>43</v>
      </c>
      <c r="T37" t="s">
        <v>188</v>
      </c>
      <c r="U37" t="s">
        <v>189</v>
      </c>
      <c r="V37" t="s">
        <v>171</v>
      </c>
      <c r="W37" t="s">
        <v>172</v>
      </c>
      <c r="X37" t="s">
        <v>190</v>
      </c>
      <c r="Y37" t="s">
        <v>174</v>
      </c>
      <c r="Z37" t="s">
        <v>174</v>
      </c>
      <c r="AA37" t="s">
        <v>37</v>
      </c>
      <c r="AC37" t="s">
        <v>37</v>
      </c>
      <c r="AD37" t="s">
        <v>37</v>
      </c>
      <c r="AE37" t="s">
        <v>37</v>
      </c>
    </row>
    <row r="38" spans="1:31">
      <c r="A38">
        <v>35</v>
      </c>
      <c r="B38" t="s">
        <v>29</v>
      </c>
      <c r="C38" t="s">
        <v>191</v>
      </c>
      <c r="D38" t="s">
        <v>48</v>
      </c>
      <c r="F38" t="s">
        <v>192</v>
      </c>
      <c r="Q38" t="s">
        <v>193</v>
      </c>
      <c r="R38" t="s">
        <v>194</v>
      </c>
      <c r="S38" s="1" t="s">
        <v>43</v>
      </c>
      <c r="T38" t="s">
        <v>195</v>
      </c>
      <c r="U38" t="s">
        <v>36</v>
      </c>
      <c r="V38" t="s">
        <v>36</v>
      </c>
      <c r="X38" t="s">
        <v>36</v>
      </c>
      <c r="Y38" t="s">
        <v>165</v>
      </c>
      <c r="Z38" t="s">
        <v>165</v>
      </c>
      <c r="AA38" t="s">
        <v>37</v>
      </c>
      <c r="AC38" t="s">
        <v>37</v>
      </c>
      <c r="AD38" t="s">
        <v>37</v>
      </c>
      <c r="AE38" t="s">
        <v>37</v>
      </c>
    </row>
    <row r="39" spans="1:31">
      <c r="A39">
        <v>36</v>
      </c>
      <c r="B39" t="s">
        <v>29</v>
      </c>
      <c r="C39" t="s">
        <v>201</v>
      </c>
      <c r="D39" t="s">
        <v>48</v>
      </c>
      <c r="F39" t="s">
        <v>202</v>
      </c>
      <c r="Q39" t="s">
        <v>203</v>
      </c>
      <c r="R39" t="s">
        <v>2279</v>
      </c>
      <c r="S39" s="1" t="s">
        <v>43</v>
      </c>
      <c r="T39" t="s">
        <v>195</v>
      </c>
      <c r="U39" t="s">
        <v>79</v>
      </c>
      <c r="V39" t="s">
        <v>80</v>
      </c>
      <c r="W39" t="s">
        <v>172</v>
      </c>
      <c r="X39" t="s">
        <v>205</v>
      </c>
      <c r="Y39" t="s">
        <v>165</v>
      </c>
      <c r="Z39" t="s">
        <v>165</v>
      </c>
      <c r="AA39" t="s">
        <v>37</v>
      </c>
      <c r="AC39" t="s">
        <v>37</v>
      </c>
      <c r="AD39" t="s">
        <v>37</v>
      </c>
      <c r="AE39" t="s">
        <v>37</v>
      </c>
    </row>
    <row r="40" spans="1:31">
      <c r="A40">
        <v>37</v>
      </c>
      <c r="B40" t="s">
        <v>29</v>
      </c>
      <c r="C40" t="s">
        <v>206</v>
      </c>
      <c r="D40" t="s">
        <v>60</v>
      </c>
      <c r="F40" t="s">
        <v>207</v>
      </c>
      <c r="Q40" t="s">
        <v>208</v>
      </c>
      <c r="R40" t="s">
        <v>209</v>
      </c>
      <c r="S40" s="1" t="s">
        <v>210</v>
      </c>
      <c r="T40" t="s">
        <v>44</v>
      </c>
      <c r="U40" t="s">
        <v>37</v>
      </c>
      <c r="V40" t="s">
        <v>37</v>
      </c>
      <c r="X40" t="s">
        <v>90</v>
      </c>
      <c r="Y40" t="s">
        <v>165</v>
      </c>
      <c r="Z40" t="s">
        <v>165</v>
      </c>
      <c r="AA40" t="s">
        <v>37</v>
      </c>
      <c r="AC40" t="s">
        <v>37</v>
      </c>
      <c r="AD40" t="s">
        <v>37</v>
      </c>
      <c r="AE40" t="s">
        <v>37</v>
      </c>
    </row>
    <row r="41" spans="1:31">
      <c r="A41">
        <v>38</v>
      </c>
      <c r="B41" t="s">
        <v>29</v>
      </c>
      <c r="C41" t="s">
        <v>211</v>
      </c>
      <c r="D41" t="s">
        <v>69</v>
      </c>
      <c r="G41" t="s">
        <v>212</v>
      </c>
      <c r="Q41" t="s">
        <v>213</v>
      </c>
      <c r="R41" t="s">
        <v>214</v>
      </c>
      <c r="S41" s="1" t="s">
        <v>73</v>
      </c>
      <c r="T41" t="s">
        <v>44</v>
      </c>
      <c r="U41" t="s">
        <v>37</v>
      </c>
      <c r="V41" t="s">
        <v>37</v>
      </c>
      <c r="X41" t="s">
        <v>90</v>
      </c>
      <c r="Y41" t="s">
        <v>36</v>
      </c>
      <c r="Z41" t="s">
        <v>37</v>
      </c>
      <c r="AA41" t="s">
        <v>37</v>
      </c>
      <c r="AC41" t="s">
        <v>37</v>
      </c>
      <c r="AD41" t="s">
        <v>37</v>
      </c>
      <c r="AE41" t="s">
        <v>37</v>
      </c>
    </row>
    <row r="42" spans="1:31">
      <c r="A42">
        <v>39</v>
      </c>
      <c r="B42" t="s">
        <v>29</v>
      </c>
      <c r="C42" t="s">
        <v>215</v>
      </c>
      <c r="D42" t="s">
        <v>48</v>
      </c>
      <c r="H42" t="s">
        <v>216</v>
      </c>
      <c r="Q42" t="s">
        <v>217</v>
      </c>
      <c r="R42" t="s">
        <v>218</v>
      </c>
      <c r="S42" s="1" t="s">
        <v>43</v>
      </c>
      <c r="T42" t="s">
        <v>44</v>
      </c>
      <c r="U42" t="s">
        <v>89</v>
      </c>
      <c r="V42" t="s">
        <v>58</v>
      </c>
      <c r="X42" t="s">
        <v>90</v>
      </c>
      <c r="Y42" t="s">
        <v>165</v>
      </c>
      <c r="Z42" t="s">
        <v>165</v>
      </c>
      <c r="AA42" t="s">
        <v>37</v>
      </c>
      <c r="AC42" t="s">
        <v>37</v>
      </c>
      <c r="AD42" t="s">
        <v>37</v>
      </c>
      <c r="AE42" t="s">
        <v>37</v>
      </c>
    </row>
    <row r="43" spans="1:31">
      <c r="A43">
        <v>40</v>
      </c>
      <c r="B43" t="s">
        <v>29</v>
      </c>
      <c r="C43" t="s">
        <v>219</v>
      </c>
      <c r="D43" t="s">
        <v>48</v>
      </c>
      <c r="H43" t="s">
        <v>220</v>
      </c>
      <c r="Q43" t="s">
        <v>221</v>
      </c>
      <c r="R43" t="s">
        <v>222</v>
      </c>
      <c r="S43" s="1" t="s">
        <v>43</v>
      </c>
      <c r="T43" t="s">
        <v>44</v>
      </c>
      <c r="U43" t="s">
        <v>89</v>
      </c>
      <c r="V43" t="s">
        <v>58</v>
      </c>
      <c r="X43" t="s">
        <v>90</v>
      </c>
      <c r="Y43" t="s">
        <v>165</v>
      </c>
      <c r="Z43" t="s">
        <v>165</v>
      </c>
      <c r="AA43" t="s">
        <v>223</v>
      </c>
      <c r="AC43" t="s">
        <v>224</v>
      </c>
      <c r="AD43" t="s">
        <v>225</v>
      </c>
      <c r="AE43" t="s">
        <v>43</v>
      </c>
    </row>
    <row r="44" spans="1:31">
      <c r="A44">
        <v>41</v>
      </c>
      <c r="B44" t="s">
        <v>29</v>
      </c>
      <c r="C44" t="s">
        <v>226</v>
      </c>
      <c r="D44" t="s">
        <v>48</v>
      </c>
      <c r="H44" t="s">
        <v>227</v>
      </c>
      <c r="Q44" t="s">
        <v>228</v>
      </c>
      <c r="R44" t="s">
        <v>229</v>
      </c>
      <c r="S44" s="1" t="s">
        <v>43</v>
      </c>
      <c r="T44" t="s">
        <v>44</v>
      </c>
      <c r="U44" t="s">
        <v>37</v>
      </c>
      <c r="V44" t="s">
        <v>90</v>
      </c>
      <c r="X44" t="s">
        <v>90</v>
      </c>
      <c r="Y44" t="s">
        <v>46</v>
      </c>
      <c r="Z44" t="s">
        <v>46</v>
      </c>
      <c r="AA44" t="s">
        <v>37</v>
      </c>
      <c r="AC44" t="s">
        <v>37</v>
      </c>
      <c r="AD44" t="s">
        <v>37</v>
      </c>
      <c r="AE44" t="s">
        <v>37</v>
      </c>
    </row>
    <row r="45" spans="1:31">
      <c r="A45">
        <v>42</v>
      </c>
      <c r="B45" t="s">
        <v>29</v>
      </c>
      <c r="C45" t="s">
        <v>230</v>
      </c>
      <c r="D45" t="s">
        <v>60</v>
      </c>
      <c r="F45" t="s">
        <v>231</v>
      </c>
      <c r="Q45" t="s">
        <v>232</v>
      </c>
      <c r="R45" t="s">
        <v>233</v>
      </c>
      <c r="S45" s="1" t="s">
        <v>210</v>
      </c>
      <c r="T45" t="s">
        <v>195</v>
      </c>
      <c r="U45" t="s">
        <v>37</v>
      </c>
      <c r="V45" t="s">
        <v>37</v>
      </c>
      <c r="X45" t="s">
        <v>90</v>
      </c>
      <c r="Y45" t="s">
        <v>165</v>
      </c>
      <c r="Z45" t="s">
        <v>37</v>
      </c>
      <c r="AA45" t="s">
        <v>223</v>
      </c>
      <c r="AC45" t="s">
        <v>234</v>
      </c>
      <c r="AD45" t="s">
        <v>235</v>
      </c>
      <c r="AE45" t="s">
        <v>210</v>
      </c>
    </row>
    <row r="46" spans="1:31">
      <c r="A46">
        <v>43</v>
      </c>
      <c r="B46" t="s">
        <v>29</v>
      </c>
      <c r="C46" t="s">
        <v>236</v>
      </c>
      <c r="D46" t="s">
        <v>69</v>
      </c>
      <c r="G46" t="s">
        <v>237</v>
      </c>
      <c r="Q46" t="s">
        <v>238</v>
      </c>
      <c r="R46" t="s">
        <v>239</v>
      </c>
      <c r="S46" s="1" t="s">
        <v>34</v>
      </c>
      <c r="T46" t="s">
        <v>195</v>
      </c>
      <c r="U46" t="s">
        <v>37</v>
      </c>
      <c r="V46" t="s">
        <v>37</v>
      </c>
      <c r="X46" t="s">
        <v>90</v>
      </c>
      <c r="Y46" t="s">
        <v>37</v>
      </c>
      <c r="Z46" t="s">
        <v>37</v>
      </c>
      <c r="AA46" t="s">
        <v>37</v>
      </c>
      <c r="AC46" t="s">
        <v>37</v>
      </c>
      <c r="AD46" t="s">
        <v>37</v>
      </c>
      <c r="AE46" t="s">
        <v>37</v>
      </c>
    </row>
    <row r="47" spans="1:31">
      <c r="A47">
        <v>44</v>
      </c>
      <c r="B47" t="s">
        <v>29</v>
      </c>
      <c r="C47" t="s">
        <v>240</v>
      </c>
      <c r="D47" t="s">
        <v>48</v>
      </c>
      <c r="H47" t="s">
        <v>241</v>
      </c>
      <c r="Q47" t="s">
        <v>242</v>
      </c>
      <c r="R47" t="s">
        <v>243</v>
      </c>
      <c r="S47" s="1" t="s">
        <v>64</v>
      </c>
      <c r="T47" t="s">
        <v>195</v>
      </c>
      <c r="U47" t="s">
        <v>37</v>
      </c>
      <c r="V47" t="s">
        <v>90</v>
      </c>
      <c r="X47" t="s">
        <v>90</v>
      </c>
      <c r="Y47" t="s">
        <v>165</v>
      </c>
      <c r="AA47" t="s">
        <v>223</v>
      </c>
      <c r="AC47" t="s">
        <v>244</v>
      </c>
      <c r="AD47" t="s">
        <v>245</v>
      </c>
      <c r="AE47" t="s">
        <v>64</v>
      </c>
    </row>
    <row r="48" spans="1:31">
      <c r="A48">
        <v>45</v>
      </c>
      <c r="B48" t="s">
        <v>29</v>
      </c>
      <c r="C48" t="s">
        <v>246</v>
      </c>
      <c r="D48" t="s">
        <v>48</v>
      </c>
      <c r="H48" t="s">
        <v>247</v>
      </c>
      <c r="Q48" t="s">
        <v>248</v>
      </c>
      <c r="R48" t="s">
        <v>249</v>
      </c>
      <c r="S48" s="1" t="s">
        <v>43</v>
      </c>
      <c r="T48" t="s">
        <v>35</v>
      </c>
      <c r="U48" t="s">
        <v>36</v>
      </c>
      <c r="V48" t="s">
        <v>36</v>
      </c>
      <c r="X48" t="s">
        <v>36</v>
      </c>
      <c r="Y48" t="s">
        <v>165</v>
      </c>
      <c r="AA48" t="s">
        <v>223</v>
      </c>
      <c r="AC48" t="s">
        <v>250</v>
      </c>
      <c r="AD48" t="s">
        <v>251</v>
      </c>
      <c r="AE48" t="s">
        <v>252</v>
      </c>
    </row>
    <row r="49" spans="1:31">
      <c r="A49">
        <v>46</v>
      </c>
      <c r="B49" t="s">
        <v>29</v>
      </c>
      <c r="C49" t="s">
        <v>253</v>
      </c>
      <c r="D49" t="s">
        <v>48</v>
      </c>
      <c r="H49" t="s">
        <v>254</v>
      </c>
      <c r="Q49" t="s">
        <v>255</v>
      </c>
      <c r="R49" t="s">
        <v>256</v>
      </c>
      <c r="S49" s="1" t="s">
        <v>43</v>
      </c>
      <c r="T49" t="s">
        <v>195</v>
      </c>
      <c r="U49" t="s">
        <v>257</v>
      </c>
      <c r="V49" t="s">
        <v>90</v>
      </c>
      <c r="X49" t="s">
        <v>90</v>
      </c>
      <c r="Y49" t="s">
        <v>165</v>
      </c>
      <c r="AA49" t="s">
        <v>37</v>
      </c>
      <c r="AC49" t="s">
        <v>37</v>
      </c>
      <c r="AD49" t="s">
        <v>37</v>
      </c>
      <c r="AE49" t="s">
        <v>37</v>
      </c>
    </row>
    <row r="50" spans="1:31">
      <c r="A50">
        <v>47</v>
      </c>
      <c r="B50" t="s">
        <v>29</v>
      </c>
      <c r="C50" t="s">
        <v>258</v>
      </c>
      <c r="D50" t="s">
        <v>48</v>
      </c>
      <c r="H50" t="s">
        <v>259</v>
      </c>
      <c r="Q50" t="s">
        <v>260</v>
      </c>
      <c r="R50" t="s">
        <v>261</v>
      </c>
      <c r="S50" s="1" t="s">
        <v>43</v>
      </c>
      <c r="T50" t="s">
        <v>262</v>
      </c>
      <c r="U50" t="s">
        <v>263</v>
      </c>
      <c r="V50" t="s">
        <v>171</v>
      </c>
      <c r="X50" t="s">
        <v>90</v>
      </c>
      <c r="Y50" t="s">
        <v>165</v>
      </c>
      <c r="Z50" t="s">
        <v>37</v>
      </c>
      <c r="AA50" t="s">
        <v>37</v>
      </c>
      <c r="AC50" t="s">
        <v>37</v>
      </c>
      <c r="AD50" t="s">
        <v>37</v>
      </c>
      <c r="AE50" t="s">
        <v>37</v>
      </c>
    </row>
    <row r="51" spans="1:31">
      <c r="A51">
        <v>48</v>
      </c>
      <c r="B51" t="s">
        <v>29</v>
      </c>
      <c r="C51" t="s">
        <v>264</v>
      </c>
      <c r="D51" t="s">
        <v>48</v>
      </c>
      <c r="H51" t="s">
        <v>265</v>
      </c>
      <c r="Q51" t="s">
        <v>266</v>
      </c>
      <c r="R51" t="s">
        <v>267</v>
      </c>
      <c r="S51" s="1" t="s">
        <v>43</v>
      </c>
      <c r="T51" t="s">
        <v>195</v>
      </c>
      <c r="U51" t="s">
        <v>36</v>
      </c>
      <c r="V51" t="s">
        <v>36</v>
      </c>
      <c r="X51" t="s">
        <v>36</v>
      </c>
      <c r="Y51" t="s">
        <v>165</v>
      </c>
      <c r="Z51" t="s">
        <v>37</v>
      </c>
      <c r="AA51" t="s">
        <v>37</v>
      </c>
      <c r="AC51" t="s">
        <v>37</v>
      </c>
      <c r="AD51" t="s">
        <v>37</v>
      </c>
      <c r="AE51" t="s">
        <v>37</v>
      </c>
    </row>
    <row r="52" spans="1:31">
      <c r="A52">
        <v>49</v>
      </c>
      <c r="B52" t="s">
        <v>29</v>
      </c>
      <c r="C52" t="s">
        <v>268</v>
      </c>
      <c r="D52" t="s">
        <v>48</v>
      </c>
      <c r="H52" t="s">
        <v>269</v>
      </c>
      <c r="Q52" t="s">
        <v>270</v>
      </c>
      <c r="R52" t="s">
        <v>271</v>
      </c>
      <c r="S52" s="1" t="s">
        <v>43</v>
      </c>
      <c r="T52" t="s">
        <v>35</v>
      </c>
      <c r="U52" t="s">
        <v>89</v>
      </c>
      <c r="V52" t="s">
        <v>58</v>
      </c>
      <c r="X52" t="s">
        <v>45</v>
      </c>
      <c r="Y52" t="s">
        <v>165</v>
      </c>
      <c r="Z52" t="s">
        <v>37</v>
      </c>
      <c r="AA52" t="s">
        <v>223</v>
      </c>
      <c r="AC52" t="s">
        <v>272</v>
      </c>
      <c r="AD52" t="s">
        <v>273</v>
      </c>
      <c r="AE52" t="s">
        <v>43</v>
      </c>
    </row>
    <row r="53" spans="1:31">
      <c r="A53">
        <v>50</v>
      </c>
      <c r="B53" t="s">
        <v>29</v>
      </c>
      <c r="C53" t="s">
        <v>274</v>
      </c>
      <c r="D53" t="s">
        <v>48</v>
      </c>
      <c r="H53" t="s">
        <v>275</v>
      </c>
      <c r="Q53" t="s">
        <v>276</v>
      </c>
      <c r="R53" t="s">
        <v>277</v>
      </c>
      <c r="S53" s="1" t="s">
        <v>43</v>
      </c>
      <c r="T53" t="s">
        <v>195</v>
      </c>
      <c r="U53" t="s">
        <v>170</v>
      </c>
      <c r="V53" t="s">
        <v>171</v>
      </c>
      <c r="Y53" t="s">
        <v>165</v>
      </c>
      <c r="Z53" t="s">
        <v>37</v>
      </c>
      <c r="AA53" t="s">
        <v>37</v>
      </c>
      <c r="AC53" t="s">
        <v>37</v>
      </c>
      <c r="AD53" t="s">
        <v>37</v>
      </c>
      <c r="AE53" t="s">
        <v>37</v>
      </c>
    </row>
    <row r="54" spans="1:31">
      <c r="A54">
        <v>51</v>
      </c>
      <c r="B54" t="s">
        <v>29</v>
      </c>
      <c r="C54" t="s">
        <v>278</v>
      </c>
      <c r="D54" t="s">
        <v>48</v>
      </c>
      <c r="H54" t="s">
        <v>279</v>
      </c>
      <c r="Q54" t="s">
        <v>280</v>
      </c>
      <c r="R54" t="s">
        <v>281</v>
      </c>
      <c r="S54" s="1" t="s">
        <v>43</v>
      </c>
      <c r="T54" t="s">
        <v>195</v>
      </c>
      <c r="U54" t="s">
        <v>79</v>
      </c>
      <c r="V54" t="s">
        <v>80</v>
      </c>
      <c r="X54" t="s">
        <v>90</v>
      </c>
      <c r="Y54" t="s">
        <v>165</v>
      </c>
      <c r="Z54" t="s">
        <v>37</v>
      </c>
      <c r="AA54" t="s">
        <v>223</v>
      </c>
      <c r="AC54" t="s">
        <v>282</v>
      </c>
      <c r="AD54" t="s">
        <v>283</v>
      </c>
      <c r="AE54" t="s">
        <v>43</v>
      </c>
    </row>
    <row r="55" spans="1:31">
      <c r="A55">
        <v>52</v>
      </c>
      <c r="B55" t="s">
        <v>29</v>
      </c>
      <c r="C55" t="s">
        <v>284</v>
      </c>
      <c r="D55" t="s">
        <v>48</v>
      </c>
      <c r="H55" t="s">
        <v>285</v>
      </c>
      <c r="Q55" t="s">
        <v>286</v>
      </c>
      <c r="R55" t="s">
        <v>287</v>
      </c>
      <c r="S55" s="1" t="s">
        <v>43</v>
      </c>
      <c r="T55" t="s">
        <v>195</v>
      </c>
      <c r="U55" t="s">
        <v>79</v>
      </c>
      <c r="V55" t="s">
        <v>80</v>
      </c>
      <c r="X55" t="s">
        <v>90</v>
      </c>
      <c r="Y55" t="s">
        <v>165</v>
      </c>
      <c r="Z55" t="s">
        <v>37</v>
      </c>
      <c r="AA55" t="s">
        <v>37</v>
      </c>
      <c r="AC55" t="s">
        <v>37</v>
      </c>
      <c r="AD55" t="s">
        <v>37</v>
      </c>
      <c r="AE55" t="s">
        <v>37</v>
      </c>
    </row>
    <row r="56" spans="1:31">
      <c r="A56">
        <v>53</v>
      </c>
      <c r="B56" t="s">
        <v>29</v>
      </c>
      <c r="C56" t="s">
        <v>288</v>
      </c>
      <c r="D56" t="s">
        <v>60</v>
      </c>
      <c r="F56" t="s">
        <v>289</v>
      </c>
      <c r="Q56" t="s">
        <v>290</v>
      </c>
      <c r="R56" t="s">
        <v>291</v>
      </c>
      <c r="S56" s="1" t="s">
        <v>210</v>
      </c>
      <c r="T56" t="s">
        <v>292</v>
      </c>
      <c r="U56" t="s">
        <v>37</v>
      </c>
      <c r="V56" t="s">
        <v>90</v>
      </c>
      <c r="X56" t="s">
        <v>90</v>
      </c>
      <c r="Y56" t="s">
        <v>174</v>
      </c>
      <c r="Z56" t="s">
        <v>37</v>
      </c>
      <c r="AA56" t="s">
        <v>37</v>
      </c>
      <c r="AC56" t="s">
        <v>37</v>
      </c>
      <c r="AD56" t="s">
        <v>37</v>
      </c>
      <c r="AE56" t="s">
        <v>37</v>
      </c>
    </row>
    <row r="57" spans="1:31">
      <c r="A57">
        <v>54</v>
      </c>
      <c r="B57" t="s">
        <v>29</v>
      </c>
      <c r="C57" t="s">
        <v>293</v>
      </c>
      <c r="D57" t="s">
        <v>69</v>
      </c>
      <c r="G57" t="s">
        <v>294</v>
      </c>
      <c r="Q57" t="s">
        <v>295</v>
      </c>
      <c r="R57" t="s">
        <v>296</v>
      </c>
      <c r="S57" s="1" t="s">
        <v>34</v>
      </c>
      <c r="T57" t="s">
        <v>195</v>
      </c>
      <c r="U57" t="s">
        <v>37</v>
      </c>
      <c r="V57" t="s">
        <v>90</v>
      </c>
      <c r="X57" t="s">
        <v>90</v>
      </c>
      <c r="Y57" t="s">
        <v>36</v>
      </c>
      <c r="Z57" t="s">
        <v>37</v>
      </c>
      <c r="AA57" t="s">
        <v>37</v>
      </c>
      <c r="AC57" t="s">
        <v>37</v>
      </c>
      <c r="AD57" t="s">
        <v>37</v>
      </c>
      <c r="AE57" t="s">
        <v>37</v>
      </c>
    </row>
    <row r="58" spans="1:31">
      <c r="A58">
        <v>55</v>
      </c>
      <c r="B58" t="s">
        <v>29</v>
      </c>
      <c r="C58" t="s">
        <v>297</v>
      </c>
      <c r="D58" t="s">
        <v>48</v>
      </c>
      <c r="H58" t="s">
        <v>298</v>
      </c>
      <c r="Q58" t="s">
        <v>299</v>
      </c>
      <c r="R58" t="s">
        <v>300</v>
      </c>
      <c r="S58" s="1" t="s">
        <v>64</v>
      </c>
      <c r="T58" t="s">
        <v>195</v>
      </c>
      <c r="U58" t="s">
        <v>37</v>
      </c>
      <c r="V58" t="s">
        <v>90</v>
      </c>
      <c r="X58" t="s">
        <v>90</v>
      </c>
      <c r="Y58" t="s">
        <v>46</v>
      </c>
      <c r="Z58" t="s">
        <v>37</v>
      </c>
      <c r="AA58" t="s">
        <v>37</v>
      </c>
      <c r="AC58" t="s">
        <v>37</v>
      </c>
      <c r="AD58" t="s">
        <v>37</v>
      </c>
      <c r="AE58" t="s">
        <v>37</v>
      </c>
    </row>
    <row r="59" spans="1:31">
      <c r="A59">
        <v>56</v>
      </c>
      <c r="B59" t="s">
        <v>29</v>
      </c>
      <c r="C59" t="s">
        <v>301</v>
      </c>
      <c r="D59" t="s">
        <v>48</v>
      </c>
      <c r="H59" t="s">
        <v>302</v>
      </c>
      <c r="Q59" t="s">
        <v>303</v>
      </c>
      <c r="R59" t="s">
        <v>304</v>
      </c>
      <c r="S59" s="1" t="s">
        <v>43</v>
      </c>
      <c r="T59" t="s">
        <v>195</v>
      </c>
      <c r="U59" t="s">
        <v>89</v>
      </c>
      <c r="V59" t="s">
        <v>58</v>
      </c>
      <c r="X59" t="s">
        <v>90</v>
      </c>
      <c r="Y59" t="s">
        <v>165</v>
      </c>
      <c r="Z59" t="s">
        <v>37</v>
      </c>
      <c r="AA59" t="s">
        <v>223</v>
      </c>
      <c r="AC59" t="s">
        <v>305</v>
      </c>
      <c r="AD59" t="s">
        <v>306</v>
      </c>
      <c r="AE59" t="s">
        <v>64</v>
      </c>
    </row>
    <row r="60" spans="1:31">
      <c r="A60">
        <v>57</v>
      </c>
      <c r="B60" t="s">
        <v>29</v>
      </c>
      <c r="C60" t="s">
        <v>307</v>
      </c>
      <c r="D60" t="s">
        <v>48</v>
      </c>
      <c r="H60" t="s">
        <v>308</v>
      </c>
      <c r="Q60" t="s">
        <v>309</v>
      </c>
      <c r="R60" t="s">
        <v>310</v>
      </c>
      <c r="S60" s="1" t="s">
        <v>43</v>
      </c>
      <c r="T60" t="s">
        <v>195</v>
      </c>
      <c r="U60" t="s">
        <v>37</v>
      </c>
      <c r="V60" t="s">
        <v>90</v>
      </c>
      <c r="Y60" t="s">
        <v>165</v>
      </c>
      <c r="Z60" t="s">
        <v>37</v>
      </c>
      <c r="AA60" t="s">
        <v>37</v>
      </c>
      <c r="AC60" t="s">
        <v>37</v>
      </c>
      <c r="AD60" t="s">
        <v>37</v>
      </c>
      <c r="AE60" t="s">
        <v>37</v>
      </c>
    </row>
    <row r="61" spans="1:31">
      <c r="A61">
        <v>58</v>
      </c>
      <c r="B61" t="s">
        <v>29</v>
      </c>
      <c r="C61" t="s">
        <v>311</v>
      </c>
      <c r="D61" t="s">
        <v>48</v>
      </c>
      <c r="H61" t="s">
        <v>312</v>
      </c>
      <c r="Q61" t="s">
        <v>313</v>
      </c>
      <c r="R61" t="s">
        <v>313</v>
      </c>
      <c r="S61" s="1" t="s">
        <v>64</v>
      </c>
      <c r="T61" t="s">
        <v>195</v>
      </c>
      <c r="U61" t="s">
        <v>314</v>
      </c>
      <c r="V61" t="s">
        <v>315</v>
      </c>
      <c r="X61" t="s">
        <v>90</v>
      </c>
      <c r="Y61" t="s">
        <v>165</v>
      </c>
      <c r="Z61" t="s">
        <v>37</v>
      </c>
      <c r="AA61" t="s">
        <v>223</v>
      </c>
      <c r="AC61" t="s">
        <v>316</v>
      </c>
      <c r="AD61" t="s">
        <v>317</v>
      </c>
      <c r="AE61" t="s">
        <v>64</v>
      </c>
    </row>
    <row r="62" spans="1:31">
      <c r="A62">
        <v>59</v>
      </c>
      <c r="B62" t="s">
        <v>29</v>
      </c>
      <c r="C62" t="s">
        <v>318</v>
      </c>
      <c r="D62" t="s">
        <v>48</v>
      </c>
      <c r="H62" t="s">
        <v>319</v>
      </c>
      <c r="Q62" t="s">
        <v>320</v>
      </c>
      <c r="R62" t="s">
        <v>320</v>
      </c>
      <c r="S62" s="1" t="s">
        <v>43</v>
      </c>
      <c r="T62" t="s">
        <v>195</v>
      </c>
      <c r="U62" t="s">
        <v>89</v>
      </c>
      <c r="V62" t="s">
        <v>58</v>
      </c>
      <c r="X62" t="s">
        <v>90</v>
      </c>
      <c r="Y62" t="s">
        <v>165</v>
      </c>
      <c r="Z62" t="s">
        <v>37</v>
      </c>
      <c r="AA62" t="s">
        <v>37</v>
      </c>
      <c r="AC62" t="s">
        <v>37</v>
      </c>
      <c r="AD62" t="s">
        <v>37</v>
      </c>
      <c r="AE62" t="s">
        <v>37</v>
      </c>
    </row>
    <row r="63" spans="1:31">
      <c r="A63">
        <v>60</v>
      </c>
      <c r="B63" t="s">
        <v>29</v>
      </c>
      <c r="C63" t="s">
        <v>321</v>
      </c>
      <c r="D63" t="s">
        <v>39</v>
      </c>
      <c r="E63" t="s">
        <v>322</v>
      </c>
      <c r="Q63" t="s">
        <v>323</v>
      </c>
      <c r="R63" t="s">
        <v>324</v>
      </c>
      <c r="S63" s="1" t="s">
        <v>64</v>
      </c>
      <c r="T63" t="s">
        <v>44</v>
      </c>
      <c r="U63" t="s">
        <v>37</v>
      </c>
      <c r="V63" t="s">
        <v>90</v>
      </c>
      <c r="X63" t="s">
        <v>90</v>
      </c>
      <c r="Y63" t="s">
        <v>325</v>
      </c>
      <c r="Z63" t="s">
        <v>325</v>
      </c>
      <c r="AA63" t="s">
        <v>37</v>
      </c>
      <c r="AC63" t="s">
        <v>37</v>
      </c>
      <c r="AD63" t="s">
        <v>37</v>
      </c>
      <c r="AE63" t="s">
        <v>37</v>
      </c>
    </row>
    <row r="64" spans="1:31">
      <c r="A64">
        <v>61</v>
      </c>
      <c r="B64" t="s">
        <v>29</v>
      </c>
      <c r="C64" t="s">
        <v>326</v>
      </c>
      <c r="D64" t="s">
        <v>60</v>
      </c>
      <c r="F64" t="s">
        <v>327</v>
      </c>
      <c r="Q64" t="s">
        <v>328</v>
      </c>
      <c r="R64" t="s">
        <v>329</v>
      </c>
      <c r="S64" s="1" t="s">
        <v>64</v>
      </c>
      <c r="T64" t="s">
        <v>44</v>
      </c>
      <c r="U64" t="s">
        <v>37</v>
      </c>
      <c r="V64" t="s">
        <v>90</v>
      </c>
      <c r="X64" t="s">
        <v>90</v>
      </c>
      <c r="Y64" t="s">
        <v>325</v>
      </c>
      <c r="Z64" t="s">
        <v>325</v>
      </c>
      <c r="AA64" t="s">
        <v>37</v>
      </c>
      <c r="AC64" t="s">
        <v>37</v>
      </c>
      <c r="AD64" t="s">
        <v>37</v>
      </c>
      <c r="AE64" t="s">
        <v>37</v>
      </c>
    </row>
    <row r="65" spans="1:31">
      <c r="A65">
        <v>62</v>
      </c>
      <c r="B65" t="s">
        <v>29</v>
      </c>
      <c r="C65" t="s">
        <v>330</v>
      </c>
      <c r="D65" t="s">
        <v>69</v>
      </c>
      <c r="G65" t="s">
        <v>331</v>
      </c>
      <c r="Q65" t="s">
        <v>332</v>
      </c>
      <c r="R65" t="s">
        <v>333</v>
      </c>
      <c r="S65" s="1" t="s">
        <v>34</v>
      </c>
      <c r="T65" t="s">
        <v>44</v>
      </c>
      <c r="U65" t="s">
        <v>37</v>
      </c>
      <c r="V65" t="s">
        <v>90</v>
      </c>
      <c r="X65" t="s">
        <v>90</v>
      </c>
      <c r="Y65" t="s">
        <v>37</v>
      </c>
      <c r="Z65" t="s">
        <v>37</v>
      </c>
      <c r="AA65" t="s">
        <v>37</v>
      </c>
      <c r="AC65" t="s">
        <v>37</v>
      </c>
      <c r="AD65" t="s">
        <v>37</v>
      </c>
      <c r="AE65" t="s">
        <v>37</v>
      </c>
    </row>
    <row r="66" spans="1:31">
      <c r="A66">
        <v>63</v>
      </c>
      <c r="B66" t="s">
        <v>29</v>
      </c>
      <c r="C66" t="s">
        <v>334</v>
      </c>
      <c r="D66" t="s">
        <v>60</v>
      </c>
      <c r="H66" t="s">
        <v>335</v>
      </c>
      <c r="Q66" t="s">
        <v>336</v>
      </c>
      <c r="R66" t="s">
        <v>337</v>
      </c>
      <c r="S66" s="1" t="s">
        <v>64</v>
      </c>
      <c r="T66" t="s">
        <v>44</v>
      </c>
      <c r="U66" t="s">
        <v>37</v>
      </c>
      <c r="V66" t="s">
        <v>90</v>
      </c>
      <c r="X66" t="s">
        <v>90</v>
      </c>
      <c r="Y66" t="s">
        <v>325</v>
      </c>
      <c r="Z66" t="s">
        <v>325</v>
      </c>
      <c r="AA66" t="s">
        <v>65</v>
      </c>
      <c r="AC66" t="s">
        <v>338</v>
      </c>
      <c r="AD66" t="s">
        <v>339</v>
      </c>
      <c r="AE66" t="s">
        <v>64</v>
      </c>
    </row>
    <row r="67" spans="1:31">
      <c r="A67">
        <v>64</v>
      </c>
      <c r="B67" t="s">
        <v>29</v>
      </c>
      <c r="C67" t="s">
        <v>340</v>
      </c>
      <c r="D67" t="s">
        <v>69</v>
      </c>
      <c r="I67" t="s">
        <v>341</v>
      </c>
      <c r="Q67" t="s">
        <v>342</v>
      </c>
      <c r="R67" t="s">
        <v>343</v>
      </c>
      <c r="S67" s="1" t="s">
        <v>34</v>
      </c>
      <c r="T67" t="s">
        <v>44</v>
      </c>
      <c r="U67" t="s">
        <v>37</v>
      </c>
      <c r="V67" t="s">
        <v>90</v>
      </c>
      <c r="X67" t="s">
        <v>90</v>
      </c>
      <c r="Y67" t="s">
        <v>36</v>
      </c>
      <c r="Z67" t="s">
        <v>37</v>
      </c>
      <c r="AA67" t="s">
        <v>37</v>
      </c>
      <c r="AC67" t="s">
        <v>37</v>
      </c>
      <c r="AD67" t="s">
        <v>37</v>
      </c>
      <c r="AE67" t="s">
        <v>37</v>
      </c>
    </row>
    <row r="68" spans="1:31">
      <c r="A68">
        <v>65</v>
      </c>
      <c r="B68" t="s">
        <v>29</v>
      </c>
      <c r="C68" t="s">
        <v>344</v>
      </c>
      <c r="D68" t="s">
        <v>48</v>
      </c>
      <c r="J68" t="s">
        <v>345</v>
      </c>
      <c r="Q68" t="s">
        <v>346</v>
      </c>
      <c r="R68" t="s">
        <v>347</v>
      </c>
      <c r="S68" s="1" t="s">
        <v>43</v>
      </c>
      <c r="T68" t="s">
        <v>44</v>
      </c>
      <c r="U68" t="s">
        <v>37</v>
      </c>
      <c r="V68" t="s">
        <v>90</v>
      </c>
      <c r="X68" t="s">
        <v>90</v>
      </c>
      <c r="Y68" t="s">
        <v>165</v>
      </c>
      <c r="Z68" t="s">
        <v>165</v>
      </c>
      <c r="AA68" t="s">
        <v>223</v>
      </c>
      <c r="AC68" t="s">
        <v>348</v>
      </c>
      <c r="AD68" t="s">
        <v>349</v>
      </c>
      <c r="AE68" t="s">
        <v>210</v>
      </c>
    </row>
    <row r="69" spans="1:31">
      <c r="A69">
        <v>66</v>
      </c>
      <c r="B69" t="s">
        <v>29</v>
      </c>
      <c r="C69" t="s">
        <v>350</v>
      </c>
      <c r="D69" t="s">
        <v>48</v>
      </c>
      <c r="J69" t="s">
        <v>351</v>
      </c>
      <c r="Q69" t="s">
        <v>352</v>
      </c>
      <c r="R69" t="s">
        <v>353</v>
      </c>
      <c r="S69" s="1" t="s">
        <v>43</v>
      </c>
      <c r="T69" t="s">
        <v>44</v>
      </c>
      <c r="U69" t="s">
        <v>354</v>
      </c>
      <c r="V69" t="s">
        <v>58</v>
      </c>
      <c r="W69" t="s">
        <v>355</v>
      </c>
      <c r="X69" t="s">
        <v>356</v>
      </c>
      <c r="Y69" t="s">
        <v>165</v>
      </c>
      <c r="Z69" t="s">
        <v>165</v>
      </c>
      <c r="AA69" t="s">
        <v>223</v>
      </c>
      <c r="AC69" t="s">
        <v>357</v>
      </c>
      <c r="AD69" t="s">
        <v>358</v>
      </c>
      <c r="AE69" t="s">
        <v>43</v>
      </c>
    </row>
    <row r="70" spans="1:31">
      <c r="A70">
        <v>67</v>
      </c>
      <c r="B70" t="s">
        <v>29</v>
      </c>
      <c r="C70" t="s">
        <v>359</v>
      </c>
      <c r="D70" t="s">
        <v>48</v>
      </c>
      <c r="J70" t="s">
        <v>360</v>
      </c>
      <c r="Q70" t="s">
        <v>361</v>
      </c>
      <c r="R70" t="s">
        <v>362</v>
      </c>
      <c r="S70" s="1" t="s">
        <v>43</v>
      </c>
      <c r="T70" t="s">
        <v>44</v>
      </c>
      <c r="U70" t="s">
        <v>89</v>
      </c>
      <c r="V70" t="s">
        <v>58</v>
      </c>
      <c r="W70" t="s">
        <v>355</v>
      </c>
      <c r="X70" t="s">
        <v>363</v>
      </c>
      <c r="Y70" t="s">
        <v>364</v>
      </c>
      <c r="Z70" t="s">
        <v>364</v>
      </c>
      <c r="AA70" t="s">
        <v>65</v>
      </c>
      <c r="AC70" t="s">
        <v>365</v>
      </c>
      <c r="AD70" t="s">
        <v>366</v>
      </c>
      <c r="AE70" t="s">
        <v>64</v>
      </c>
    </row>
    <row r="71" spans="1:31">
      <c r="A71">
        <v>68</v>
      </c>
      <c r="B71" t="s">
        <v>29</v>
      </c>
      <c r="C71" t="s">
        <v>367</v>
      </c>
      <c r="D71" t="s">
        <v>48</v>
      </c>
      <c r="J71" t="s">
        <v>368</v>
      </c>
      <c r="Q71" t="s">
        <v>369</v>
      </c>
      <c r="R71" t="s">
        <v>370</v>
      </c>
      <c r="S71" s="1" t="s">
        <v>43</v>
      </c>
      <c r="T71" t="s">
        <v>195</v>
      </c>
      <c r="U71" t="s">
        <v>354</v>
      </c>
      <c r="V71" t="s">
        <v>58</v>
      </c>
      <c r="W71" t="s">
        <v>371</v>
      </c>
      <c r="X71" t="s">
        <v>372</v>
      </c>
      <c r="Y71" t="s">
        <v>364</v>
      </c>
      <c r="Z71" t="s">
        <v>364</v>
      </c>
      <c r="AA71" t="s">
        <v>65</v>
      </c>
      <c r="AC71" t="s">
        <v>373</v>
      </c>
      <c r="AD71" t="s">
        <v>374</v>
      </c>
      <c r="AE71" t="s">
        <v>64</v>
      </c>
    </row>
    <row r="72" spans="1:31">
      <c r="A72">
        <v>69</v>
      </c>
      <c r="B72" t="s">
        <v>29</v>
      </c>
      <c r="C72" t="s">
        <v>375</v>
      </c>
      <c r="D72" t="s">
        <v>48</v>
      </c>
      <c r="J72" t="s">
        <v>376</v>
      </c>
      <c r="Q72" t="s">
        <v>377</v>
      </c>
      <c r="R72" t="s">
        <v>378</v>
      </c>
      <c r="S72" s="1" t="s">
        <v>43</v>
      </c>
      <c r="T72" t="s">
        <v>262</v>
      </c>
      <c r="U72" t="s">
        <v>79</v>
      </c>
      <c r="V72" t="s">
        <v>80</v>
      </c>
      <c r="X72" t="s">
        <v>37</v>
      </c>
      <c r="Y72" t="s">
        <v>165</v>
      </c>
      <c r="Z72" t="s">
        <v>45</v>
      </c>
      <c r="AA72" t="s">
        <v>37</v>
      </c>
      <c r="AC72" t="s">
        <v>37</v>
      </c>
      <c r="AD72" t="s">
        <v>37</v>
      </c>
      <c r="AE72" t="s">
        <v>37</v>
      </c>
    </row>
    <row r="73" spans="1:31">
      <c r="A73">
        <v>70</v>
      </c>
      <c r="B73" t="s">
        <v>29</v>
      </c>
      <c r="C73" t="s">
        <v>379</v>
      </c>
      <c r="D73" t="s">
        <v>60</v>
      </c>
      <c r="J73" t="s">
        <v>380</v>
      </c>
      <c r="Q73" t="s">
        <v>381</v>
      </c>
      <c r="R73" t="s">
        <v>382</v>
      </c>
      <c r="S73" s="1" t="s">
        <v>43</v>
      </c>
      <c r="T73" t="s">
        <v>44</v>
      </c>
      <c r="U73" t="s">
        <v>36</v>
      </c>
      <c r="V73" t="s">
        <v>90</v>
      </c>
      <c r="X73" t="s">
        <v>90</v>
      </c>
      <c r="Y73" t="s">
        <v>165</v>
      </c>
      <c r="Z73" t="s">
        <v>165</v>
      </c>
      <c r="AA73" t="s">
        <v>223</v>
      </c>
      <c r="AC73" t="s">
        <v>383</v>
      </c>
      <c r="AD73" t="s">
        <v>384</v>
      </c>
      <c r="AE73" t="s">
        <v>43</v>
      </c>
    </row>
    <row r="74" spans="1:31">
      <c r="A74">
        <v>71</v>
      </c>
      <c r="B74" t="s">
        <v>29</v>
      </c>
      <c r="C74" t="s">
        <v>385</v>
      </c>
      <c r="D74" t="s">
        <v>69</v>
      </c>
      <c r="K74" t="s">
        <v>386</v>
      </c>
      <c r="Q74" t="s">
        <v>387</v>
      </c>
      <c r="R74" t="s">
        <v>388</v>
      </c>
      <c r="S74" s="1" t="s">
        <v>34</v>
      </c>
      <c r="T74" t="s">
        <v>44</v>
      </c>
      <c r="U74" t="s">
        <v>36</v>
      </c>
      <c r="V74" t="s">
        <v>90</v>
      </c>
      <c r="X74" t="s">
        <v>90</v>
      </c>
      <c r="Y74" t="s">
        <v>37</v>
      </c>
      <c r="Z74" t="s">
        <v>37</v>
      </c>
      <c r="AA74" t="s">
        <v>37</v>
      </c>
      <c r="AC74" t="s">
        <v>37</v>
      </c>
      <c r="AD74" t="s">
        <v>37</v>
      </c>
      <c r="AE74" t="s">
        <v>37</v>
      </c>
    </row>
    <row r="75" spans="1:31">
      <c r="A75">
        <v>72</v>
      </c>
      <c r="B75" t="s">
        <v>29</v>
      </c>
      <c r="C75" t="s">
        <v>389</v>
      </c>
      <c r="D75" t="s">
        <v>48</v>
      </c>
      <c r="L75" t="s">
        <v>390</v>
      </c>
      <c r="Q75" t="s">
        <v>391</v>
      </c>
      <c r="R75" t="s">
        <v>392</v>
      </c>
      <c r="S75" s="1" t="s">
        <v>43</v>
      </c>
      <c r="T75" t="s">
        <v>44</v>
      </c>
      <c r="U75" t="s">
        <v>36</v>
      </c>
      <c r="V75" t="s">
        <v>90</v>
      </c>
      <c r="X75" t="s">
        <v>90</v>
      </c>
      <c r="Y75" t="s">
        <v>165</v>
      </c>
      <c r="Z75" t="s">
        <v>37</v>
      </c>
      <c r="AA75" t="s">
        <v>37</v>
      </c>
      <c r="AC75" t="s">
        <v>37</v>
      </c>
      <c r="AD75" t="s">
        <v>37</v>
      </c>
      <c r="AE75" t="s">
        <v>37</v>
      </c>
    </row>
    <row r="76" spans="1:31">
      <c r="A76">
        <v>73</v>
      </c>
      <c r="B76" t="s">
        <v>29</v>
      </c>
      <c r="C76" t="s">
        <v>393</v>
      </c>
      <c r="D76" t="s">
        <v>48</v>
      </c>
      <c r="L76" t="s">
        <v>394</v>
      </c>
      <c r="Q76" t="s">
        <v>395</v>
      </c>
      <c r="R76" t="s">
        <v>396</v>
      </c>
      <c r="S76" s="1" t="s">
        <v>43</v>
      </c>
      <c r="T76" t="s">
        <v>44</v>
      </c>
      <c r="U76" t="s">
        <v>89</v>
      </c>
      <c r="V76" t="s">
        <v>58</v>
      </c>
      <c r="X76" t="s">
        <v>90</v>
      </c>
      <c r="Y76" t="s">
        <v>165</v>
      </c>
      <c r="Z76" t="s">
        <v>165</v>
      </c>
      <c r="AA76" t="s">
        <v>397</v>
      </c>
      <c r="AC76" t="s">
        <v>398</v>
      </c>
      <c r="AD76" t="s">
        <v>399</v>
      </c>
      <c r="AE76" t="s">
        <v>43</v>
      </c>
    </row>
    <row r="77" spans="1:31">
      <c r="A77">
        <v>74</v>
      </c>
      <c r="B77" t="s">
        <v>29</v>
      </c>
      <c r="C77" t="s">
        <v>400</v>
      </c>
      <c r="D77" t="s">
        <v>48</v>
      </c>
      <c r="L77" t="s">
        <v>401</v>
      </c>
      <c r="Q77" t="s">
        <v>402</v>
      </c>
      <c r="R77" t="s">
        <v>403</v>
      </c>
      <c r="S77" s="1" t="s">
        <v>43</v>
      </c>
      <c r="T77" t="s">
        <v>44</v>
      </c>
      <c r="U77" t="s">
        <v>89</v>
      </c>
      <c r="V77" t="s">
        <v>58</v>
      </c>
      <c r="X77" t="s">
        <v>90</v>
      </c>
      <c r="Y77" t="s">
        <v>165</v>
      </c>
      <c r="Z77" t="s">
        <v>37</v>
      </c>
      <c r="AA77" t="s">
        <v>397</v>
      </c>
      <c r="AC77" t="s">
        <v>398</v>
      </c>
      <c r="AD77" t="s">
        <v>399</v>
      </c>
      <c r="AE77" t="s">
        <v>43</v>
      </c>
    </row>
    <row r="78" spans="1:31">
      <c r="A78">
        <v>75</v>
      </c>
      <c r="B78" t="s">
        <v>29</v>
      </c>
      <c r="C78" t="s">
        <v>404</v>
      </c>
      <c r="D78" t="s">
        <v>48</v>
      </c>
      <c r="L78" t="s">
        <v>405</v>
      </c>
      <c r="Q78" t="s">
        <v>406</v>
      </c>
      <c r="R78" t="s">
        <v>407</v>
      </c>
      <c r="S78" s="1" t="s">
        <v>43</v>
      </c>
      <c r="T78" t="s">
        <v>195</v>
      </c>
      <c r="U78" t="s">
        <v>36</v>
      </c>
      <c r="V78" t="s">
        <v>90</v>
      </c>
      <c r="X78" t="s">
        <v>90</v>
      </c>
      <c r="Y78" t="s">
        <v>165</v>
      </c>
      <c r="Z78" t="s">
        <v>37</v>
      </c>
      <c r="AA78" t="s">
        <v>37</v>
      </c>
      <c r="AC78" t="s">
        <v>37</v>
      </c>
      <c r="AD78" t="s">
        <v>37</v>
      </c>
      <c r="AE78" t="s">
        <v>37</v>
      </c>
    </row>
    <row r="79" spans="1:31">
      <c r="A79">
        <v>76</v>
      </c>
      <c r="B79" t="s">
        <v>29</v>
      </c>
      <c r="C79" t="s">
        <v>408</v>
      </c>
      <c r="D79" t="s">
        <v>60</v>
      </c>
      <c r="L79" t="s">
        <v>409</v>
      </c>
      <c r="Q79" t="s">
        <v>410</v>
      </c>
      <c r="R79" t="s">
        <v>411</v>
      </c>
      <c r="S79" s="1" t="s">
        <v>43</v>
      </c>
      <c r="T79" t="s">
        <v>44</v>
      </c>
      <c r="U79" t="s">
        <v>36</v>
      </c>
      <c r="V79" t="s">
        <v>90</v>
      </c>
      <c r="X79" t="s">
        <v>90</v>
      </c>
      <c r="Y79" t="s">
        <v>165</v>
      </c>
      <c r="Z79" t="s">
        <v>165</v>
      </c>
      <c r="AA79" t="s">
        <v>412</v>
      </c>
      <c r="AC79" t="s">
        <v>413</v>
      </c>
      <c r="AD79" t="s">
        <v>414</v>
      </c>
      <c r="AE79" t="s">
        <v>43</v>
      </c>
    </row>
    <row r="80" spans="1:31">
      <c r="A80">
        <v>77</v>
      </c>
      <c r="B80" t="s">
        <v>29</v>
      </c>
      <c r="C80" t="s">
        <v>415</v>
      </c>
      <c r="D80" t="s">
        <v>69</v>
      </c>
      <c r="M80" t="s">
        <v>416</v>
      </c>
      <c r="Q80" t="s">
        <v>417</v>
      </c>
      <c r="R80" t="s">
        <v>418</v>
      </c>
      <c r="S80" s="1" t="s">
        <v>34</v>
      </c>
      <c r="T80" t="s">
        <v>44</v>
      </c>
      <c r="U80" t="s">
        <v>36</v>
      </c>
      <c r="V80" t="s">
        <v>90</v>
      </c>
      <c r="X80" t="s">
        <v>90</v>
      </c>
      <c r="Y80" t="s">
        <v>37</v>
      </c>
      <c r="Z80" t="s">
        <v>37</v>
      </c>
      <c r="AA80" t="s">
        <v>37</v>
      </c>
      <c r="AC80" t="s">
        <v>37</v>
      </c>
      <c r="AD80" t="s">
        <v>37</v>
      </c>
      <c r="AE80" t="s">
        <v>37</v>
      </c>
    </row>
    <row r="81" spans="1:31">
      <c r="A81">
        <v>78</v>
      </c>
      <c r="B81" t="s">
        <v>29</v>
      </c>
      <c r="C81" t="s">
        <v>419</v>
      </c>
      <c r="D81" t="s">
        <v>48</v>
      </c>
      <c r="N81" t="s">
        <v>420</v>
      </c>
      <c r="Q81" t="s">
        <v>421</v>
      </c>
      <c r="R81" t="s">
        <v>422</v>
      </c>
      <c r="S81" s="1" t="s">
        <v>43</v>
      </c>
      <c r="T81" t="s">
        <v>44</v>
      </c>
      <c r="U81" t="s">
        <v>36</v>
      </c>
      <c r="V81" t="s">
        <v>90</v>
      </c>
      <c r="X81" t="s">
        <v>90</v>
      </c>
      <c r="Y81" t="s">
        <v>165</v>
      </c>
      <c r="Z81" t="s">
        <v>165</v>
      </c>
      <c r="AA81" t="s">
        <v>223</v>
      </c>
      <c r="AC81" t="s">
        <v>423</v>
      </c>
      <c r="AD81" t="s">
        <v>424</v>
      </c>
      <c r="AE81" t="s">
        <v>43</v>
      </c>
    </row>
    <row r="82" spans="1:31">
      <c r="A82">
        <v>79</v>
      </c>
      <c r="B82" t="s">
        <v>29</v>
      </c>
      <c r="C82" t="s">
        <v>425</v>
      </c>
      <c r="D82" t="s">
        <v>60</v>
      </c>
      <c r="L82" t="s">
        <v>426</v>
      </c>
      <c r="Q82" t="s">
        <v>427</v>
      </c>
      <c r="R82" t="s">
        <v>428</v>
      </c>
      <c r="S82" s="1" t="s">
        <v>43</v>
      </c>
      <c r="T82" t="s">
        <v>44</v>
      </c>
      <c r="U82" t="s">
        <v>45</v>
      </c>
      <c r="V82" t="s">
        <v>90</v>
      </c>
      <c r="X82" t="s">
        <v>90</v>
      </c>
      <c r="Y82" t="s">
        <v>165</v>
      </c>
      <c r="Z82" t="s">
        <v>165</v>
      </c>
      <c r="AA82" t="s">
        <v>37</v>
      </c>
      <c r="AC82" t="s">
        <v>37</v>
      </c>
      <c r="AD82" t="s">
        <v>37</v>
      </c>
      <c r="AE82" t="s">
        <v>37</v>
      </c>
    </row>
    <row r="83" spans="1:31">
      <c r="A83">
        <v>80</v>
      </c>
      <c r="B83" t="s">
        <v>29</v>
      </c>
      <c r="C83" t="s">
        <v>415</v>
      </c>
      <c r="D83" t="s">
        <v>69</v>
      </c>
      <c r="M83" t="s">
        <v>416</v>
      </c>
      <c r="Q83" t="s">
        <v>429</v>
      </c>
      <c r="R83" t="s">
        <v>430</v>
      </c>
      <c r="S83" s="1" t="s">
        <v>34</v>
      </c>
      <c r="T83" t="s">
        <v>44</v>
      </c>
      <c r="U83" t="s">
        <v>45</v>
      </c>
      <c r="V83" t="s">
        <v>90</v>
      </c>
      <c r="X83" t="s">
        <v>90</v>
      </c>
      <c r="Y83" t="s">
        <v>36</v>
      </c>
      <c r="Z83" t="s">
        <v>37</v>
      </c>
      <c r="AA83" t="s">
        <v>37</v>
      </c>
      <c r="AC83" t="s">
        <v>37</v>
      </c>
      <c r="AD83" t="s">
        <v>37</v>
      </c>
      <c r="AE83" t="s">
        <v>37</v>
      </c>
    </row>
    <row r="84" spans="1:31">
      <c r="A84">
        <v>81</v>
      </c>
      <c r="B84" t="s">
        <v>29</v>
      </c>
      <c r="C84" t="s">
        <v>419</v>
      </c>
      <c r="D84" t="s">
        <v>48</v>
      </c>
      <c r="N84" t="s">
        <v>420</v>
      </c>
      <c r="Q84" t="s">
        <v>432</v>
      </c>
      <c r="R84" t="s">
        <v>433</v>
      </c>
      <c r="S84" s="1" t="s">
        <v>43</v>
      </c>
      <c r="T84" t="s">
        <v>44</v>
      </c>
      <c r="U84" t="s">
        <v>45</v>
      </c>
      <c r="V84" t="s">
        <v>90</v>
      </c>
      <c r="X84" t="s">
        <v>90</v>
      </c>
      <c r="Y84" t="s">
        <v>165</v>
      </c>
      <c r="Z84" t="s">
        <v>165</v>
      </c>
      <c r="AA84" t="s">
        <v>37</v>
      </c>
      <c r="AC84" t="s">
        <v>37</v>
      </c>
      <c r="AD84" t="s">
        <v>37</v>
      </c>
      <c r="AE84" t="s">
        <v>37</v>
      </c>
    </row>
    <row r="85" spans="1:31">
      <c r="A85">
        <v>82</v>
      </c>
      <c r="B85" t="s">
        <v>29</v>
      </c>
      <c r="C85" t="s">
        <v>434</v>
      </c>
      <c r="D85" t="s">
        <v>60</v>
      </c>
      <c r="L85" t="s">
        <v>435</v>
      </c>
      <c r="Q85" t="s">
        <v>436</v>
      </c>
      <c r="R85" t="s">
        <v>437</v>
      </c>
      <c r="S85" s="1" t="s">
        <v>43</v>
      </c>
      <c r="T85" t="s">
        <v>44</v>
      </c>
      <c r="U85" t="s">
        <v>36</v>
      </c>
      <c r="V85" t="s">
        <v>90</v>
      </c>
      <c r="X85" t="s">
        <v>37</v>
      </c>
      <c r="Y85" t="s">
        <v>165</v>
      </c>
      <c r="Z85" t="s">
        <v>165</v>
      </c>
      <c r="AA85" t="s">
        <v>37</v>
      </c>
      <c r="AC85" t="s">
        <v>37</v>
      </c>
      <c r="AD85" t="s">
        <v>37</v>
      </c>
      <c r="AE85" t="s">
        <v>37</v>
      </c>
    </row>
    <row r="86" spans="1:31">
      <c r="A86">
        <v>83</v>
      </c>
      <c r="B86" t="s">
        <v>29</v>
      </c>
      <c r="C86" t="s">
        <v>415</v>
      </c>
      <c r="D86" t="s">
        <v>69</v>
      </c>
      <c r="M86" t="s">
        <v>416</v>
      </c>
      <c r="Q86" t="s">
        <v>438</v>
      </c>
      <c r="R86" t="s">
        <v>439</v>
      </c>
      <c r="S86" s="1" t="s">
        <v>34</v>
      </c>
      <c r="T86" t="s">
        <v>44</v>
      </c>
      <c r="U86" t="s">
        <v>36</v>
      </c>
      <c r="V86" t="s">
        <v>90</v>
      </c>
      <c r="X86" t="s">
        <v>37</v>
      </c>
      <c r="Y86" t="s">
        <v>37</v>
      </c>
      <c r="Z86" t="s">
        <v>37</v>
      </c>
      <c r="AA86" t="s">
        <v>37</v>
      </c>
      <c r="AC86" t="s">
        <v>37</v>
      </c>
      <c r="AD86" t="s">
        <v>37</v>
      </c>
      <c r="AE86" t="s">
        <v>37</v>
      </c>
    </row>
    <row r="87" spans="1:31">
      <c r="A87">
        <v>84</v>
      </c>
      <c r="B87" t="s">
        <v>29</v>
      </c>
      <c r="C87" t="s">
        <v>440</v>
      </c>
      <c r="D87" t="s">
        <v>48</v>
      </c>
      <c r="N87" t="s">
        <v>441</v>
      </c>
      <c r="Q87" t="s">
        <v>442</v>
      </c>
      <c r="R87" t="s">
        <v>443</v>
      </c>
      <c r="S87" s="1" t="s">
        <v>43</v>
      </c>
      <c r="T87" t="s">
        <v>44</v>
      </c>
      <c r="U87" t="s">
        <v>36</v>
      </c>
      <c r="V87" t="s">
        <v>90</v>
      </c>
      <c r="X87" t="s">
        <v>37</v>
      </c>
      <c r="Y87" t="s">
        <v>165</v>
      </c>
      <c r="Z87" t="s">
        <v>165</v>
      </c>
      <c r="AA87" t="s">
        <v>223</v>
      </c>
      <c r="AC87" t="s">
        <v>444</v>
      </c>
      <c r="AD87" t="s">
        <v>445</v>
      </c>
      <c r="AE87" t="s">
        <v>43</v>
      </c>
    </row>
    <row r="88" spans="1:31">
      <c r="A88">
        <v>85</v>
      </c>
      <c r="B88" t="s">
        <v>29</v>
      </c>
      <c r="C88" t="s">
        <v>446</v>
      </c>
      <c r="D88" t="s">
        <v>60</v>
      </c>
      <c r="J88" t="s">
        <v>447</v>
      </c>
      <c r="Q88" t="s">
        <v>448</v>
      </c>
      <c r="R88" t="s">
        <v>449</v>
      </c>
      <c r="S88" s="1" t="s">
        <v>43</v>
      </c>
      <c r="T88" t="s">
        <v>44</v>
      </c>
      <c r="U88" t="s">
        <v>36</v>
      </c>
      <c r="V88" t="s">
        <v>90</v>
      </c>
      <c r="X88" t="s">
        <v>37</v>
      </c>
      <c r="Y88" t="s">
        <v>174</v>
      </c>
      <c r="Z88" t="s">
        <v>174</v>
      </c>
      <c r="AA88" t="s">
        <v>65</v>
      </c>
      <c r="AC88" t="s">
        <v>450</v>
      </c>
      <c r="AD88" t="s">
        <v>451</v>
      </c>
      <c r="AE88" t="s">
        <v>64</v>
      </c>
    </row>
    <row r="89" spans="1:31">
      <c r="A89">
        <v>86</v>
      </c>
      <c r="B89" t="s">
        <v>29</v>
      </c>
      <c r="C89" t="s">
        <v>452</v>
      </c>
      <c r="D89" t="s">
        <v>69</v>
      </c>
      <c r="K89" t="s">
        <v>453</v>
      </c>
      <c r="Q89" t="s">
        <v>454</v>
      </c>
      <c r="R89" t="s">
        <v>455</v>
      </c>
      <c r="S89" s="1" t="s">
        <v>34</v>
      </c>
      <c r="T89" t="s">
        <v>44</v>
      </c>
      <c r="U89" t="s">
        <v>36</v>
      </c>
      <c r="V89" t="s">
        <v>90</v>
      </c>
      <c r="X89" t="s">
        <v>37</v>
      </c>
      <c r="Y89" t="s">
        <v>36</v>
      </c>
      <c r="Z89" t="s">
        <v>37</v>
      </c>
      <c r="AA89" t="s">
        <v>37</v>
      </c>
      <c r="AC89" t="s">
        <v>37</v>
      </c>
      <c r="AD89" t="s">
        <v>37</v>
      </c>
      <c r="AE89" t="s">
        <v>37</v>
      </c>
    </row>
    <row r="90" spans="1:31">
      <c r="A90">
        <v>87</v>
      </c>
      <c r="B90" t="s">
        <v>29</v>
      </c>
      <c r="C90" t="s">
        <v>456</v>
      </c>
      <c r="D90" t="s">
        <v>48</v>
      </c>
      <c r="L90" t="s">
        <v>457</v>
      </c>
      <c r="Q90" t="s">
        <v>458</v>
      </c>
      <c r="R90" t="s">
        <v>459</v>
      </c>
      <c r="S90" s="1" t="s">
        <v>43</v>
      </c>
      <c r="T90" t="s">
        <v>44</v>
      </c>
      <c r="U90" t="s">
        <v>37</v>
      </c>
      <c r="V90" t="s">
        <v>37</v>
      </c>
      <c r="X90" t="s">
        <v>37</v>
      </c>
      <c r="Y90" t="s">
        <v>165</v>
      </c>
      <c r="Z90" t="s">
        <v>165</v>
      </c>
      <c r="AA90" t="s">
        <v>223</v>
      </c>
      <c r="AC90" t="s">
        <v>460</v>
      </c>
      <c r="AD90" t="s">
        <v>461</v>
      </c>
      <c r="AE90" t="s">
        <v>43</v>
      </c>
    </row>
    <row r="91" spans="1:31">
      <c r="A91">
        <v>88</v>
      </c>
      <c r="B91" t="s">
        <v>29</v>
      </c>
      <c r="C91" t="s">
        <v>462</v>
      </c>
      <c r="D91" t="s">
        <v>48</v>
      </c>
      <c r="L91" t="s">
        <v>463</v>
      </c>
      <c r="Q91" t="s">
        <v>464</v>
      </c>
      <c r="R91" t="s">
        <v>465</v>
      </c>
      <c r="S91" s="1" t="s">
        <v>43</v>
      </c>
      <c r="T91" t="s">
        <v>44</v>
      </c>
      <c r="U91" t="s">
        <v>89</v>
      </c>
      <c r="V91" t="s">
        <v>58</v>
      </c>
      <c r="X91" t="s">
        <v>37</v>
      </c>
      <c r="Y91" t="s">
        <v>165</v>
      </c>
      <c r="Z91" t="s">
        <v>165</v>
      </c>
      <c r="AA91" t="s">
        <v>223</v>
      </c>
      <c r="AC91" t="s">
        <v>466</v>
      </c>
      <c r="AD91" t="s">
        <v>467</v>
      </c>
      <c r="AE91" t="s">
        <v>43</v>
      </c>
    </row>
    <row r="92" spans="1:31">
      <c r="A92">
        <v>89</v>
      </c>
      <c r="B92" t="s">
        <v>29</v>
      </c>
      <c r="C92" t="s">
        <v>468</v>
      </c>
      <c r="D92" t="s">
        <v>48</v>
      </c>
      <c r="L92" t="s">
        <v>469</v>
      </c>
      <c r="Q92" t="s">
        <v>470</v>
      </c>
      <c r="R92" t="s">
        <v>471</v>
      </c>
      <c r="S92" s="1" t="s">
        <v>43</v>
      </c>
      <c r="T92" t="s">
        <v>195</v>
      </c>
      <c r="U92" t="s">
        <v>89</v>
      </c>
      <c r="V92" t="s">
        <v>58</v>
      </c>
      <c r="X92" t="s">
        <v>37</v>
      </c>
      <c r="Y92" t="s">
        <v>165</v>
      </c>
      <c r="Z92" t="s">
        <v>37</v>
      </c>
      <c r="AA92" t="s">
        <v>223</v>
      </c>
      <c r="AC92" t="s">
        <v>472</v>
      </c>
      <c r="AD92" t="s">
        <v>473</v>
      </c>
      <c r="AE92" t="s">
        <v>43</v>
      </c>
    </row>
    <row r="93" spans="1:31">
      <c r="A93">
        <v>90</v>
      </c>
      <c r="B93" t="s">
        <v>29</v>
      </c>
      <c r="C93" t="s">
        <v>474</v>
      </c>
      <c r="D93" t="s">
        <v>48</v>
      </c>
      <c r="L93" t="s">
        <v>475</v>
      </c>
      <c r="Q93" t="s">
        <v>476</v>
      </c>
      <c r="R93" t="s">
        <v>477</v>
      </c>
      <c r="S93" s="1" t="s">
        <v>43</v>
      </c>
      <c r="T93" t="s">
        <v>195</v>
      </c>
      <c r="U93" t="s">
        <v>89</v>
      </c>
      <c r="V93" t="s">
        <v>58</v>
      </c>
      <c r="X93" t="s">
        <v>37</v>
      </c>
      <c r="Y93" t="s">
        <v>165</v>
      </c>
      <c r="Z93" t="s">
        <v>37</v>
      </c>
      <c r="AA93" t="s">
        <v>223</v>
      </c>
      <c r="AC93" t="s">
        <v>478</v>
      </c>
      <c r="AD93" t="s">
        <v>479</v>
      </c>
      <c r="AE93" t="s">
        <v>43</v>
      </c>
    </row>
    <row r="94" spans="1:31">
      <c r="A94">
        <v>91</v>
      </c>
      <c r="B94" t="s">
        <v>29</v>
      </c>
      <c r="C94" t="s">
        <v>480</v>
      </c>
      <c r="D94" t="s">
        <v>48</v>
      </c>
      <c r="L94" t="s">
        <v>481</v>
      </c>
      <c r="Q94" t="s">
        <v>482</v>
      </c>
      <c r="R94" t="s">
        <v>483</v>
      </c>
      <c r="S94" s="1" t="s">
        <v>64</v>
      </c>
      <c r="T94" t="s">
        <v>195</v>
      </c>
      <c r="U94" t="s">
        <v>484</v>
      </c>
      <c r="V94" t="s">
        <v>58</v>
      </c>
      <c r="W94" t="s">
        <v>485</v>
      </c>
      <c r="X94" t="s">
        <v>486</v>
      </c>
      <c r="Y94" t="s">
        <v>174</v>
      </c>
      <c r="Z94" t="s">
        <v>174</v>
      </c>
      <c r="AA94" t="s">
        <v>65</v>
      </c>
      <c r="AC94" t="s">
        <v>487</v>
      </c>
      <c r="AD94" t="s">
        <v>488</v>
      </c>
      <c r="AE94" t="s">
        <v>64</v>
      </c>
    </row>
    <row r="95" spans="1:31">
      <c r="A95">
        <v>92</v>
      </c>
      <c r="B95" t="s">
        <v>29</v>
      </c>
      <c r="C95" t="s">
        <v>489</v>
      </c>
      <c r="D95" t="s">
        <v>60</v>
      </c>
      <c r="J95" t="s">
        <v>490</v>
      </c>
      <c r="Q95" t="s">
        <v>491</v>
      </c>
      <c r="R95" t="s">
        <v>492</v>
      </c>
      <c r="S95" s="1" t="s">
        <v>43</v>
      </c>
      <c r="T95" t="s">
        <v>262</v>
      </c>
      <c r="U95" t="s">
        <v>37</v>
      </c>
      <c r="V95" t="s">
        <v>37</v>
      </c>
      <c r="X95" t="s">
        <v>37</v>
      </c>
      <c r="Y95" t="s">
        <v>174</v>
      </c>
      <c r="Z95" t="s">
        <v>174</v>
      </c>
      <c r="AA95" t="s">
        <v>37</v>
      </c>
      <c r="AC95" t="s">
        <v>37</v>
      </c>
      <c r="AD95" t="s">
        <v>37</v>
      </c>
      <c r="AE95" t="s">
        <v>37</v>
      </c>
    </row>
    <row r="96" spans="1:31">
      <c r="A96">
        <v>93</v>
      </c>
      <c r="B96" t="s">
        <v>29</v>
      </c>
      <c r="C96" t="s">
        <v>415</v>
      </c>
      <c r="D96" t="s">
        <v>69</v>
      </c>
      <c r="K96" t="s">
        <v>416</v>
      </c>
      <c r="Q96" t="s">
        <v>493</v>
      </c>
      <c r="R96" t="s">
        <v>494</v>
      </c>
      <c r="S96" s="1" t="s">
        <v>34</v>
      </c>
      <c r="T96" t="s">
        <v>262</v>
      </c>
      <c r="U96" t="s">
        <v>37</v>
      </c>
      <c r="V96" t="s">
        <v>37</v>
      </c>
      <c r="X96" t="s">
        <v>37</v>
      </c>
      <c r="Y96" t="s">
        <v>45</v>
      </c>
      <c r="Z96" t="s">
        <v>45</v>
      </c>
      <c r="AA96" t="s">
        <v>37</v>
      </c>
      <c r="AC96" t="s">
        <v>37</v>
      </c>
      <c r="AD96" t="s">
        <v>37</v>
      </c>
      <c r="AE96" t="s">
        <v>37</v>
      </c>
    </row>
    <row r="97" spans="1:31">
      <c r="A97">
        <v>94</v>
      </c>
      <c r="B97" t="s">
        <v>29</v>
      </c>
      <c r="C97" t="s">
        <v>495</v>
      </c>
      <c r="D97" t="s">
        <v>48</v>
      </c>
      <c r="L97" t="s">
        <v>496</v>
      </c>
      <c r="Q97" t="s">
        <v>497</v>
      </c>
      <c r="R97" t="s">
        <v>498</v>
      </c>
      <c r="S97" s="1" t="s">
        <v>43</v>
      </c>
      <c r="T97" t="s">
        <v>262</v>
      </c>
      <c r="U97" t="s">
        <v>354</v>
      </c>
      <c r="V97" t="s">
        <v>58</v>
      </c>
      <c r="W97" t="s">
        <v>371</v>
      </c>
      <c r="X97" t="s">
        <v>499</v>
      </c>
      <c r="Y97" t="s">
        <v>174</v>
      </c>
      <c r="Z97" t="s">
        <v>174</v>
      </c>
      <c r="AA97" t="s">
        <v>65</v>
      </c>
      <c r="AC97" t="s">
        <v>500</v>
      </c>
      <c r="AD97" t="s">
        <v>501</v>
      </c>
      <c r="AE97" t="s">
        <v>64</v>
      </c>
    </row>
    <row r="98" spans="1:31">
      <c r="A98">
        <v>95</v>
      </c>
      <c r="B98" t="s">
        <v>29</v>
      </c>
      <c r="C98" t="s">
        <v>419</v>
      </c>
      <c r="D98" t="s">
        <v>48</v>
      </c>
      <c r="L98" t="s">
        <v>420</v>
      </c>
      <c r="Q98" t="s">
        <v>502</v>
      </c>
      <c r="R98" t="s">
        <v>503</v>
      </c>
      <c r="S98" s="1" t="s">
        <v>43</v>
      </c>
      <c r="T98" t="s">
        <v>262</v>
      </c>
      <c r="U98" t="s">
        <v>36</v>
      </c>
      <c r="V98" t="s">
        <v>36</v>
      </c>
      <c r="X98" t="s">
        <v>504</v>
      </c>
      <c r="Y98" t="s">
        <v>174</v>
      </c>
      <c r="Z98" t="s">
        <v>174</v>
      </c>
      <c r="AA98" t="s">
        <v>65</v>
      </c>
      <c r="AC98" t="s">
        <v>505</v>
      </c>
      <c r="AD98" t="s">
        <v>506</v>
      </c>
      <c r="AE98" t="s">
        <v>64</v>
      </c>
    </row>
    <row r="99" spans="1:31">
      <c r="A99">
        <v>96</v>
      </c>
      <c r="B99" t="s">
        <v>29</v>
      </c>
      <c r="C99" t="s">
        <v>507</v>
      </c>
      <c r="D99" t="s">
        <v>60</v>
      </c>
      <c r="H99" t="s">
        <v>508</v>
      </c>
      <c r="Q99" t="s">
        <v>509</v>
      </c>
      <c r="R99" t="s">
        <v>510</v>
      </c>
      <c r="S99" s="1" t="s">
        <v>64</v>
      </c>
      <c r="T99" t="s">
        <v>44</v>
      </c>
      <c r="U99" t="s">
        <v>37</v>
      </c>
      <c r="V99" t="s">
        <v>37</v>
      </c>
      <c r="X99" t="s">
        <v>37</v>
      </c>
      <c r="Y99" t="s">
        <v>325</v>
      </c>
      <c r="Z99" t="s">
        <v>325</v>
      </c>
      <c r="AA99" t="s">
        <v>65</v>
      </c>
      <c r="AC99" t="s">
        <v>511</v>
      </c>
      <c r="AD99" t="s">
        <v>512</v>
      </c>
      <c r="AE99" t="s">
        <v>64</v>
      </c>
    </row>
    <row r="100" spans="1:31">
      <c r="A100">
        <v>97</v>
      </c>
      <c r="B100" t="s">
        <v>29</v>
      </c>
      <c r="C100" t="s">
        <v>340</v>
      </c>
      <c r="D100" t="s">
        <v>69</v>
      </c>
      <c r="I100" t="s">
        <v>341</v>
      </c>
      <c r="Q100" t="s">
        <v>513</v>
      </c>
      <c r="R100" t="s">
        <v>514</v>
      </c>
      <c r="S100" s="1" t="s">
        <v>34</v>
      </c>
      <c r="T100" t="s">
        <v>44</v>
      </c>
      <c r="U100" t="s">
        <v>45</v>
      </c>
      <c r="V100" t="s">
        <v>45</v>
      </c>
      <c r="X100" t="s">
        <v>45</v>
      </c>
      <c r="Y100" t="s">
        <v>37</v>
      </c>
      <c r="Z100" t="s">
        <v>37</v>
      </c>
      <c r="AA100" t="s">
        <v>37</v>
      </c>
      <c r="AC100" t="s">
        <v>37</v>
      </c>
      <c r="AD100" t="s">
        <v>37</v>
      </c>
      <c r="AE100" t="s">
        <v>37</v>
      </c>
    </row>
    <row r="101" spans="1:31">
      <c r="A101">
        <v>98</v>
      </c>
      <c r="B101" t="s">
        <v>29</v>
      </c>
      <c r="C101" t="s">
        <v>344</v>
      </c>
      <c r="D101" t="s">
        <v>48</v>
      </c>
      <c r="J101" t="s">
        <v>345</v>
      </c>
      <c r="Q101" t="s">
        <v>515</v>
      </c>
      <c r="R101" t="s">
        <v>516</v>
      </c>
      <c r="S101" s="1" t="s">
        <v>43</v>
      </c>
      <c r="T101" t="s">
        <v>44</v>
      </c>
      <c r="U101" t="s">
        <v>37</v>
      </c>
      <c r="V101" t="s">
        <v>90</v>
      </c>
      <c r="X101" t="s">
        <v>90</v>
      </c>
      <c r="Y101" t="s">
        <v>165</v>
      </c>
      <c r="Z101" t="s">
        <v>165</v>
      </c>
      <c r="AA101" t="s">
        <v>223</v>
      </c>
      <c r="AC101" t="s">
        <v>517</v>
      </c>
      <c r="AD101" t="s">
        <v>518</v>
      </c>
      <c r="AE101" t="s">
        <v>43</v>
      </c>
    </row>
    <row r="102" spans="1:31">
      <c r="A102">
        <v>99</v>
      </c>
      <c r="B102" t="s">
        <v>29</v>
      </c>
      <c r="C102" t="s">
        <v>350</v>
      </c>
      <c r="D102" t="s">
        <v>48</v>
      </c>
      <c r="J102" t="s">
        <v>351</v>
      </c>
      <c r="Q102" t="s">
        <v>519</v>
      </c>
      <c r="R102" t="s">
        <v>353</v>
      </c>
      <c r="S102" s="1" t="s">
        <v>43</v>
      </c>
      <c r="T102" t="s">
        <v>44</v>
      </c>
      <c r="U102" t="s">
        <v>354</v>
      </c>
      <c r="V102" t="s">
        <v>58</v>
      </c>
      <c r="W102" t="s">
        <v>355</v>
      </c>
      <c r="X102" t="s">
        <v>356</v>
      </c>
      <c r="Y102" t="s">
        <v>165</v>
      </c>
      <c r="Z102" t="s">
        <v>165</v>
      </c>
      <c r="AA102" t="s">
        <v>223</v>
      </c>
      <c r="AC102" t="s">
        <v>520</v>
      </c>
      <c r="AD102" t="s">
        <v>521</v>
      </c>
      <c r="AE102" t="s">
        <v>43</v>
      </c>
    </row>
    <row r="103" spans="1:31">
      <c r="A103">
        <v>100</v>
      </c>
      <c r="B103" t="s">
        <v>29</v>
      </c>
      <c r="C103" t="s">
        <v>359</v>
      </c>
      <c r="D103" t="s">
        <v>48</v>
      </c>
      <c r="J103" t="s">
        <v>360</v>
      </c>
      <c r="Q103" t="s">
        <v>522</v>
      </c>
      <c r="R103" t="s">
        <v>523</v>
      </c>
      <c r="S103" s="1" t="s">
        <v>43</v>
      </c>
      <c r="T103" t="s">
        <v>44</v>
      </c>
      <c r="U103" t="s">
        <v>89</v>
      </c>
      <c r="V103" t="s">
        <v>58</v>
      </c>
      <c r="W103" t="s">
        <v>355</v>
      </c>
      <c r="X103" t="s">
        <v>363</v>
      </c>
      <c r="Y103" t="s">
        <v>364</v>
      </c>
      <c r="Z103" t="s">
        <v>364</v>
      </c>
      <c r="AA103" t="s">
        <v>65</v>
      </c>
      <c r="AC103" t="s">
        <v>524</v>
      </c>
      <c r="AD103" t="s">
        <v>525</v>
      </c>
      <c r="AE103" t="s">
        <v>64</v>
      </c>
    </row>
    <row r="104" spans="1:31">
      <c r="A104">
        <v>101</v>
      </c>
      <c r="B104" t="s">
        <v>29</v>
      </c>
      <c r="C104" t="s">
        <v>367</v>
      </c>
      <c r="D104" t="s">
        <v>48</v>
      </c>
      <c r="J104" t="s">
        <v>368</v>
      </c>
      <c r="Q104" t="s">
        <v>369</v>
      </c>
      <c r="R104" t="s">
        <v>526</v>
      </c>
      <c r="S104" s="1" t="s">
        <v>43</v>
      </c>
      <c r="T104" t="s">
        <v>195</v>
      </c>
      <c r="U104" t="s">
        <v>354</v>
      </c>
      <c r="V104" t="s">
        <v>58</v>
      </c>
      <c r="W104" t="s">
        <v>371</v>
      </c>
      <c r="X104" t="s">
        <v>372</v>
      </c>
      <c r="Y104" t="s">
        <v>165</v>
      </c>
      <c r="Z104" t="s">
        <v>165</v>
      </c>
      <c r="AA104" t="s">
        <v>37</v>
      </c>
      <c r="AC104" t="s">
        <v>527</v>
      </c>
      <c r="AD104" t="s">
        <v>528</v>
      </c>
      <c r="AE104" t="s">
        <v>43</v>
      </c>
    </row>
    <row r="105" spans="1:31">
      <c r="A105">
        <v>102</v>
      </c>
      <c r="B105" t="s">
        <v>29</v>
      </c>
      <c r="C105" t="s">
        <v>375</v>
      </c>
      <c r="D105" t="s">
        <v>48</v>
      </c>
      <c r="J105" t="s">
        <v>376</v>
      </c>
      <c r="Q105" t="s">
        <v>529</v>
      </c>
      <c r="R105" t="s">
        <v>530</v>
      </c>
      <c r="S105" s="1" t="s">
        <v>43</v>
      </c>
      <c r="T105" t="s">
        <v>195</v>
      </c>
      <c r="U105" t="s">
        <v>79</v>
      </c>
      <c r="V105" t="s">
        <v>80</v>
      </c>
      <c r="X105" t="s">
        <v>37</v>
      </c>
      <c r="Y105" t="s">
        <v>165</v>
      </c>
      <c r="Z105" t="s">
        <v>45</v>
      </c>
      <c r="AA105" t="s">
        <v>37</v>
      </c>
      <c r="AC105" t="s">
        <v>37</v>
      </c>
      <c r="AD105" t="s">
        <v>37</v>
      </c>
      <c r="AE105" t="s">
        <v>37</v>
      </c>
    </row>
    <row r="106" spans="1:31">
      <c r="A106">
        <v>103</v>
      </c>
      <c r="B106" t="s">
        <v>29</v>
      </c>
      <c r="C106" t="s">
        <v>379</v>
      </c>
      <c r="D106" t="s">
        <v>60</v>
      </c>
      <c r="J106" t="s">
        <v>380</v>
      </c>
      <c r="Q106" t="s">
        <v>531</v>
      </c>
      <c r="R106" t="s">
        <v>532</v>
      </c>
      <c r="S106" s="1" t="s">
        <v>43</v>
      </c>
      <c r="T106" t="s">
        <v>44</v>
      </c>
      <c r="U106" t="s">
        <v>36</v>
      </c>
      <c r="V106" t="s">
        <v>90</v>
      </c>
      <c r="X106" t="s">
        <v>90</v>
      </c>
      <c r="Y106" t="s">
        <v>165</v>
      </c>
      <c r="Z106" t="s">
        <v>165</v>
      </c>
      <c r="AA106" t="s">
        <v>65</v>
      </c>
      <c r="AC106" t="s">
        <v>413</v>
      </c>
      <c r="AD106" t="s">
        <v>414</v>
      </c>
      <c r="AE106" t="s">
        <v>43</v>
      </c>
    </row>
    <row r="107" spans="1:31">
      <c r="A107">
        <v>104</v>
      </c>
      <c r="B107" t="s">
        <v>29</v>
      </c>
      <c r="C107" t="s">
        <v>385</v>
      </c>
      <c r="D107" t="s">
        <v>69</v>
      </c>
      <c r="K107" t="s">
        <v>386</v>
      </c>
      <c r="Q107" t="s">
        <v>533</v>
      </c>
      <c r="R107" t="s">
        <v>388</v>
      </c>
      <c r="S107" s="1" t="s">
        <v>73</v>
      </c>
      <c r="T107" t="s">
        <v>44</v>
      </c>
      <c r="U107" t="s">
        <v>36</v>
      </c>
      <c r="V107" t="s">
        <v>90</v>
      </c>
      <c r="X107" t="s">
        <v>90</v>
      </c>
      <c r="Y107" t="s">
        <v>37</v>
      </c>
      <c r="Z107" t="s">
        <v>37</v>
      </c>
      <c r="AA107" t="s">
        <v>37</v>
      </c>
      <c r="AC107" t="s">
        <v>37</v>
      </c>
      <c r="AD107" t="s">
        <v>37</v>
      </c>
      <c r="AE107" t="s">
        <v>37</v>
      </c>
    </row>
    <row r="108" spans="1:31">
      <c r="A108">
        <v>105</v>
      </c>
      <c r="B108" t="s">
        <v>29</v>
      </c>
      <c r="C108" t="s">
        <v>389</v>
      </c>
      <c r="D108" t="s">
        <v>48</v>
      </c>
      <c r="L108" t="s">
        <v>390</v>
      </c>
      <c r="Q108" t="s">
        <v>534</v>
      </c>
      <c r="R108" t="s">
        <v>535</v>
      </c>
      <c r="S108" s="1" t="s">
        <v>43</v>
      </c>
      <c r="T108" t="s">
        <v>44</v>
      </c>
      <c r="U108" t="s">
        <v>36</v>
      </c>
      <c r="V108" t="s">
        <v>90</v>
      </c>
      <c r="X108" t="s">
        <v>90</v>
      </c>
      <c r="Y108" t="s">
        <v>165</v>
      </c>
      <c r="Z108" t="s">
        <v>36</v>
      </c>
      <c r="AA108" t="s">
        <v>37</v>
      </c>
      <c r="AC108" t="s">
        <v>37</v>
      </c>
      <c r="AD108" t="s">
        <v>37</v>
      </c>
      <c r="AE108" t="s">
        <v>37</v>
      </c>
    </row>
    <row r="109" spans="1:31">
      <c r="A109">
        <v>106</v>
      </c>
      <c r="B109" t="s">
        <v>29</v>
      </c>
      <c r="C109" t="s">
        <v>393</v>
      </c>
      <c r="D109" t="s">
        <v>48</v>
      </c>
      <c r="L109" t="s">
        <v>394</v>
      </c>
      <c r="Q109" t="s">
        <v>536</v>
      </c>
      <c r="R109" t="s">
        <v>537</v>
      </c>
      <c r="S109" s="1" t="s">
        <v>43</v>
      </c>
      <c r="T109" t="s">
        <v>44</v>
      </c>
      <c r="U109" t="s">
        <v>89</v>
      </c>
      <c r="V109" t="s">
        <v>58</v>
      </c>
      <c r="X109" t="s">
        <v>90</v>
      </c>
      <c r="Y109" t="s">
        <v>165</v>
      </c>
      <c r="Z109" t="s">
        <v>165</v>
      </c>
      <c r="AA109" t="s">
        <v>397</v>
      </c>
      <c r="AC109" t="s">
        <v>538</v>
      </c>
      <c r="AD109" t="s">
        <v>539</v>
      </c>
      <c r="AE109" t="s">
        <v>43</v>
      </c>
    </row>
    <row r="110" spans="1:31">
      <c r="A110">
        <v>107</v>
      </c>
      <c r="B110" t="s">
        <v>29</v>
      </c>
      <c r="C110" t="s">
        <v>400</v>
      </c>
      <c r="D110" t="s">
        <v>48</v>
      </c>
      <c r="L110" t="s">
        <v>401</v>
      </c>
      <c r="Q110" t="s">
        <v>540</v>
      </c>
      <c r="R110" t="s">
        <v>541</v>
      </c>
      <c r="S110" s="1" t="s">
        <v>43</v>
      </c>
      <c r="T110" t="s">
        <v>44</v>
      </c>
      <c r="U110" t="s">
        <v>89</v>
      </c>
      <c r="V110" t="s">
        <v>58</v>
      </c>
      <c r="X110" t="s">
        <v>90</v>
      </c>
      <c r="Y110" t="s">
        <v>165</v>
      </c>
      <c r="Z110" t="s">
        <v>37</v>
      </c>
      <c r="AA110" t="s">
        <v>397</v>
      </c>
      <c r="AC110" t="s">
        <v>538</v>
      </c>
      <c r="AD110" t="s">
        <v>539</v>
      </c>
      <c r="AE110" t="s">
        <v>43</v>
      </c>
    </row>
    <row r="111" spans="1:31">
      <c r="A111">
        <v>108</v>
      </c>
      <c r="B111" t="s">
        <v>29</v>
      </c>
      <c r="C111" t="s">
        <v>404</v>
      </c>
      <c r="D111" t="s">
        <v>48</v>
      </c>
      <c r="L111" t="s">
        <v>405</v>
      </c>
      <c r="Q111" t="s">
        <v>542</v>
      </c>
      <c r="R111" t="s">
        <v>543</v>
      </c>
      <c r="S111" s="1" t="s">
        <v>43</v>
      </c>
      <c r="T111" t="s">
        <v>195</v>
      </c>
      <c r="U111" t="s">
        <v>36</v>
      </c>
      <c r="V111" t="s">
        <v>90</v>
      </c>
      <c r="X111" t="s">
        <v>90</v>
      </c>
      <c r="Y111" t="s">
        <v>165</v>
      </c>
      <c r="Z111" t="s">
        <v>37</v>
      </c>
      <c r="AA111" t="s">
        <v>37</v>
      </c>
      <c r="AC111" t="s">
        <v>37</v>
      </c>
      <c r="AD111" t="s">
        <v>37</v>
      </c>
      <c r="AE111" t="s">
        <v>37</v>
      </c>
    </row>
    <row r="112" spans="1:31">
      <c r="A112">
        <v>109</v>
      </c>
      <c r="B112" t="s">
        <v>29</v>
      </c>
      <c r="C112" t="s">
        <v>408</v>
      </c>
      <c r="D112" t="s">
        <v>60</v>
      </c>
      <c r="L112" t="s">
        <v>409</v>
      </c>
      <c r="Q112" t="s">
        <v>410</v>
      </c>
      <c r="R112" t="s">
        <v>411</v>
      </c>
      <c r="S112" s="1" t="s">
        <v>43</v>
      </c>
      <c r="T112" t="s">
        <v>44</v>
      </c>
      <c r="U112" t="s">
        <v>36</v>
      </c>
      <c r="V112" t="s">
        <v>90</v>
      </c>
      <c r="X112" t="s">
        <v>90</v>
      </c>
      <c r="Y112" t="s">
        <v>165</v>
      </c>
      <c r="Z112" t="s">
        <v>165</v>
      </c>
      <c r="AA112" t="s">
        <v>37</v>
      </c>
      <c r="AC112" t="s">
        <v>37</v>
      </c>
      <c r="AD112" t="s">
        <v>37</v>
      </c>
      <c r="AE112" t="s">
        <v>37</v>
      </c>
    </row>
    <row r="113" spans="1:31">
      <c r="A113">
        <v>110</v>
      </c>
      <c r="B113" t="s">
        <v>29</v>
      </c>
      <c r="C113" t="s">
        <v>415</v>
      </c>
      <c r="D113" t="s">
        <v>69</v>
      </c>
      <c r="M113" t="s">
        <v>416</v>
      </c>
      <c r="Q113" t="s">
        <v>417</v>
      </c>
      <c r="R113" t="s">
        <v>418</v>
      </c>
      <c r="S113" s="1" t="s">
        <v>34</v>
      </c>
      <c r="T113" t="s">
        <v>44</v>
      </c>
      <c r="U113" t="s">
        <v>36</v>
      </c>
      <c r="V113" t="s">
        <v>90</v>
      </c>
      <c r="X113" t="s">
        <v>90</v>
      </c>
      <c r="Y113" t="s">
        <v>37</v>
      </c>
      <c r="Z113" t="s">
        <v>37</v>
      </c>
      <c r="AA113" t="s">
        <v>37</v>
      </c>
      <c r="AC113" t="s">
        <v>37</v>
      </c>
      <c r="AD113" t="s">
        <v>37</v>
      </c>
      <c r="AE113" t="s">
        <v>37</v>
      </c>
    </row>
    <row r="114" spans="1:31">
      <c r="A114">
        <v>111</v>
      </c>
      <c r="B114" t="s">
        <v>29</v>
      </c>
      <c r="C114" t="s">
        <v>419</v>
      </c>
      <c r="D114" t="s">
        <v>48</v>
      </c>
      <c r="N114" t="s">
        <v>420</v>
      </c>
      <c r="Q114" t="s">
        <v>544</v>
      </c>
      <c r="R114" t="s">
        <v>545</v>
      </c>
      <c r="S114" s="1" t="s">
        <v>43</v>
      </c>
      <c r="T114" t="s">
        <v>44</v>
      </c>
      <c r="U114" t="s">
        <v>36</v>
      </c>
      <c r="V114" t="s">
        <v>90</v>
      </c>
      <c r="X114" t="s">
        <v>90</v>
      </c>
      <c r="Y114" t="s">
        <v>165</v>
      </c>
      <c r="Z114" t="s">
        <v>165</v>
      </c>
      <c r="AA114" t="s">
        <v>223</v>
      </c>
      <c r="AC114" t="s">
        <v>546</v>
      </c>
      <c r="AD114" t="s">
        <v>547</v>
      </c>
      <c r="AE114" t="s">
        <v>43</v>
      </c>
    </row>
    <row r="115" spans="1:31">
      <c r="A115">
        <v>112</v>
      </c>
      <c r="B115" t="s">
        <v>29</v>
      </c>
      <c r="C115" t="s">
        <v>425</v>
      </c>
      <c r="D115" t="s">
        <v>60</v>
      </c>
      <c r="L115" t="s">
        <v>426</v>
      </c>
      <c r="Q115" t="s">
        <v>427</v>
      </c>
      <c r="R115" t="s">
        <v>428</v>
      </c>
      <c r="S115" s="1" t="s">
        <v>43</v>
      </c>
      <c r="T115" t="s">
        <v>195</v>
      </c>
      <c r="U115" t="s">
        <v>45</v>
      </c>
      <c r="V115" t="s">
        <v>90</v>
      </c>
      <c r="X115" t="s">
        <v>90</v>
      </c>
      <c r="Y115" t="s">
        <v>165</v>
      </c>
      <c r="Z115" t="s">
        <v>165</v>
      </c>
      <c r="AA115" t="s">
        <v>37</v>
      </c>
      <c r="AC115" t="s">
        <v>37</v>
      </c>
      <c r="AD115" t="s">
        <v>37</v>
      </c>
      <c r="AE115" t="s">
        <v>37</v>
      </c>
    </row>
    <row r="116" spans="1:31">
      <c r="A116">
        <v>113</v>
      </c>
      <c r="B116" t="s">
        <v>29</v>
      </c>
      <c r="C116" t="s">
        <v>415</v>
      </c>
      <c r="D116" t="s">
        <v>69</v>
      </c>
      <c r="M116" t="s">
        <v>416</v>
      </c>
      <c r="Q116" t="s">
        <v>429</v>
      </c>
      <c r="R116" t="s">
        <v>430</v>
      </c>
      <c r="S116" s="1" t="s">
        <v>34</v>
      </c>
      <c r="T116" t="s">
        <v>195</v>
      </c>
      <c r="U116" t="s">
        <v>45</v>
      </c>
      <c r="V116" t="s">
        <v>90</v>
      </c>
      <c r="X116" t="s">
        <v>90</v>
      </c>
      <c r="Y116" t="s">
        <v>37</v>
      </c>
      <c r="Z116" t="s">
        <v>37</v>
      </c>
      <c r="AA116" t="s">
        <v>37</v>
      </c>
      <c r="AC116" t="s">
        <v>37</v>
      </c>
      <c r="AD116" t="s">
        <v>37</v>
      </c>
      <c r="AE116" t="s">
        <v>37</v>
      </c>
    </row>
    <row r="117" spans="1:31">
      <c r="A117">
        <v>114</v>
      </c>
      <c r="B117" t="s">
        <v>29</v>
      </c>
      <c r="C117" t="s">
        <v>419</v>
      </c>
      <c r="D117" t="s">
        <v>48</v>
      </c>
      <c r="N117" t="s">
        <v>420</v>
      </c>
      <c r="Q117" t="s">
        <v>548</v>
      </c>
      <c r="R117" t="s">
        <v>549</v>
      </c>
      <c r="S117" s="1" t="s">
        <v>43</v>
      </c>
      <c r="T117" t="s">
        <v>195</v>
      </c>
      <c r="U117" t="s">
        <v>45</v>
      </c>
      <c r="V117" t="s">
        <v>90</v>
      </c>
      <c r="X117" t="s">
        <v>90</v>
      </c>
      <c r="Y117" t="s">
        <v>165</v>
      </c>
      <c r="Z117" t="s">
        <v>165</v>
      </c>
      <c r="AA117" t="s">
        <v>37</v>
      </c>
      <c r="AC117" t="s">
        <v>37</v>
      </c>
      <c r="AD117" t="s">
        <v>37</v>
      </c>
      <c r="AE117" t="s">
        <v>37</v>
      </c>
    </row>
    <row r="118" spans="1:31">
      <c r="A118">
        <v>115</v>
      </c>
      <c r="B118" t="s">
        <v>29</v>
      </c>
      <c r="C118" t="s">
        <v>434</v>
      </c>
      <c r="D118" t="s">
        <v>60</v>
      </c>
      <c r="L118" t="s">
        <v>435</v>
      </c>
      <c r="Q118" t="s">
        <v>436</v>
      </c>
      <c r="R118" t="s">
        <v>437</v>
      </c>
      <c r="S118" s="1" t="s">
        <v>43</v>
      </c>
      <c r="T118" t="s">
        <v>195</v>
      </c>
      <c r="U118" t="s">
        <v>36</v>
      </c>
      <c r="V118" t="s">
        <v>90</v>
      </c>
      <c r="X118" t="s">
        <v>90</v>
      </c>
      <c r="Y118" t="s">
        <v>165</v>
      </c>
      <c r="Z118" t="s">
        <v>165</v>
      </c>
      <c r="AA118" t="s">
        <v>37</v>
      </c>
      <c r="AC118" t="s">
        <v>37</v>
      </c>
      <c r="AD118" t="s">
        <v>37</v>
      </c>
      <c r="AE118" t="s">
        <v>37</v>
      </c>
    </row>
    <row r="119" spans="1:31">
      <c r="A119">
        <v>116</v>
      </c>
      <c r="B119" t="s">
        <v>29</v>
      </c>
      <c r="C119" t="s">
        <v>415</v>
      </c>
      <c r="D119" t="s">
        <v>69</v>
      </c>
      <c r="M119" t="s">
        <v>416</v>
      </c>
      <c r="Q119" t="s">
        <v>438</v>
      </c>
      <c r="R119" t="s">
        <v>550</v>
      </c>
      <c r="S119" s="1" t="s">
        <v>34</v>
      </c>
      <c r="T119" t="s">
        <v>195</v>
      </c>
      <c r="U119" t="s">
        <v>36</v>
      </c>
      <c r="V119" t="s">
        <v>90</v>
      </c>
      <c r="X119" t="s">
        <v>90</v>
      </c>
      <c r="Y119" t="s">
        <v>36</v>
      </c>
      <c r="Z119" t="s">
        <v>37</v>
      </c>
      <c r="AA119" t="s">
        <v>37</v>
      </c>
      <c r="AC119" t="s">
        <v>37</v>
      </c>
      <c r="AD119" t="s">
        <v>37</v>
      </c>
      <c r="AE119" t="s">
        <v>37</v>
      </c>
    </row>
    <row r="120" spans="1:31">
      <c r="A120">
        <v>117</v>
      </c>
      <c r="B120" t="s">
        <v>29</v>
      </c>
      <c r="C120" t="s">
        <v>440</v>
      </c>
      <c r="D120" t="s">
        <v>48</v>
      </c>
      <c r="N120" t="s">
        <v>441</v>
      </c>
      <c r="Q120" t="s">
        <v>551</v>
      </c>
      <c r="R120" t="s">
        <v>552</v>
      </c>
      <c r="S120" s="1" t="s">
        <v>43</v>
      </c>
      <c r="T120" t="s">
        <v>195</v>
      </c>
      <c r="U120" t="s">
        <v>36</v>
      </c>
      <c r="V120" t="s">
        <v>90</v>
      </c>
      <c r="X120" t="s">
        <v>90</v>
      </c>
      <c r="Y120" t="s">
        <v>165</v>
      </c>
      <c r="Z120" t="s">
        <v>165</v>
      </c>
      <c r="AA120" t="s">
        <v>223</v>
      </c>
      <c r="AC120" t="s">
        <v>553</v>
      </c>
      <c r="AD120" t="s">
        <v>554</v>
      </c>
      <c r="AE120" t="s">
        <v>43</v>
      </c>
    </row>
    <row r="121" spans="1:31">
      <c r="A121">
        <v>118</v>
      </c>
      <c r="B121" t="s">
        <v>29</v>
      </c>
      <c r="C121" t="s">
        <v>446</v>
      </c>
      <c r="D121" t="s">
        <v>60</v>
      </c>
      <c r="J121" t="s">
        <v>447</v>
      </c>
      <c r="Q121" t="s">
        <v>555</v>
      </c>
      <c r="R121" t="s">
        <v>556</v>
      </c>
      <c r="S121" s="1" t="s">
        <v>43</v>
      </c>
      <c r="T121" t="s">
        <v>195</v>
      </c>
      <c r="U121" t="s">
        <v>36</v>
      </c>
      <c r="V121" t="s">
        <v>90</v>
      </c>
      <c r="X121" t="s">
        <v>90</v>
      </c>
      <c r="Y121" t="s">
        <v>174</v>
      </c>
      <c r="Z121" t="s">
        <v>174</v>
      </c>
      <c r="AA121" t="s">
        <v>65</v>
      </c>
      <c r="AC121" t="s">
        <v>557</v>
      </c>
      <c r="AD121" t="s">
        <v>558</v>
      </c>
      <c r="AE121" t="s">
        <v>64</v>
      </c>
    </row>
    <row r="122" spans="1:31">
      <c r="A122">
        <v>119</v>
      </c>
      <c r="B122" t="s">
        <v>29</v>
      </c>
      <c r="C122" t="s">
        <v>452</v>
      </c>
      <c r="D122" t="s">
        <v>69</v>
      </c>
      <c r="K122" t="s">
        <v>453</v>
      </c>
      <c r="Q122" t="s">
        <v>559</v>
      </c>
      <c r="R122" t="s">
        <v>560</v>
      </c>
      <c r="S122" s="1" t="s">
        <v>34</v>
      </c>
      <c r="T122" t="s">
        <v>195</v>
      </c>
      <c r="U122" t="s">
        <v>36</v>
      </c>
      <c r="V122" t="s">
        <v>90</v>
      </c>
      <c r="X122" t="s">
        <v>90</v>
      </c>
      <c r="Y122" t="s">
        <v>36</v>
      </c>
      <c r="Z122" t="s">
        <v>37</v>
      </c>
      <c r="AA122" t="s">
        <v>37</v>
      </c>
      <c r="AC122" t="s">
        <v>37</v>
      </c>
      <c r="AD122" t="s">
        <v>37</v>
      </c>
      <c r="AE122" t="s">
        <v>37</v>
      </c>
    </row>
    <row r="123" spans="1:31">
      <c r="A123">
        <v>120</v>
      </c>
      <c r="B123" t="s">
        <v>29</v>
      </c>
      <c r="C123" t="s">
        <v>456</v>
      </c>
      <c r="D123" t="s">
        <v>48</v>
      </c>
      <c r="L123" t="s">
        <v>457</v>
      </c>
      <c r="Q123" t="s">
        <v>561</v>
      </c>
      <c r="R123" t="s">
        <v>562</v>
      </c>
      <c r="S123" s="1" t="s">
        <v>43</v>
      </c>
      <c r="T123" t="s">
        <v>195</v>
      </c>
      <c r="U123" t="s">
        <v>36</v>
      </c>
      <c r="V123" t="s">
        <v>90</v>
      </c>
      <c r="X123" t="s">
        <v>90</v>
      </c>
      <c r="Y123" t="s">
        <v>165</v>
      </c>
      <c r="Z123" t="s">
        <v>165</v>
      </c>
      <c r="AA123" t="s">
        <v>223</v>
      </c>
      <c r="AC123" t="s">
        <v>563</v>
      </c>
      <c r="AD123" t="s">
        <v>564</v>
      </c>
      <c r="AE123" t="s">
        <v>43</v>
      </c>
    </row>
    <row r="124" spans="1:31">
      <c r="A124">
        <v>121</v>
      </c>
      <c r="B124" t="s">
        <v>29</v>
      </c>
      <c r="C124" t="s">
        <v>462</v>
      </c>
      <c r="D124" t="s">
        <v>48</v>
      </c>
      <c r="L124" t="s">
        <v>463</v>
      </c>
      <c r="Q124" t="s">
        <v>565</v>
      </c>
      <c r="R124" t="s">
        <v>566</v>
      </c>
      <c r="S124" s="1" t="s">
        <v>43</v>
      </c>
      <c r="T124" t="s">
        <v>195</v>
      </c>
      <c r="U124" t="s">
        <v>89</v>
      </c>
      <c r="V124" t="s">
        <v>58</v>
      </c>
      <c r="X124" t="s">
        <v>90</v>
      </c>
      <c r="Y124" t="s">
        <v>165</v>
      </c>
      <c r="Z124" t="s">
        <v>165</v>
      </c>
      <c r="AA124" t="s">
        <v>223</v>
      </c>
      <c r="AC124" t="s">
        <v>567</v>
      </c>
      <c r="AD124" t="s">
        <v>568</v>
      </c>
      <c r="AE124" t="s">
        <v>43</v>
      </c>
    </row>
    <row r="125" spans="1:31">
      <c r="A125">
        <v>122</v>
      </c>
      <c r="B125" t="s">
        <v>29</v>
      </c>
      <c r="C125" t="s">
        <v>468</v>
      </c>
      <c r="D125" t="s">
        <v>48</v>
      </c>
      <c r="L125" t="s">
        <v>469</v>
      </c>
      <c r="Q125" t="s">
        <v>569</v>
      </c>
      <c r="R125" t="s">
        <v>570</v>
      </c>
      <c r="S125" s="1" t="s">
        <v>43</v>
      </c>
      <c r="T125" t="s">
        <v>195</v>
      </c>
      <c r="U125" t="s">
        <v>89</v>
      </c>
      <c r="V125" t="s">
        <v>58</v>
      </c>
      <c r="X125" t="s">
        <v>90</v>
      </c>
      <c r="Y125" t="s">
        <v>165</v>
      </c>
      <c r="Z125" t="s">
        <v>37</v>
      </c>
      <c r="AA125" t="s">
        <v>223</v>
      </c>
      <c r="AC125" t="s">
        <v>571</v>
      </c>
      <c r="AD125" t="s">
        <v>572</v>
      </c>
      <c r="AE125" t="s">
        <v>43</v>
      </c>
    </row>
    <row r="126" spans="1:31">
      <c r="A126">
        <v>123</v>
      </c>
      <c r="B126" t="s">
        <v>29</v>
      </c>
      <c r="C126" t="s">
        <v>474</v>
      </c>
      <c r="D126" t="s">
        <v>48</v>
      </c>
      <c r="L126" t="s">
        <v>475</v>
      </c>
      <c r="Q126" t="s">
        <v>573</v>
      </c>
      <c r="R126" t="s">
        <v>574</v>
      </c>
      <c r="S126" s="1" t="s">
        <v>43</v>
      </c>
      <c r="T126" t="s">
        <v>195</v>
      </c>
      <c r="U126" t="s">
        <v>89</v>
      </c>
      <c r="V126" t="s">
        <v>58</v>
      </c>
      <c r="X126" t="s">
        <v>90</v>
      </c>
      <c r="Y126" t="s">
        <v>165</v>
      </c>
      <c r="Z126" t="s">
        <v>37</v>
      </c>
      <c r="AA126" t="s">
        <v>223</v>
      </c>
      <c r="AC126" t="s">
        <v>575</v>
      </c>
      <c r="AD126" t="s">
        <v>576</v>
      </c>
      <c r="AE126" t="s">
        <v>43</v>
      </c>
    </row>
    <row r="127" spans="1:31">
      <c r="A127">
        <v>124</v>
      </c>
      <c r="B127" t="s">
        <v>29</v>
      </c>
      <c r="C127" t="s">
        <v>480</v>
      </c>
      <c r="D127" t="s">
        <v>48</v>
      </c>
      <c r="L127" t="s">
        <v>481</v>
      </c>
      <c r="Q127" t="s">
        <v>577</v>
      </c>
      <c r="R127" t="s">
        <v>578</v>
      </c>
      <c r="S127" s="1" t="s">
        <v>64</v>
      </c>
      <c r="T127" t="s">
        <v>195</v>
      </c>
      <c r="U127" t="s">
        <v>484</v>
      </c>
      <c r="V127" t="s">
        <v>58</v>
      </c>
      <c r="W127" t="s">
        <v>485</v>
      </c>
      <c r="X127" t="s">
        <v>486</v>
      </c>
      <c r="Y127" t="s">
        <v>174</v>
      </c>
      <c r="Z127" t="s">
        <v>174</v>
      </c>
      <c r="AA127" t="s">
        <v>65</v>
      </c>
      <c r="AC127" t="s">
        <v>579</v>
      </c>
      <c r="AD127" t="s">
        <v>580</v>
      </c>
      <c r="AE127" t="s">
        <v>64</v>
      </c>
    </row>
    <row r="128" spans="1:31">
      <c r="A128">
        <v>125</v>
      </c>
      <c r="B128" t="s">
        <v>29</v>
      </c>
      <c r="C128" t="s">
        <v>489</v>
      </c>
      <c r="D128" t="s">
        <v>60</v>
      </c>
      <c r="J128" t="s">
        <v>490</v>
      </c>
      <c r="Q128" t="s">
        <v>491</v>
      </c>
      <c r="R128" t="s">
        <v>492</v>
      </c>
      <c r="S128" s="1" t="s">
        <v>43</v>
      </c>
      <c r="T128" t="s">
        <v>262</v>
      </c>
      <c r="U128" t="s">
        <v>37</v>
      </c>
      <c r="V128" t="s">
        <v>37</v>
      </c>
      <c r="X128" t="s">
        <v>37</v>
      </c>
      <c r="Y128" t="s">
        <v>174</v>
      </c>
      <c r="Z128" t="s">
        <v>174</v>
      </c>
      <c r="AA128" t="s">
        <v>37</v>
      </c>
      <c r="AC128" t="s">
        <v>37</v>
      </c>
      <c r="AD128" t="s">
        <v>37</v>
      </c>
      <c r="AE128" t="s">
        <v>37</v>
      </c>
    </row>
    <row r="129" spans="1:31">
      <c r="A129">
        <v>126</v>
      </c>
      <c r="B129" t="s">
        <v>29</v>
      </c>
      <c r="C129" t="s">
        <v>415</v>
      </c>
      <c r="D129" t="s">
        <v>69</v>
      </c>
      <c r="K129" t="s">
        <v>416</v>
      </c>
      <c r="Q129" t="s">
        <v>493</v>
      </c>
      <c r="R129" t="s">
        <v>494</v>
      </c>
      <c r="S129" s="1" t="s">
        <v>34</v>
      </c>
      <c r="T129" t="s">
        <v>262</v>
      </c>
      <c r="U129" t="s">
        <v>37</v>
      </c>
      <c r="V129" t="s">
        <v>37</v>
      </c>
      <c r="X129" t="s">
        <v>37</v>
      </c>
      <c r="Y129" t="s">
        <v>37</v>
      </c>
      <c r="Z129" t="s">
        <v>37</v>
      </c>
      <c r="AA129" t="s">
        <v>37</v>
      </c>
      <c r="AC129" t="s">
        <v>37</v>
      </c>
      <c r="AD129" t="s">
        <v>37</v>
      </c>
      <c r="AE129" t="s">
        <v>37</v>
      </c>
    </row>
    <row r="130" spans="1:31">
      <c r="A130">
        <v>127</v>
      </c>
      <c r="B130" t="s">
        <v>29</v>
      </c>
      <c r="C130" t="s">
        <v>495</v>
      </c>
      <c r="D130" t="s">
        <v>48</v>
      </c>
      <c r="L130" t="s">
        <v>496</v>
      </c>
      <c r="Q130" t="s">
        <v>497</v>
      </c>
      <c r="R130" t="s">
        <v>498</v>
      </c>
      <c r="S130" s="1" t="s">
        <v>43</v>
      </c>
      <c r="T130" t="s">
        <v>262</v>
      </c>
      <c r="U130" t="s">
        <v>354</v>
      </c>
      <c r="V130" t="s">
        <v>58</v>
      </c>
      <c r="W130" t="s">
        <v>371</v>
      </c>
      <c r="X130" t="s">
        <v>499</v>
      </c>
      <c r="Y130" t="s">
        <v>174</v>
      </c>
      <c r="Z130" t="s">
        <v>174</v>
      </c>
      <c r="AA130" t="s">
        <v>65</v>
      </c>
      <c r="AC130" t="s">
        <v>581</v>
      </c>
      <c r="AD130" t="s">
        <v>501</v>
      </c>
      <c r="AE130" t="s">
        <v>64</v>
      </c>
    </row>
    <row r="131" spans="1:31">
      <c r="A131">
        <v>128</v>
      </c>
      <c r="B131" t="s">
        <v>29</v>
      </c>
      <c r="C131" t="s">
        <v>419</v>
      </c>
      <c r="D131" t="s">
        <v>48</v>
      </c>
      <c r="L131" t="s">
        <v>420</v>
      </c>
      <c r="Q131" t="s">
        <v>582</v>
      </c>
      <c r="R131" t="s">
        <v>503</v>
      </c>
      <c r="S131" s="1" t="s">
        <v>43</v>
      </c>
      <c r="T131" t="s">
        <v>262</v>
      </c>
      <c r="U131" t="s">
        <v>36</v>
      </c>
      <c r="V131" t="s">
        <v>36</v>
      </c>
      <c r="X131" t="s">
        <v>504</v>
      </c>
      <c r="Y131" t="s">
        <v>174</v>
      </c>
      <c r="Z131" t="s">
        <v>174</v>
      </c>
      <c r="AA131" t="s">
        <v>65</v>
      </c>
      <c r="AC131" t="s">
        <v>583</v>
      </c>
      <c r="AD131" t="s">
        <v>584</v>
      </c>
      <c r="AE131" t="s">
        <v>64</v>
      </c>
    </row>
    <row r="132" spans="1:31">
      <c r="A132">
        <v>129</v>
      </c>
      <c r="B132" t="s">
        <v>29</v>
      </c>
      <c r="C132" t="s">
        <v>585</v>
      </c>
      <c r="D132" t="s">
        <v>60</v>
      </c>
      <c r="H132" t="s">
        <v>586</v>
      </c>
      <c r="Q132" t="s">
        <v>587</v>
      </c>
      <c r="R132" t="s">
        <v>588</v>
      </c>
      <c r="S132" s="1" t="s">
        <v>43</v>
      </c>
      <c r="T132" t="s">
        <v>44</v>
      </c>
      <c r="U132" t="s">
        <v>36</v>
      </c>
      <c r="V132" t="s">
        <v>90</v>
      </c>
      <c r="X132" t="s">
        <v>90</v>
      </c>
      <c r="Y132" t="s">
        <v>165</v>
      </c>
      <c r="Z132" t="s">
        <v>37</v>
      </c>
      <c r="AA132" t="s">
        <v>37</v>
      </c>
      <c r="AC132" t="s">
        <v>37</v>
      </c>
      <c r="AD132" t="s">
        <v>37</v>
      </c>
      <c r="AE132" t="s">
        <v>37</v>
      </c>
    </row>
    <row r="133" spans="1:31">
      <c r="A133">
        <v>130</v>
      </c>
      <c r="B133" t="s">
        <v>29</v>
      </c>
      <c r="C133" t="s">
        <v>589</v>
      </c>
      <c r="D133" t="s">
        <v>69</v>
      </c>
      <c r="I133" t="s">
        <v>590</v>
      </c>
      <c r="Q133" t="s">
        <v>591</v>
      </c>
      <c r="R133" t="s">
        <v>592</v>
      </c>
      <c r="S133" s="1" t="s">
        <v>34</v>
      </c>
      <c r="T133" t="s">
        <v>44</v>
      </c>
      <c r="U133" t="s">
        <v>36</v>
      </c>
      <c r="V133" t="s">
        <v>90</v>
      </c>
      <c r="X133" t="s">
        <v>90</v>
      </c>
      <c r="Y133" t="s">
        <v>37</v>
      </c>
      <c r="Z133" t="s">
        <v>37</v>
      </c>
      <c r="AA133" t="s">
        <v>37</v>
      </c>
      <c r="AC133" t="s">
        <v>37</v>
      </c>
      <c r="AD133" t="s">
        <v>37</v>
      </c>
      <c r="AE133" t="s">
        <v>37</v>
      </c>
    </row>
    <row r="134" spans="1:31">
      <c r="A134">
        <v>131</v>
      </c>
      <c r="B134" t="s">
        <v>29</v>
      </c>
      <c r="C134" t="s">
        <v>593</v>
      </c>
      <c r="D134" t="s">
        <v>48</v>
      </c>
      <c r="J134" t="s">
        <v>594</v>
      </c>
      <c r="Q134" t="s">
        <v>595</v>
      </c>
      <c r="R134" t="s">
        <v>596</v>
      </c>
      <c r="S134" s="1" t="s">
        <v>43</v>
      </c>
      <c r="T134" t="s">
        <v>157</v>
      </c>
      <c r="U134" t="s">
        <v>36</v>
      </c>
      <c r="V134" t="s">
        <v>90</v>
      </c>
      <c r="X134" t="s">
        <v>90</v>
      </c>
      <c r="Y134" t="s">
        <v>165</v>
      </c>
      <c r="Z134" t="s">
        <v>37</v>
      </c>
      <c r="AA134" t="s">
        <v>37</v>
      </c>
      <c r="AC134" t="s">
        <v>37</v>
      </c>
      <c r="AD134" t="s">
        <v>37</v>
      </c>
      <c r="AE134" t="s">
        <v>37</v>
      </c>
    </row>
    <row r="135" spans="1:31">
      <c r="A135">
        <v>132</v>
      </c>
      <c r="B135" t="s">
        <v>29</v>
      </c>
      <c r="C135" t="s">
        <v>597</v>
      </c>
      <c r="D135" t="s">
        <v>48</v>
      </c>
      <c r="J135" t="s">
        <v>598</v>
      </c>
      <c r="Q135" t="s">
        <v>599</v>
      </c>
      <c r="R135" t="s">
        <v>600</v>
      </c>
      <c r="S135" s="1" t="s">
        <v>43</v>
      </c>
      <c r="T135" t="s">
        <v>157</v>
      </c>
      <c r="U135" t="s">
        <v>89</v>
      </c>
      <c r="V135" t="s">
        <v>58</v>
      </c>
      <c r="X135" t="s">
        <v>90</v>
      </c>
      <c r="Y135" t="s">
        <v>165</v>
      </c>
      <c r="Z135" t="s">
        <v>37</v>
      </c>
      <c r="AA135" t="s">
        <v>223</v>
      </c>
      <c r="AC135" t="s">
        <v>601</v>
      </c>
      <c r="AD135" t="s">
        <v>602</v>
      </c>
      <c r="AE135" t="s">
        <v>43</v>
      </c>
    </row>
    <row r="136" spans="1:31">
      <c r="A136">
        <v>133</v>
      </c>
      <c r="B136" t="s">
        <v>29</v>
      </c>
      <c r="C136" t="s">
        <v>603</v>
      </c>
      <c r="D136" t="s">
        <v>60</v>
      </c>
      <c r="F136" t="s">
        <v>604</v>
      </c>
      <c r="Q136" t="s">
        <v>605</v>
      </c>
      <c r="R136" t="s">
        <v>606</v>
      </c>
      <c r="S136" s="1" t="s">
        <v>64</v>
      </c>
      <c r="T136" t="s">
        <v>188</v>
      </c>
      <c r="U136" t="s">
        <v>36</v>
      </c>
      <c r="V136" t="s">
        <v>90</v>
      </c>
      <c r="X136" t="s">
        <v>90</v>
      </c>
      <c r="Y136" t="s">
        <v>174</v>
      </c>
      <c r="Z136" t="s">
        <v>37</v>
      </c>
      <c r="AA136" t="s">
        <v>37</v>
      </c>
      <c r="AC136" t="s">
        <v>37</v>
      </c>
      <c r="AD136" t="s">
        <v>37</v>
      </c>
      <c r="AE136" t="s">
        <v>37</v>
      </c>
    </row>
    <row r="137" spans="1:31">
      <c r="A137">
        <v>134</v>
      </c>
      <c r="B137" t="s">
        <v>29</v>
      </c>
      <c r="C137" t="s">
        <v>607</v>
      </c>
      <c r="D137" t="s">
        <v>69</v>
      </c>
      <c r="G137" t="s">
        <v>608</v>
      </c>
      <c r="Q137" t="s">
        <v>609</v>
      </c>
      <c r="R137" t="s">
        <v>610</v>
      </c>
      <c r="S137" s="1" t="s">
        <v>34</v>
      </c>
      <c r="T137" t="s">
        <v>188</v>
      </c>
      <c r="U137" t="s">
        <v>36</v>
      </c>
      <c r="V137" t="s">
        <v>90</v>
      </c>
      <c r="X137" t="s">
        <v>90</v>
      </c>
      <c r="Y137" t="s">
        <v>36</v>
      </c>
      <c r="Z137" t="s">
        <v>37</v>
      </c>
      <c r="AA137" t="s">
        <v>37</v>
      </c>
      <c r="AC137" t="s">
        <v>37</v>
      </c>
      <c r="AD137" t="s">
        <v>37</v>
      </c>
      <c r="AE137" t="s">
        <v>37</v>
      </c>
    </row>
    <row r="138" spans="1:31">
      <c r="A138">
        <v>135</v>
      </c>
      <c r="B138" t="s">
        <v>29</v>
      </c>
      <c r="C138" t="s">
        <v>611</v>
      </c>
      <c r="D138" t="s">
        <v>48</v>
      </c>
      <c r="H138" t="s">
        <v>612</v>
      </c>
      <c r="Q138" t="s">
        <v>613</v>
      </c>
      <c r="R138" t="s">
        <v>614</v>
      </c>
      <c r="S138" s="1" t="s">
        <v>43</v>
      </c>
      <c r="T138" t="s">
        <v>195</v>
      </c>
      <c r="U138" t="s">
        <v>615</v>
      </c>
      <c r="V138" t="s">
        <v>58</v>
      </c>
      <c r="W138" t="s">
        <v>172</v>
      </c>
      <c r="X138" t="s">
        <v>616</v>
      </c>
      <c r="Y138" t="s">
        <v>174</v>
      </c>
      <c r="Z138" t="s">
        <v>37</v>
      </c>
      <c r="AA138" t="s">
        <v>223</v>
      </c>
      <c r="AC138" t="s">
        <v>617</v>
      </c>
      <c r="AD138" t="s">
        <v>618</v>
      </c>
      <c r="AE138" t="s">
        <v>43</v>
      </c>
    </row>
    <row r="139" spans="1:31">
      <c r="A139">
        <v>136</v>
      </c>
      <c r="B139" t="s">
        <v>29</v>
      </c>
      <c r="C139" t="s">
        <v>619</v>
      </c>
      <c r="D139" t="s">
        <v>48</v>
      </c>
      <c r="H139" t="s">
        <v>620</v>
      </c>
      <c r="Q139" t="s">
        <v>621</v>
      </c>
      <c r="R139" t="s">
        <v>622</v>
      </c>
      <c r="S139" s="1" t="s">
        <v>64</v>
      </c>
      <c r="T139" t="s">
        <v>195</v>
      </c>
      <c r="U139" t="s">
        <v>615</v>
      </c>
      <c r="V139" t="s">
        <v>58</v>
      </c>
      <c r="W139" t="s">
        <v>172</v>
      </c>
      <c r="X139" t="s">
        <v>616</v>
      </c>
      <c r="Y139" t="s">
        <v>174</v>
      </c>
      <c r="Z139" t="s">
        <v>37</v>
      </c>
      <c r="AA139" t="s">
        <v>65</v>
      </c>
      <c r="AC139" t="s">
        <v>623</v>
      </c>
      <c r="AD139" t="s">
        <v>624</v>
      </c>
      <c r="AE139" t="s">
        <v>64</v>
      </c>
    </row>
    <row r="140" spans="1:31">
      <c r="A140">
        <v>137</v>
      </c>
      <c r="B140" t="s">
        <v>29</v>
      </c>
      <c r="C140" t="s">
        <v>625</v>
      </c>
      <c r="D140" t="s">
        <v>48</v>
      </c>
      <c r="H140" t="s">
        <v>626</v>
      </c>
      <c r="Q140" t="s">
        <v>627</v>
      </c>
      <c r="R140" t="s">
        <v>628</v>
      </c>
      <c r="S140" s="1" t="s">
        <v>43</v>
      </c>
      <c r="T140" t="s">
        <v>195</v>
      </c>
      <c r="U140" t="s">
        <v>615</v>
      </c>
      <c r="V140" t="s">
        <v>58</v>
      </c>
      <c r="X140" t="s">
        <v>90</v>
      </c>
      <c r="Y140" t="s">
        <v>165</v>
      </c>
      <c r="Z140" t="s">
        <v>37</v>
      </c>
      <c r="AA140" t="s">
        <v>37</v>
      </c>
      <c r="AC140" t="s">
        <v>37</v>
      </c>
      <c r="AD140" t="s">
        <v>37</v>
      </c>
      <c r="AE140" t="s">
        <v>37</v>
      </c>
    </row>
    <row r="141" spans="1:31">
      <c r="A141">
        <v>138</v>
      </c>
      <c r="B141" t="s">
        <v>29</v>
      </c>
      <c r="C141" t="s">
        <v>720</v>
      </c>
      <c r="D141" t="s">
        <v>60</v>
      </c>
      <c r="H141" t="s">
        <v>721</v>
      </c>
      <c r="Q141" t="s">
        <v>722</v>
      </c>
      <c r="R141" t="s">
        <v>723</v>
      </c>
      <c r="S141" s="1" t="s">
        <v>43</v>
      </c>
      <c r="T141" t="s">
        <v>195</v>
      </c>
      <c r="U141" t="s">
        <v>36</v>
      </c>
      <c r="V141" t="s">
        <v>90</v>
      </c>
      <c r="X141" t="s">
        <v>90</v>
      </c>
      <c r="Y141" t="s">
        <v>165</v>
      </c>
      <c r="Z141" t="s">
        <v>37</v>
      </c>
      <c r="AA141" t="s">
        <v>223</v>
      </c>
      <c r="AC141" t="s">
        <v>724</v>
      </c>
      <c r="AD141" t="s">
        <v>725</v>
      </c>
      <c r="AE141" t="s">
        <v>43</v>
      </c>
    </row>
    <row r="142" spans="1:31">
      <c r="A142">
        <v>139</v>
      </c>
      <c r="B142" t="s">
        <v>29</v>
      </c>
      <c r="C142" t="s">
        <v>340</v>
      </c>
      <c r="D142" t="s">
        <v>69</v>
      </c>
      <c r="I142" t="s">
        <v>341</v>
      </c>
      <c r="Q142" t="s">
        <v>726</v>
      </c>
      <c r="R142" t="s">
        <v>727</v>
      </c>
      <c r="S142" s="1" t="s">
        <v>34</v>
      </c>
      <c r="T142" t="s">
        <v>195</v>
      </c>
      <c r="U142" t="s">
        <v>36</v>
      </c>
      <c r="V142" t="s">
        <v>90</v>
      </c>
      <c r="X142" t="s">
        <v>90</v>
      </c>
      <c r="Y142" t="s">
        <v>36</v>
      </c>
      <c r="Z142" t="s">
        <v>36</v>
      </c>
      <c r="AA142" t="s">
        <v>37</v>
      </c>
      <c r="AC142" t="s">
        <v>37</v>
      </c>
      <c r="AD142" t="s">
        <v>37</v>
      </c>
      <c r="AE142" t="s">
        <v>37</v>
      </c>
    </row>
    <row r="143" spans="1:31">
      <c r="A143">
        <v>140</v>
      </c>
      <c r="B143" t="s">
        <v>29</v>
      </c>
      <c r="C143" t="s">
        <v>344</v>
      </c>
      <c r="D143" t="s">
        <v>48</v>
      </c>
      <c r="J143" t="s">
        <v>345</v>
      </c>
      <c r="Q143" t="s">
        <v>728</v>
      </c>
      <c r="R143" t="s">
        <v>729</v>
      </c>
      <c r="S143" s="1" t="s">
        <v>43</v>
      </c>
      <c r="T143" t="s">
        <v>195</v>
      </c>
      <c r="U143" t="s">
        <v>36</v>
      </c>
      <c r="V143" t="s">
        <v>90</v>
      </c>
      <c r="X143" t="s">
        <v>90</v>
      </c>
      <c r="Y143" t="s">
        <v>165</v>
      </c>
      <c r="Z143" t="s">
        <v>37</v>
      </c>
      <c r="AA143" t="s">
        <v>223</v>
      </c>
      <c r="AC143" t="s">
        <v>730</v>
      </c>
      <c r="AD143" t="s">
        <v>731</v>
      </c>
      <c r="AE143" t="s">
        <v>43</v>
      </c>
    </row>
    <row r="144" spans="1:31">
      <c r="A144">
        <v>141</v>
      </c>
      <c r="B144" t="s">
        <v>29</v>
      </c>
      <c r="C144" t="s">
        <v>350</v>
      </c>
      <c r="D144" t="s">
        <v>48</v>
      </c>
      <c r="J144" t="s">
        <v>351</v>
      </c>
      <c r="Q144" t="s">
        <v>732</v>
      </c>
      <c r="R144" t="s">
        <v>733</v>
      </c>
      <c r="S144" s="1" t="s">
        <v>43</v>
      </c>
      <c r="T144" t="s">
        <v>195</v>
      </c>
      <c r="U144" t="s">
        <v>354</v>
      </c>
      <c r="V144" t="s">
        <v>58</v>
      </c>
      <c r="Y144" t="s">
        <v>165</v>
      </c>
      <c r="Z144" t="s">
        <v>37</v>
      </c>
      <c r="AA144" t="s">
        <v>223</v>
      </c>
      <c r="AC144" t="s">
        <v>734</v>
      </c>
      <c r="AD144" t="s">
        <v>735</v>
      </c>
      <c r="AE144" t="s">
        <v>43</v>
      </c>
    </row>
    <row r="145" spans="1:31">
      <c r="A145">
        <v>142</v>
      </c>
      <c r="B145" t="s">
        <v>29</v>
      </c>
      <c r="C145" t="s">
        <v>359</v>
      </c>
      <c r="D145" t="s">
        <v>48</v>
      </c>
      <c r="J145" t="s">
        <v>360</v>
      </c>
      <c r="Q145" t="s">
        <v>736</v>
      </c>
      <c r="R145" t="s">
        <v>737</v>
      </c>
      <c r="S145" s="1" t="s">
        <v>43</v>
      </c>
      <c r="T145" t="s">
        <v>195</v>
      </c>
      <c r="U145" t="s">
        <v>89</v>
      </c>
      <c r="V145" t="s">
        <v>58</v>
      </c>
      <c r="X145" t="s">
        <v>90</v>
      </c>
      <c r="Y145" t="s">
        <v>165</v>
      </c>
      <c r="Z145" t="s">
        <v>37</v>
      </c>
      <c r="AA145" t="s">
        <v>223</v>
      </c>
      <c r="AC145" t="s">
        <v>738</v>
      </c>
      <c r="AD145" t="s">
        <v>739</v>
      </c>
      <c r="AE145" t="s">
        <v>64</v>
      </c>
    </row>
    <row r="146" spans="1:31">
      <c r="A146">
        <v>143</v>
      </c>
      <c r="B146" t="s">
        <v>29</v>
      </c>
      <c r="C146" t="s">
        <v>814</v>
      </c>
      <c r="D146" t="s">
        <v>60</v>
      </c>
      <c r="H146" t="s">
        <v>815</v>
      </c>
      <c r="Q146" t="s">
        <v>816</v>
      </c>
      <c r="R146" t="s">
        <v>817</v>
      </c>
      <c r="S146" s="1" t="s">
        <v>43</v>
      </c>
      <c r="T146" t="s">
        <v>44</v>
      </c>
      <c r="U146" t="s">
        <v>36</v>
      </c>
      <c r="V146" t="s">
        <v>682</v>
      </c>
      <c r="X146" t="s">
        <v>90</v>
      </c>
      <c r="Y146" t="s">
        <v>165</v>
      </c>
      <c r="Z146" t="s">
        <v>37</v>
      </c>
      <c r="AA146" t="s">
        <v>37</v>
      </c>
      <c r="AC146" t="s">
        <v>37</v>
      </c>
      <c r="AD146" t="s">
        <v>37</v>
      </c>
      <c r="AE146" t="s">
        <v>37</v>
      </c>
    </row>
    <row r="147" spans="1:31">
      <c r="A147">
        <v>144</v>
      </c>
      <c r="B147" t="s">
        <v>29</v>
      </c>
      <c r="C147" t="s">
        <v>818</v>
      </c>
      <c r="D147" t="s">
        <v>69</v>
      </c>
      <c r="I147" t="s">
        <v>819</v>
      </c>
      <c r="Q147" t="s">
        <v>820</v>
      </c>
      <c r="R147" t="s">
        <v>821</v>
      </c>
      <c r="S147" s="1" t="s">
        <v>34</v>
      </c>
      <c r="T147" t="s">
        <v>44</v>
      </c>
      <c r="V147" t="s">
        <v>682</v>
      </c>
      <c r="X147" t="s">
        <v>90</v>
      </c>
      <c r="Y147" t="s">
        <v>682</v>
      </c>
      <c r="Z147" t="s">
        <v>682</v>
      </c>
      <c r="AA147" t="s">
        <v>37</v>
      </c>
      <c r="AC147" t="s">
        <v>37</v>
      </c>
      <c r="AD147" t="s">
        <v>37</v>
      </c>
      <c r="AE147" t="s">
        <v>37</v>
      </c>
    </row>
    <row r="148" spans="1:31">
      <c r="A148">
        <v>145</v>
      </c>
      <c r="B148" t="s">
        <v>29</v>
      </c>
      <c r="C148" t="s">
        <v>822</v>
      </c>
      <c r="D148" t="s">
        <v>48</v>
      </c>
      <c r="J148" t="s">
        <v>823</v>
      </c>
      <c r="Q148" t="s">
        <v>824</v>
      </c>
      <c r="R148" t="s">
        <v>825</v>
      </c>
      <c r="S148" s="1" t="s">
        <v>43</v>
      </c>
      <c r="T148" t="s">
        <v>157</v>
      </c>
      <c r="U148" t="s">
        <v>615</v>
      </c>
      <c r="V148" t="s">
        <v>58</v>
      </c>
      <c r="X148" t="s">
        <v>90</v>
      </c>
      <c r="Y148" t="s">
        <v>165</v>
      </c>
      <c r="Z148" t="s">
        <v>37</v>
      </c>
      <c r="AA148" t="s">
        <v>37</v>
      </c>
      <c r="AC148" t="s">
        <v>37</v>
      </c>
      <c r="AD148" t="s">
        <v>37</v>
      </c>
      <c r="AE148" t="s">
        <v>37</v>
      </c>
    </row>
    <row r="149" spans="1:31">
      <c r="A149">
        <v>146</v>
      </c>
      <c r="B149" t="s">
        <v>29</v>
      </c>
      <c r="C149" t="s">
        <v>826</v>
      </c>
      <c r="D149" t="s">
        <v>48</v>
      </c>
      <c r="J149" t="s">
        <v>827</v>
      </c>
      <c r="Q149" t="s">
        <v>828</v>
      </c>
      <c r="R149" t="s">
        <v>829</v>
      </c>
      <c r="S149" s="1" t="s">
        <v>43</v>
      </c>
      <c r="T149" t="s">
        <v>157</v>
      </c>
      <c r="U149" t="s">
        <v>615</v>
      </c>
      <c r="V149" t="s">
        <v>58</v>
      </c>
      <c r="X149" t="s">
        <v>90</v>
      </c>
      <c r="Y149" t="s">
        <v>165</v>
      </c>
      <c r="Z149" t="s">
        <v>37</v>
      </c>
      <c r="AA149" t="s">
        <v>37</v>
      </c>
      <c r="AC149" t="s">
        <v>37</v>
      </c>
      <c r="AD149" t="s">
        <v>37</v>
      </c>
      <c r="AE149" t="s">
        <v>37</v>
      </c>
    </row>
    <row r="150" spans="1:31">
      <c r="A150">
        <v>147</v>
      </c>
      <c r="B150" t="s">
        <v>29</v>
      </c>
      <c r="C150" t="s">
        <v>830</v>
      </c>
      <c r="D150" t="s">
        <v>48</v>
      </c>
      <c r="J150" t="s">
        <v>831</v>
      </c>
      <c r="Q150" t="s">
        <v>832</v>
      </c>
      <c r="R150" t="s">
        <v>833</v>
      </c>
      <c r="S150" s="1" t="s">
        <v>43</v>
      </c>
      <c r="T150" t="s">
        <v>157</v>
      </c>
      <c r="U150" t="s">
        <v>36</v>
      </c>
      <c r="V150" t="s">
        <v>834</v>
      </c>
      <c r="X150" t="s">
        <v>90</v>
      </c>
      <c r="Y150" t="s">
        <v>165</v>
      </c>
      <c r="Z150" t="s">
        <v>37</v>
      </c>
      <c r="AA150" t="s">
        <v>37</v>
      </c>
      <c r="AC150" t="s">
        <v>37</v>
      </c>
      <c r="AD150" t="s">
        <v>37</v>
      </c>
      <c r="AE150" t="s">
        <v>37</v>
      </c>
    </row>
    <row r="151" spans="1:31">
      <c r="A151">
        <v>148</v>
      </c>
      <c r="B151" t="s">
        <v>29</v>
      </c>
      <c r="C151" t="s">
        <v>835</v>
      </c>
      <c r="D151" t="s">
        <v>48</v>
      </c>
      <c r="J151" t="s">
        <v>836</v>
      </c>
      <c r="Q151" t="s">
        <v>837</v>
      </c>
      <c r="R151" t="s">
        <v>838</v>
      </c>
      <c r="S151" s="1" t="s">
        <v>43</v>
      </c>
      <c r="T151" t="s">
        <v>44</v>
      </c>
      <c r="U151" t="s">
        <v>257</v>
      </c>
      <c r="V151" t="s">
        <v>839</v>
      </c>
      <c r="X151" t="s">
        <v>90</v>
      </c>
      <c r="Y151" t="s">
        <v>165</v>
      </c>
      <c r="Z151" t="s">
        <v>37</v>
      </c>
      <c r="AA151" t="s">
        <v>37</v>
      </c>
      <c r="AC151" t="s">
        <v>37</v>
      </c>
      <c r="AD151" t="s">
        <v>37</v>
      </c>
      <c r="AE151" t="s">
        <v>37</v>
      </c>
    </row>
    <row r="152" spans="1:31">
      <c r="A152">
        <v>149</v>
      </c>
      <c r="B152" t="s">
        <v>29</v>
      </c>
      <c r="C152" t="s">
        <v>848</v>
      </c>
      <c r="D152" t="s">
        <v>60</v>
      </c>
      <c r="H152" t="s">
        <v>849</v>
      </c>
      <c r="Q152" t="s">
        <v>850</v>
      </c>
      <c r="R152" t="s">
        <v>851</v>
      </c>
      <c r="S152" s="1" t="s">
        <v>210</v>
      </c>
      <c r="T152" t="s">
        <v>195</v>
      </c>
      <c r="U152" t="s">
        <v>36</v>
      </c>
      <c r="V152" t="s">
        <v>834</v>
      </c>
      <c r="X152" t="s">
        <v>90</v>
      </c>
      <c r="Y152" t="s">
        <v>165</v>
      </c>
      <c r="Z152" t="s">
        <v>37</v>
      </c>
      <c r="AA152" t="s">
        <v>223</v>
      </c>
      <c r="AC152" t="s">
        <v>852</v>
      </c>
      <c r="AD152" t="s">
        <v>853</v>
      </c>
      <c r="AE152" t="s">
        <v>210</v>
      </c>
    </row>
    <row r="153" spans="1:31">
      <c r="A153">
        <v>150</v>
      </c>
      <c r="B153" t="s">
        <v>29</v>
      </c>
      <c r="C153" t="s">
        <v>854</v>
      </c>
      <c r="D153" t="s">
        <v>69</v>
      </c>
      <c r="I153" t="s">
        <v>855</v>
      </c>
      <c r="Q153" t="s">
        <v>856</v>
      </c>
      <c r="R153" t="s">
        <v>857</v>
      </c>
      <c r="S153" s="1" t="s">
        <v>34</v>
      </c>
      <c r="T153" t="s">
        <v>195</v>
      </c>
      <c r="U153" t="s">
        <v>36</v>
      </c>
      <c r="V153" t="s">
        <v>834</v>
      </c>
      <c r="X153" t="s">
        <v>90</v>
      </c>
      <c r="Y153" t="s">
        <v>682</v>
      </c>
      <c r="Z153" t="s">
        <v>37</v>
      </c>
      <c r="AA153" t="s">
        <v>37</v>
      </c>
      <c r="AC153" t="s">
        <v>37</v>
      </c>
      <c r="AD153" t="s">
        <v>37</v>
      </c>
      <c r="AE153" t="s">
        <v>37</v>
      </c>
    </row>
    <row r="154" spans="1:31">
      <c r="A154">
        <v>151</v>
      </c>
      <c r="B154" t="s">
        <v>29</v>
      </c>
      <c r="C154" t="s">
        <v>858</v>
      </c>
      <c r="D154" t="s">
        <v>48</v>
      </c>
      <c r="J154" t="s">
        <v>859</v>
      </c>
      <c r="Q154" t="s">
        <v>860</v>
      </c>
      <c r="R154" t="s">
        <v>861</v>
      </c>
      <c r="S154" s="1" t="s">
        <v>43</v>
      </c>
      <c r="T154" t="s">
        <v>195</v>
      </c>
      <c r="U154" t="s">
        <v>862</v>
      </c>
      <c r="V154" t="s">
        <v>171</v>
      </c>
      <c r="X154" t="s">
        <v>90</v>
      </c>
      <c r="Y154" t="s">
        <v>165</v>
      </c>
      <c r="Z154" t="s">
        <v>37</v>
      </c>
      <c r="AA154" t="s">
        <v>223</v>
      </c>
      <c r="AC154" t="s">
        <v>863</v>
      </c>
      <c r="AD154" t="s">
        <v>864</v>
      </c>
      <c r="AE154" t="s">
        <v>64</v>
      </c>
    </row>
    <row r="155" spans="1:31">
      <c r="A155">
        <v>152</v>
      </c>
      <c r="B155" t="s">
        <v>29</v>
      </c>
      <c r="C155" t="s">
        <v>865</v>
      </c>
      <c r="D155" t="s">
        <v>48</v>
      </c>
      <c r="J155" t="s">
        <v>866</v>
      </c>
      <c r="Q155" t="s">
        <v>867</v>
      </c>
      <c r="R155" t="s">
        <v>868</v>
      </c>
      <c r="S155" s="1" t="s">
        <v>43</v>
      </c>
      <c r="T155" t="s">
        <v>195</v>
      </c>
      <c r="U155" t="s">
        <v>89</v>
      </c>
      <c r="V155" t="s">
        <v>58</v>
      </c>
      <c r="X155" t="s">
        <v>90</v>
      </c>
      <c r="Y155" t="s">
        <v>165</v>
      </c>
      <c r="Z155" t="s">
        <v>37</v>
      </c>
      <c r="AA155" t="s">
        <v>223</v>
      </c>
      <c r="AC155" t="s">
        <v>869</v>
      </c>
      <c r="AD155" t="s">
        <v>870</v>
      </c>
      <c r="AE155" t="s">
        <v>43</v>
      </c>
    </row>
    <row r="156" spans="1:31">
      <c r="A156">
        <v>153</v>
      </c>
      <c r="B156" t="s">
        <v>29</v>
      </c>
      <c r="C156" t="s">
        <v>871</v>
      </c>
      <c r="D156" t="s">
        <v>48</v>
      </c>
      <c r="J156" t="s">
        <v>872</v>
      </c>
      <c r="Q156" t="s">
        <v>873</v>
      </c>
      <c r="R156" t="s">
        <v>874</v>
      </c>
      <c r="S156" s="1" t="s">
        <v>43</v>
      </c>
      <c r="T156" t="s">
        <v>292</v>
      </c>
      <c r="U156" t="s">
        <v>615</v>
      </c>
      <c r="V156" t="s">
        <v>58</v>
      </c>
      <c r="X156" t="s">
        <v>90</v>
      </c>
      <c r="Y156" t="s">
        <v>165</v>
      </c>
      <c r="Z156" t="s">
        <v>37</v>
      </c>
      <c r="AA156" t="s">
        <v>37</v>
      </c>
      <c r="AC156" t="s">
        <v>37</v>
      </c>
      <c r="AD156" t="s">
        <v>37</v>
      </c>
      <c r="AE156" t="s">
        <v>37</v>
      </c>
    </row>
    <row r="157" spans="1:31">
      <c r="A157">
        <v>154</v>
      </c>
      <c r="B157" t="s">
        <v>29</v>
      </c>
      <c r="C157" t="s">
        <v>875</v>
      </c>
      <c r="D157" t="s">
        <v>60</v>
      </c>
      <c r="J157" t="s">
        <v>876</v>
      </c>
      <c r="Q157" t="s">
        <v>877</v>
      </c>
      <c r="R157" t="s">
        <v>878</v>
      </c>
      <c r="S157" s="1" t="s">
        <v>43</v>
      </c>
      <c r="T157" t="s">
        <v>44</v>
      </c>
      <c r="U157" t="s">
        <v>36</v>
      </c>
      <c r="V157" t="s">
        <v>834</v>
      </c>
      <c r="X157" t="s">
        <v>90</v>
      </c>
      <c r="Y157" t="s">
        <v>165</v>
      </c>
      <c r="Z157" t="s">
        <v>37</v>
      </c>
      <c r="AA157" t="s">
        <v>223</v>
      </c>
      <c r="AC157" t="s">
        <v>879</v>
      </c>
      <c r="AD157" t="s">
        <v>880</v>
      </c>
      <c r="AE157" t="s">
        <v>43</v>
      </c>
    </row>
    <row r="158" spans="1:31">
      <c r="A158">
        <v>155</v>
      </c>
      <c r="B158" t="s">
        <v>29</v>
      </c>
      <c r="C158" t="s">
        <v>881</v>
      </c>
      <c r="D158" t="s">
        <v>69</v>
      </c>
      <c r="K158" t="s">
        <v>882</v>
      </c>
      <c r="Q158" t="s">
        <v>883</v>
      </c>
      <c r="R158" t="s">
        <v>884</v>
      </c>
      <c r="S158" s="1" t="s">
        <v>34</v>
      </c>
      <c r="T158" t="s">
        <v>44</v>
      </c>
      <c r="U158" t="s">
        <v>36</v>
      </c>
      <c r="V158" t="s">
        <v>834</v>
      </c>
      <c r="X158" t="s">
        <v>90</v>
      </c>
      <c r="Y158" t="s">
        <v>45</v>
      </c>
      <c r="Z158" t="s">
        <v>37</v>
      </c>
      <c r="AA158" t="s">
        <v>37</v>
      </c>
      <c r="AC158" t="s">
        <v>37</v>
      </c>
      <c r="AD158" t="s">
        <v>37</v>
      </c>
      <c r="AE158" t="s">
        <v>37</v>
      </c>
    </row>
    <row r="159" spans="1:31">
      <c r="A159">
        <v>156</v>
      </c>
      <c r="B159" t="s">
        <v>29</v>
      </c>
      <c r="C159" t="s">
        <v>885</v>
      </c>
      <c r="D159" t="s">
        <v>48</v>
      </c>
      <c r="L159" t="s">
        <v>886</v>
      </c>
      <c r="Q159" t="s">
        <v>887</v>
      </c>
      <c r="R159" t="s">
        <v>888</v>
      </c>
      <c r="S159" s="1" t="s">
        <v>43</v>
      </c>
      <c r="T159" t="s">
        <v>44</v>
      </c>
      <c r="U159" t="s">
        <v>89</v>
      </c>
      <c r="V159" t="s">
        <v>58</v>
      </c>
      <c r="X159" t="s">
        <v>90</v>
      </c>
      <c r="Y159" t="s">
        <v>165</v>
      </c>
      <c r="Z159" t="s">
        <v>165</v>
      </c>
      <c r="AA159" t="s">
        <v>223</v>
      </c>
      <c r="AC159" t="s">
        <v>889</v>
      </c>
      <c r="AD159" t="s">
        <v>890</v>
      </c>
      <c r="AE159" t="s">
        <v>43</v>
      </c>
    </row>
    <row r="160" spans="1:31">
      <c r="A160">
        <v>157</v>
      </c>
      <c r="B160" t="s">
        <v>29</v>
      </c>
      <c r="C160" t="s">
        <v>891</v>
      </c>
      <c r="D160" t="s">
        <v>48</v>
      </c>
      <c r="L160" t="s">
        <v>892</v>
      </c>
      <c r="Q160" t="s">
        <v>893</v>
      </c>
      <c r="R160" t="s">
        <v>894</v>
      </c>
      <c r="S160" s="1" t="s">
        <v>43</v>
      </c>
      <c r="T160" t="s">
        <v>44</v>
      </c>
      <c r="U160" t="s">
        <v>36</v>
      </c>
      <c r="V160" t="s">
        <v>834</v>
      </c>
      <c r="X160" t="s">
        <v>90</v>
      </c>
      <c r="Y160" t="s">
        <v>165</v>
      </c>
      <c r="Z160" t="s">
        <v>165</v>
      </c>
      <c r="AA160" t="s">
        <v>223</v>
      </c>
      <c r="AC160" t="s">
        <v>895</v>
      </c>
      <c r="AD160" t="s">
        <v>896</v>
      </c>
      <c r="AE160" t="s">
        <v>64</v>
      </c>
    </row>
    <row r="161" spans="1:31">
      <c r="A161">
        <v>158</v>
      </c>
      <c r="B161" t="s">
        <v>29</v>
      </c>
      <c r="C161" t="s">
        <v>897</v>
      </c>
      <c r="D161" t="s">
        <v>48</v>
      </c>
      <c r="L161" t="s">
        <v>898</v>
      </c>
      <c r="Q161" t="s">
        <v>899</v>
      </c>
      <c r="R161" t="s">
        <v>900</v>
      </c>
      <c r="S161" s="1" t="s">
        <v>43</v>
      </c>
      <c r="T161" t="s">
        <v>195</v>
      </c>
      <c r="U161" t="s">
        <v>901</v>
      </c>
      <c r="V161" t="s">
        <v>902</v>
      </c>
      <c r="X161" t="s">
        <v>90</v>
      </c>
      <c r="Y161" t="s">
        <v>165</v>
      </c>
      <c r="Z161" t="s">
        <v>165</v>
      </c>
      <c r="AA161" t="s">
        <v>903</v>
      </c>
      <c r="AC161" t="s">
        <v>37</v>
      </c>
      <c r="AD161" t="s">
        <v>37</v>
      </c>
      <c r="AE161" t="s">
        <v>37</v>
      </c>
    </row>
    <row r="162" spans="1:31">
      <c r="A162">
        <v>159</v>
      </c>
      <c r="B162" t="s">
        <v>29</v>
      </c>
      <c r="C162" t="s">
        <v>904</v>
      </c>
      <c r="D162" t="s">
        <v>60</v>
      </c>
      <c r="J162" t="s">
        <v>905</v>
      </c>
      <c r="Q162" t="s">
        <v>906</v>
      </c>
      <c r="R162" t="s">
        <v>907</v>
      </c>
      <c r="S162" s="1" t="s">
        <v>43</v>
      </c>
      <c r="T162" t="s">
        <v>44</v>
      </c>
      <c r="U162" t="s">
        <v>36</v>
      </c>
      <c r="V162" t="s">
        <v>834</v>
      </c>
      <c r="X162" t="s">
        <v>90</v>
      </c>
      <c r="Y162" t="s">
        <v>165</v>
      </c>
      <c r="Z162" t="s">
        <v>165</v>
      </c>
      <c r="AA162" t="s">
        <v>37</v>
      </c>
      <c r="AC162" t="s">
        <v>37</v>
      </c>
      <c r="AD162" t="s">
        <v>37</v>
      </c>
      <c r="AE162" t="s">
        <v>37</v>
      </c>
    </row>
    <row r="163" spans="1:31">
      <c r="A163">
        <v>160</v>
      </c>
      <c r="B163" t="s">
        <v>29</v>
      </c>
      <c r="C163" t="s">
        <v>908</v>
      </c>
      <c r="D163" t="s">
        <v>69</v>
      </c>
      <c r="K163" t="s">
        <v>909</v>
      </c>
      <c r="Q163" t="s">
        <v>910</v>
      </c>
      <c r="R163" t="s">
        <v>911</v>
      </c>
      <c r="S163" s="1" t="s">
        <v>34</v>
      </c>
      <c r="T163" t="s">
        <v>44</v>
      </c>
      <c r="U163" t="s">
        <v>36</v>
      </c>
      <c r="V163" t="s">
        <v>45</v>
      </c>
      <c r="X163" t="s">
        <v>90</v>
      </c>
      <c r="Y163" t="s">
        <v>45</v>
      </c>
      <c r="Z163" t="s">
        <v>45</v>
      </c>
      <c r="AA163" t="s">
        <v>37</v>
      </c>
      <c r="AC163" t="s">
        <v>37</v>
      </c>
      <c r="AD163" t="s">
        <v>37</v>
      </c>
      <c r="AE163" t="s">
        <v>37</v>
      </c>
    </row>
    <row r="164" spans="1:31">
      <c r="A164">
        <v>161</v>
      </c>
      <c r="B164" t="s">
        <v>29</v>
      </c>
      <c r="C164" t="s">
        <v>912</v>
      </c>
      <c r="D164" t="s">
        <v>48</v>
      </c>
      <c r="L164" t="s">
        <v>913</v>
      </c>
      <c r="Q164" t="s">
        <v>914</v>
      </c>
      <c r="R164" t="s">
        <v>915</v>
      </c>
      <c r="S164" s="1" t="s">
        <v>43</v>
      </c>
      <c r="T164" t="s">
        <v>44</v>
      </c>
      <c r="U164" t="s">
        <v>89</v>
      </c>
      <c r="V164" t="s">
        <v>58</v>
      </c>
      <c r="X164" t="s">
        <v>90</v>
      </c>
      <c r="Y164" t="s">
        <v>165</v>
      </c>
      <c r="Z164" t="s">
        <v>165</v>
      </c>
      <c r="AA164" t="s">
        <v>37</v>
      </c>
      <c r="AC164" t="s">
        <v>37</v>
      </c>
      <c r="AD164" t="s">
        <v>37</v>
      </c>
      <c r="AE164" t="s">
        <v>37</v>
      </c>
    </row>
    <row r="165" spans="1:31">
      <c r="A165">
        <v>162</v>
      </c>
      <c r="B165" t="s">
        <v>29</v>
      </c>
      <c r="C165" t="s">
        <v>916</v>
      </c>
      <c r="D165" t="s">
        <v>48</v>
      </c>
      <c r="L165" t="s">
        <v>917</v>
      </c>
      <c r="Q165" t="s">
        <v>918</v>
      </c>
      <c r="R165" t="s">
        <v>919</v>
      </c>
      <c r="S165" s="1" t="s">
        <v>43</v>
      </c>
      <c r="T165" t="s">
        <v>44</v>
      </c>
      <c r="U165" t="s">
        <v>36</v>
      </c>
      <c r="V165" t="s">
        <v>834</v>
      </c>
      <c r="X165" t="s">
        <v>90</v>
      </c>
      <c r="Y165" t="s">
        <v>165</v>
      </c>
      <c r="Z165" t="s">
        <v>165</v>
      </c>
      <c r="AA165" t="s">
        <v>903</v>
      </c>
      <c r="AC165" t="s">
        <v>37</v>
      </c>
      <c r="AD165" t="s">
        <v>37</v>
      </c>
      <c r="AE165" t="s">
        <v>37</v>
      </c>
    </row>
    <row r="166" spans="1:31">
      <c r="A166">
        <v>163</v>
      </c>
      <c r="B166" t="s">
        <v>29</v>
      </c>
      <c r="C166" t="s">
        <v>920</v>
      </c>
      <c r="D166" t="s">
        <v>60</v>
      </c>
      <c r="L166" t="s">
        <v>921</v>
      </c>
      <c r="Q166" t="s">
        <v>922</v>
      </c>
      <c r="R166" t="s">
        <v>923</v>
      </c>
      <c r="S166" s="1" t="s">
        <v>43</v>
      </c>
      <c r="T166" t="s">
        <v>44</v>
      </c>
      <c r="U166" t="s">
        <v>36</v>
      </c>
      <c r="V166" t="s">
        <v>834</v>
      </c>
      <c r="X166" t="s">
        <v>90</v>
      </c>
      <c r="Y166" t="s">
        <v>165</v>
      </c>
      <c r="Z166" t="s">
        <v>165</v>
      </c>
      <c r="AA166" t="s">
        <v>37</v>
      </c>
      <c r="AC166" t="s">
        <v>37</v>
      </c>
      <c r="AD166" t="s">
        <v>37</v>
      </c>
      <c r="AE166" t="s">
        <v>37</v>
      </c>
    </row>
    <row r="167" spans="1:31">
      <c r="A167">
        <v>164</v>
      </c>
      <c r="B167" t="s">
        <v>29</v>
      </c>
      <c r="C167" t="s">
        <v>924</v>
      </c>
      <c r="D167" t="s">
        <v>69</v>
      </c>
      <c r="M167" t="s">
        <v>925</v>
      </c>
      <c r="Q167" t="s">
        <v>926</v>
      </c>
      <c r="R167" t="s">
        <v>927</v>
      </c>
      <c r="S167" s="1" t="s">
        <v>34</v>
      </c>
      <c r="T167" t="s">
        <v>44</v>
      </c>
      <c r="U167" t="s">
        <v>36</v>
      </c>
      <c r="V167" t="s">
        <v>834</v>
      </c>
      <c r="X167" t="s">
        <v>90</v>
      </c>
      <c r="Y167" t="s">
        <v>37</v>
      </c>
      <c r="Z167" t="s">
        <v>37</v>
      </c>
      <c r="AA167" t="s">
        <v>37</v>
      </c>
      <c r="AC167" t="s">
        <v>37</v>
      </c>
      <c r="AD167" t="s">
        <v>37</v>
      </c>
      <c r="AE167" t="s">
        <v>37</v>
      </c>
    </row>
    <row r="168" spans="1:31">
      <c r="A168">
        <v>165</v>
      </c>
      <c r="B168" t="s">
        <v>29</v>
      </c>
      <c r="C168" t="s">
        <v>928</v>
      </c>
      <c r="D168" t="s">
        <v>48</v>
      </c>
      <c r="N168" t="s">
        <v>929</v>
      </c>
      <c r="Q168" t="s">
        <v>930</v>
      </c>
      <c r="R168" t="s">
        <v>931</v>
      </c>
      <c r="S168" s="1" t="s">
        <v>43</v>
      </c>
      <c r="T168" t="s">
        <v>44</v>
      </c>
      <c r="U168" t="s">
        <v>36</v>
      </c>
      <c r="V168" t="s">
        <v>834</v>
      </c>
      <c r="X168" t="s">
        <v>90</v>
      </c>
      <c r="Y168" t="s">
        <v>165</v>
      </c>
      <c r="Z168" t="s">
        <v>165</v>
      </c>
      <c r="AA168" t="s">
        <v>903</v>
      </c>
      <c r="AC168" t="s">
        <v>37</v>
      </c>
      <c r="AD168" t="s">
        <v>37</v>
      </c>
      <c r="AE168" t="s">
        <v>37</v>
      </c>
    </row>
    <row r="169" spans="1:31">
      <c r="A169">
        <v>166</v>
      </c>
      <c r="B169" t="s">
        <v>29</v>
      </c>
      <c r="C169" t="s">
        <v>932</v>
      </c>
      <c r="D169" t="s">
        <v>48</v>
      </c>
      <c r="N169" t="s">
        <v>933</v>
      </c>
      <c r="Q169" t="s">
        <v>934</v>
      </c>
      <c r="R169" t="s">
        <v>935</v>
      </c>
      <c r="S169" s="1" t="s">
        <v>43</v>
      </c>
      <c r="T169" t="s">
        <v>44</v>
      </c>
      <c r="U169" t="s">
        <v>89</v>
      </c>
      <c r="V169" t="s">
        <v>58</v>
      </c>
      <c r="X169" t="s">
        <v>90</v>
      </c>
      <c r="Y169" t="s">
        <v>165</v>
      </c>
      <c r="Z169" t="s">
        <v>165</v>
      </c>
      <c r="AA169" t="s">
        <v>37</v>
      </c>
      <c r="AC169" t="s">
        <v>37</v>
      </c>
      <c r="AD169" t="s">
        <v>37</v>
      </c>
      <c r="AE169" t="s">
        <v>37</v>
      </c>
    </row>
    <row r="170" spans="1:31">
      <c r="A170">
        <v>167</v>
      </c>
      <c r="B170" t="s">
        <v>29</v>
      </c>
      <c r="C170" t="s">
        <v>936</v>
      </c>
      <c r="D170" t="s">
        <v>60</v>
      </c>
      <c r="J170" t="s">
        <v>937</v>
      </c>
      <c r="Q170" t="s">
        <v>938</v>
      </c>
      <c r="R170" t="s">
        <v>939</v>
      </c>
      <c r="S170" s="1" t="s">
        <v>43</v>
      </c>
      <c r="T170" t="s">
        <v>195</v>
      </c>
      <c r="U170" t="s">
        <v>36</v>
      </c>
      <c r="V170" t="s">
        <v>834</v>
      </c>
      <c r="X170" t="s">
        <v>90</v>
      </c>
      <c r="Y170" t="s">
        <v>174</v>
      </c>
      <c r="Z170" t="s">
        <v>37</v>
      </c>
      <c r="AA170" t="s">
        <v>412</v>
      </c>
      <c r="AC170" t="s">
        <v>940</v>
      </c>
      <c r="AD170" t="s">
        <v>941</v>
      </c>
      <c r="AE170" t="s">
        <v>43</v>
      </c>
    </row>
    <row r="171" spans="1:31">
      <c r="A171">
        <v>168</v>
      </c>
      <c r="B171" t="s">
        <v>29</v>
      </c>
      <c r="C171" t="s">
        <v>942</v>
      </c>
      <c r="D171" t="s">
        <v>69</v>
      </c>
      <c r="K171" t="s">
        <v>943</v>
      </c>
      <c r="Q171" t="s">
        <v>944</v>
      </c>
      <c r="R171" t="s">
        <v>945</v>
      </c>
      <c r="S171" s="1" t="s">
        <v>34</v>
      </c>
      <c r="T171" t="s">
        <v>195</v>
      </c>
      <c r="U171" t="s">
        <v>36</v>
      </c>
      <c r="V171" t="s">
        <v>834</v>
      </c>
      <c r="X171" t="s">
        <v>90</v>
      </c>
      <c r="Y171" t="s">
        <v>36</v>
      </c>
      <c r="Z171" t="s">
        <v>37</v>
      </c>
      <c r="AA171" t="s">
        <v>37</v>
      </c>
      <c r="AC171" t="s">
        <v>37</v>
      </c>
      <c r="AD171" t="s">
        <v>37</v>
      </c>
      <c r="AE171" t="s">
        <v>37</v>
      </c>
    </row>
    <row r="172" spans="1:31">
      <c r="A172">
        <v>169</v>
      </c>
      <c r="B172" t="s">
        <v>29</v>
      </c>
      <c r="C172" t="s">
        <v>946</v>
      </c>
      <c r="D172" t="s">
        <v>48</v>
      </c>
      <c r="L172" t="s">
        <v>947</v>
      </c>
      <c r="Q172" t="s">
        <v>948</v>
      </c>
      <c r="R172" t="s">
        <v>949</v>
      </c>
      <c r="S172" s="1" t="s">
        <v>64</v>
      </c>
      <c r="T172" t="s">
        <v>195</v>
      </c>
      <c r="U172" t="s">
        <v>36</v>
      </c>
      <c r="V172" t="s">
        <v>834</v>
      </c>
      <c r="X172" t="s">
        <v>90</v>
      </c>
      <c r="Y172" t="s">
        <v>174</v>
      </c>
      <c r="Z172" t="s">
        <v>37</v>
      </c>
      <c r="AA172" t="s">
        <v>223</v>
      </c>
      <c r="AC172" t="s">
        <v>950</v>
      </c>
      <c r="AD172" t="s">
        <v>951</v>
      </c>
      <c r="AE172" t="s">
        <v>43</v>
      </c>
    </row>
    <row r="173" spans="1:31">
      <c r="A173">
        <v>170</v>
      </c>
      <c r="B173" t="s">
        <v>29</v>
      </c>
      <c r="C173" t="s">
        <v>952</v>
      </c>
      <c r="D173" t="s">
        <v>48</v>
      </c>
      <c r="L173" t="s">
        <v>953</v>
      </c>
      <c r="Q173" t="s">
        <v>954</v>
      </c>
      <c r="R173" t="s">
        <v>955</v>
      </c>
      <c r="S173" s="1" t="s">
        <v>43</v>
      </c>
      <c r="T173" t="s">
        <v>195</v>
      </c>
      <c r="U173" t="s">
        <v>36</v>
      </c>
      <c r="V173" t="s">
        <v>834</v>
      </c>
      <c r="X173" t="s">
        <v>90</v>
      </c>
      <c r="Y173" t="s">
        <v>165</v>
      </c>
      <c r="Z173" t="s">
        <v>37</v>
      </c>
      <c r="AA173" t="s">
        <v>37</v>
      </c>
      <c r="AC173" t="s">
        <v>37</v>
      </c>
      <c r="AD173" t="s">
        <v>37</v>
      </c>
      <c r="AE173" t="s">
        <v>37</v>
      </c>
    </row>
    <row r="174" spans="1:31">
      <c r="A174">
        <v>171</v>
      </c>
      <c r="B174" t="s">
        <v>29</v>
      </c>
      <c r="C174" t="s">
        <v>956</v>
      </c>
      <c r="D174" t="s">
        <v>48</v>
      </c>
      <c r="L174" t="s">
        <v>957</v>
      </c>
      <c r="Q174" t="s">
        <v>958</v>
      </c>
      <c r="R174" t="s">
        <v>959</v>
      </c>
      <c r="S174" s="1" t="s">
        <v>64</v>
      </c>
      <c r="T174" t="s">
        <v>195</v>
      </c>
      <c r="U174" t="s">
        <v>89</v>
      </c>
      <c r="V174" t="s">
        <v>58</v>
      </c>
      <c r="W174" t="s">
        <v>355</v>
      </c>
      <c r="X174" t="s">
        <v>960</v>
      </c>
      <c r="Y174" t="s">
        <v>174</v>
      </c>
      <c r="Z174" t="s">
        <v>37</v>
      </c>
      <c r="AA174" t="s">
        <v>223</v>
      </c>
      <c r="AC174" t="s">
        <v>961</v>
      </c>
      <c r="AD174" t="s">
        <v>962</v>
      </c>
      <c r="AE174" t="s">
        <v>43</v>
      </c>
    </row>
    <row r="175" spans="1:31">
      <c r="A175">
        <v>172</v>
      </c>
      <c r="B175" t="s">
        <v>29</v>
      </c>
      <c r="C175" t="s">
        <v>963</v>
      </c>
      <c r="D175" t="s">
        <v>48</v>
      </c>
      <c r="L175" t="s">
        <v>964</v>
      </c>
      <c r="Q175" t="s">
        <v>965</v>
      </c>
      <c r="R175" t="s">
        <v>966</v>
      </c>
      <c r="S175" s="1" t="s">
        <v>43</v>
      </c>
      <c r="T175" t="s">
        <v>195</v>
      </c>
      <c r="U175" t="s">
        <v>89</v>
      </c>
      <c r="V175" t="s">
        <v>58</v>
      </c>
      <c r="X175" t="s">
        <v>90</v>
      </c>
      <c r="Y175" t="s">
        <v>165</v>
      </c>
      <c r="Z175" t="s">
        <v>37</v>
      </c>
      <c r="AA175" t="s">
        <v>37</v>
      </c>
      <c r="AC175" t="s">
        <v>37</v>
      </c>
      <c r="AD175" t="s">
        <v>37</v>
      </c>
      <c r="AE175" t="s">
        <v>37</v>
      </c>
    </row>
    <row r="176" spans="1:31">
      <c r="A176">
        <v>173</v>
      </c>
      <c r="B176" t="s">
        <v>29</v>
      </c>
      <c r="C176" t="s">
        <v>1017</v>
      </c>
      <c r="D176" t="s">
        <v>60</v>
      </c>
      <c r="H176" t="s">
        <v>1018</v>
      </c>
      <c r="Q176" t="s">
        <v>1019</v>
      </c>
      <c r="R176" t="s">
        <v>1020</v>
      </c>
      <c r="S176" s="1" t="s">
        <v>210</v>
      </c>
      <c r="T176" t="s">
        <v>195</v>
      </c>
      <c r="U176" t="s">
        <v>36</v>
      </c>
      <c r="V176" t="s">
        <v>834</v>
      </c>
      <c r="X176" t="s">
        <v>90</v>
      </c>
      <c r="Y176" t="s">
        <v>165</v>
      </c>
      <c r="Z176" t="s">
        <v>37</v>
      </c>
      <c r="AA176" t="s">
        <v>412</v>
      </c>
      <c r="AC176" t="s">
        <v>1021</v>
      </c>
      <c r="AD176" t="s">
        <v>1022</v>
      </c>
      <c r="AE176" t="s">
        <v>210</v>
      </c>
    </row>
    <row r="177" spans="1:31">
      <c r="A177">
        <v>174</v>
      </c>
      <c r="B177" t="s">
        <v>29</v>
      </c>
      <c r="C177" t="s">
        <v>1023</v>
      </c>
      <c r="D177" t="s">
        <v>69</v>
      </c>
      <c r="I177" t="s">
        <v>1024</v>
      </c>
      <c r="Q177" t="s">
        <v>1025</v>
      </c>
      <c r="R177" t="s">
        <v>1026</v>
      </c>
      <c r="S177" s="1" t="s">
        <v>34</v>
      </c>
      <c r="T177" t="s">
        <v>195</v>
      </c>
      <c r="U177" t="s">
        <v>36</v>
      </c>
      <c r="V177" t="s">
        <v>834</v>
      </c>
      <c r="X177" t="s">
        <v>90</v>
      </c>
      <c r="Y177" t="s">
        <v>36</v>
      </c>
      <c r="Z177" t="s">
        <v>834</v>
      </c>
      <c r="AA177" t="s">
        <v>37</v>
      </c>
      <c r="AC177" t="s">
        <v>37</v>
      </c>
      <c r="AD177" t="s">
        <v>37</v>
      </c>
      <c r="AE177" t="s">
        <v>37</v>
      </c>
    </row>
    <row r="178" spans="1:31">
      <c r="A178">
        <v>175</v>
      </c>
      <c r="B178" t="s">
        <v>29</v>
      </c>
      <c r="C178" t="s">
        <v>1027</v>
      </c>
      <c r="D178" t="s">
        <v>48</v>
      </c>
      <c r="J178" t="s">
        <v>1028</v>
      </c>
      <c r="Q178" t="s">
        <v>1029</v>
      </c>
      <c r="R178" t="s">
        <v>1030</v>
      </c>
      <c r="S178" s="1" t="s">
        <v>43</v>
      </c>
      <c r="T178" t="s">
        <v>262</v>
      </c>
      <c r="U178" t="s">
        <v>45</v>
      </c>
      <c r="V178" t="s">
        <v>45</v>
      </c>
      <c r="X178" t="s">
        <v>45</v>
      </c>
      <c r="Y178" t="s">
        <v>165</v>
      </c>
      <c r="Z178" t="s">
        <v>834</v>
      </c>
      <c r="AA178" t="s">
        <v>223</v>
      </c>
      <c r="AC178" t="s">
        <v>1031</v>
      </c>
      <c r="AD178" t="s">
        <v>1032</v>
      </c>
      <c r="AE178" t="s">
        <v>1033</v>
      </c>
    </row>
    <row r="179" spans="1:31">
      <c r="A179">
        <v>176</v>
      </c>
      <c r="B179" t="s">
        <v>29</v>
      </c>
      <c r="C179" t="s">
        <v>1034</v>
      </c>
      <c r="D179" t="s">
        <v>48</v>
      </c>
      <c r="J179" t="s">
        <v>1035</v>
      </c>
      <c r="Q179" t="s">
        <v>1036</v>
      </c>
      <c r="R179" t="s">
        <v>1037</v>
      </c>
      <c r="S179" s="1" t="s">
        <v>43</v>
      </c>
      <c r="T179" t="s">
        <v>195</v>
      </c>
      <c r="U179" t="s">
        <v>89</v>
      </c>
      <c r="V179" t="s">
        <v>58</v>
      </c>
      <c r="X179" t="s">
        <v>90</v>
      </c>
      <c r="Y179" t="s">
        <v>165</v>
      </c>
      <c r="Z179" t="s">
        <v>834</v>
      </c>
      <c r="AA179" t="s">
        <v>223</v>
      </c>
      <c r="AC179" t="s">
        <v>1038</v>
      </c>
      <c r="AD179" t="s">
        <v>1039</v>
      </c>
      <c r="AE179" t="s">
        <v>43</v>
      </c>
    </row>
    <row r="180" spans="1:31">
      <c r="A180">
        <v>177</v>
      </c>
      <c r="B180" t="s">
        <v>29</v>
      </c>
      <c r="C180" t="s">
        <v>1040</v>
      </c>
      <c r="D180" t="s">
        <v>48</v>
      </c>
      <c r="J180" t="s">
        <v>1041</v>
      </c>
      <c r="Q180" t="s">
        <v>1042</v>
      </c>
      <c r="R180" t="s">
        <v>1043</v>
      </c>
      <c r="S180" s="1" t="s">
        <v>43</v>
      </c>
      <c r="T180" t="s">
        <v>195</v>
      </c>
      <c r="U180" t="s">
        <v>111</v>
      </c>
      <c r="V180" t="s">
        <v>58</v>
      </c>
      <c r="X180" t="s">
        <v>90</v>
      </c>
      <c r="Y180" t="s">
        <v>165</v>
      </c>
      <c r="Z180" t="s">
        <v>834</v>
      </c>
      <c r="AA180" t="s">
        <v>223</v>
      </c>
      <c r="AC180" t="s">
        <v>1044</v>
      </c>
      <c r="AD180" t="s">
        <v>1045</v>
      </c>
      <c r="AE180" t="s">
        <v>43</v>
      </c>
    </row>
    <row r="181" spans="1:31">
      <c r="A181">
        <v>178</v>
      </c>
      <c r="B181" t="s">
        <v>29</v>
      </c>
      <c r="C181" t="s">
        <v>1046</v>
      </c>
      <c r="D181" t="s">
        <v>48</v>
      </c>
      <c r="J181" t="s">
        <v>1047</v>
      </c>
      <c r="Q181" t="s">
        <v>1048</v>
      </c>
      <c r="R181" t="s">
        <v>1049</v>
      </c>
      <c r="S181" s="1" t="s">
        <v>43</v>
      </c>
      <c r="T181" t="s">
        <v>195</v>
      </c>
      <c r="U181" t="s">
        <v>1050</v>
      </c>
      <c r="V181" t="s">
        <v>171</v>
      </c>
      <c r="X181" t="s">
        <v>90</v>
      </c>
      <c r="Y181" t="s">
        <v>165</v>
      </c>
      <c r="Z181" t="s">
        <v>834</v>
      </c>
      <c r="AA181" t="s">
        <v>37</v>
      </c>
      <c r="AC181" t="s">
        <v>37</v>
      </c>
      <c r="AD181" t="s">
        <v>37</v>
      </c>
      <c r="AE181" t="s">
        <v>37</v>
      </c>
    </row>
    <row r="182" spans="1:31">
      <c r="A182">
        <v>179</v>
      </c>
      <c r="B182" t="s">
        <v>29</v>
      </c>
      <c r="C182" t="s">
        <v>1051</v>
      </c>
      <c r="D182" t="s">
        <v>48</v>
      </c>
      <c r="J182" t="s">
        <v>1052</v>
      </c>
      <c r="Q182" t="s">
        <v>1053</v>
      </c>
      <c r="R182" t="s">
        <v>1054</v>
      </c>
      <c r="S182" s="1" t="s">
        <v>43</v>
      </c>
      <c r="T182" t="s">
        <v>35</v>
      </c>
      <c r="U182" t="s">
        <v>615</v>
      </c>
      <c r="V182" t="s">
        <v>58</v>
      </c>
      <c r="X182" t="s">
        <v>90</v>
      </c>
      <c r="Y182" t="s">
        <v>165</v>
      </c>
      <c r="Z182" t="s">
        <v>834</v>
      </c>
      <c r="AA182" t="s">
        <v>223</v>
      </c>
      <c r="AC182" t="s">
        <v>1055</v>
      </c>
      <c r="AD182" t="s">
        <v>1056</v>
      </c>
      <c r="AE182" t="s">
        <v>43</v>
      </c>
    </row>
    <row r="183" spans="1:31">
      <c r="A183">
        <v>180</v>
      </c>
      <c r="B183" t="s">
        <v>29</v>
      </c>
      <c r="C183" t="s">
        <v>1057</v>
      </c>
      <c r="D183" t="s">
        <v>60</v>
      </c>
      <c r="H183" t="s">
        <v>1058</v>
      </c>
      <c r="Q183" t="s">
        <v>1059</v>
      </c>
      <c r="R183" t="s">
        <v>1060</v>
      </c>
      <c r="S183" s="1" t="s">
        <v>43</v>
      </c>
      <c r="T183" t="s">
        <v>195</v>
      </c>
      <c r="U183" t="s">
        <v>36</v>
      </c>
      <c r="V183" t="s">
        <v>834</v>
      </c>
      <c r="X183" t="s">
        <v>90</v>
      </c>
      <c r="Y183" t="s">
        <v>174</v>
      </c>
      <c r="Z183" t="s">
        <v>37</v>
      </c>
      <c r="AA183" t="s">
        <v>37</v>
      </c>
      <c r="AC183" t="s">
        <v>37</v>
      </c>
      <c r="AD183" t="s">
        <v>37</v>
      </c>
      <c r="AE183" t="s">
        <v>37</v>
      </c>
    </row>
    <row r="184" spans="1:31">
      <c r="A184">
        <v>181</v>
      </c>
      <c r="B184" t="s">
        <v>29</v>
      </c>
      <c r="C184" t="s">
        <v>1061</v>
      </c>
      <c r="D184" t="s">
        <v>69</v>
      </c>
      <c r="I184" t="s">
        <v>1062</v>
      </c>
      <c r="Q184" t="s">
        <v>1063</v>
      </c>
      <c r="R184" t="s">
        <v>1064</v>
      </c>
      <c r="S184" s="1" t="s">
        <v>34</v>
      </c>
      <c r="T184" t="s">
        <v>195</v>
      </c>
      <c r="U184" t="s">
        <v>36</v>
      </c>
      <c r="V184" t="s">
        <v>834</v>
      </c>
      <c r="X184" t="s">
        <v>90</v>
      </c>
      <c r="AA184" t="s">
        <v>37</v>
      </c>
      <c r="AC184" t="s">
        <v>37</v>
      </c>
      <c r="AD184" t="s">
        <v>37</v>
      </c>
      <c r="AE184" t="s">
        <v>37</v>
      </c>
    </row>
    <row r="185" spans="1:31">
      <c r="A185">
        <v>182</v>
      </c>
      <c r="B185" t="s">
        <v>29</v>
      </c>
      <c r="C185" t="s">
        <v>1065</v>
      </c>
      <c r="D185" t="s">
        <v>48</v>
      </c>
      <c r="J185" t="s">
        <v>1066</v>
      </c>
      <c r="Q185" t="s">
        <v>1067</v>
      </c>
      <c r="R185" t="s">
        <v>1068</v>
      </c>
      <c r="S185" s="1" t="s">
        <v>43</v>
      </c>
      <c r="T185" t="s">
        <v>195</v>
      </c>
      <c r="U185" t="s">
        <v>615</v>
      </c>
      <c r="V185" t="s">
        <v>58</v>
      </c>
      <c r="X185" t="s">
        <v>90</v>
      </c>
      <c r="Y185" t="s">
        <v>165</v>
      </c>
      <c r="Z185" t="s">
        <v>45</v>
      </c>
      <c r="AA185" t="s">
        <v>37</v>
      </c>
      <c r="AC185" t="s">
        <v>37</v>
      </c>
      <c r="AD185" t="s">
        <v>37</v>
      </c>
      <c r="AE185" t="s">
        <v>37</v>
      </c>
    </row>
    <row r="186" spans="1:31">
      <c r="A186">
        <v>183</v>
      </c>
      <c r="B186" t="s">
        <v>29</v>
      </c>
      <c r="C186" t="s">
        <v>1069</v>
      </c>
      <c r="D186" t="s">
        <v>48</v>
      </c>
      <c r="J186" t="s">
        <v>1070</v>
      </c>
      <c r="Q186" t="s">
        <v>1071</v>
      </c>
      <c r="R186" t="s">
        <v>1072</v>
      </c>
      <c r="S186" s="1" t="s">
        <v>43</v>
      </c>
      <c r="T186" t="s">
        <v>195</v>
      </c>
      <c r="U186" t="s">
        <v>615</v>
      </c>
      <c r="V186" t="s">
        <v>58</v>
      </c>
      <c r="X186" t="s">
        <v>90</v>
      </c>
      <c r="Y186" t="s">
        <v>165</v>
      </c>
      <c r="Z186" t="s">
        <v>45</v>
      </c>
      <c r="AA186" t="s">
        <v>37</v>
      </c>
      <c r="AC186" t="s">
        <v>37</v>
      </c>
      <c r="AD186" t="s">
        <v>37</v>
      </c>
      <c r="AE186" t="s">
        <v>37</v>
      </c>
    </row>
    <row r="187" spans="1:31">
      <c r="A187">
        <v>184</v>
      </c>
      <c r="B187" t="s">
        <v>29</v>
      </c>
      <c r="C187" t="s">
        <v>1073</v>
      </c>
      <c r="D187" t="s">
        <v>48</v>
      </c>
      <c r="J187" t="s">
        <v>1074</v>
      </c>
      <c r="Q187" t="s">
        <v>1075</v>
      </c>
      <c r="R187" t="s">
        <v>1076</v>
      </c>
      <c r="S187" s="1" t="s">
        <v>43</v>
      </c>
      <c r="T187" t="s">
        <v>195</v>
      </c>
      <c r="U187" t="s">
        <v>615</v>
      </c>
      <c r="V187" t="s">
        <v>58</v>
      </c>
      <c r="X187" t="s">
        <v>90</v>
      </c>
      <c r="Y187" t="s">
        <v>165</v>
      </c>
      <c r="Z187" t="s">
        <v>165</v>
      </c>
      <c r="AA187" t="s">
        <v>37</v>
      </c>
      <c r="AC187" t="s">
        <v>37</v>
      </c>
      <c r="AD187" t="s">
        <v>37</v>
      </c>
      <c r="AE187" t="s">
        <v>37</v>
      </c>
    </row>
    <row r="188" spans="1:31">
      <c r="A188">
        <v>185</v>
      </c>
      <c r="B188" t="s">
        <v>29</v>
      </c>
      <c r="C188" t="s">
        <v>1077</v>
      </c>
      <c r="D188" t="s">
        <v>48</v>
      </c>
      <c r="J188" t="s">
        <v>1078</v>
      </c>
      <c r="Q188" t="s">
        <v>1079</v>
      </c>
      <c r="R188" t="s">
        <v>1080</v>
      </c>
      <c r="S188" s="1" t="s">
        <v>43</v>
      </c>
      <c r="T188" t="s">
        <v>195</v>
      </c>
      <c r="U188" t="s">
        <v>615</v>
      </c>
      <c r="V188" t="s">
        <v>58</v>
      </c>
      <c r="W188" t="s">
        <v>1081</v>
      </c>
      <c r="X188" t="s">
        <v>1082</v>
      </c>
      <c r="Y188" t="s">
        <v>174</v>
      </c>
      <c r="Z188" t="s">
        <v>37</v>
      </c>
      <c r="AA188" t="s">
        <v>223</v>
      </c>
      <c r="AC188" t="s">
        <v>1083</v>
      </c>
      <c r="AD188" t="s">
        <v>1084</v>
      </c>
      <c r="AE188" t="s">
        <v>43</v>
      </c>
    </row>
    <row r="189" spans="1:31">
      <c r="A189">
        <v>186</v>
      </c>
      <c r="B189" t="s">
        <v>29</v>
      </c>
      <c r="C189" t="s">
        <v>1085</v>
      </c>
      <c r="D189" t="s">
        <v>48</v>
      </c>
      <c r="J189" t="s">
        <v>1086</v>
      </c>
      <c r="Q189" t="s">
        <v>1087</v>
      </c>
      <c r="R189" t="s">
        <v>1088</v>
      </c>
      <c r="S189" s="1" t="s">
        <v>43</v>
      </c>
      <c r="T189" t="s">
        <v>195</v>
      </c>
      <c r="U189" t="s">
        <v>615</v>
      </c>
      <c r="V189" t="s">
        <v>58</v>
      </c>
      <c r="W189" t="s">
        <v>1081</v>
      </c>
      <c r="X189" t="s">
        <v>1082</v>
      </c>
      <c r="Y189" t="s">
        <v>174</v>
      </c>
      <c r="Z189" t="s">
        <v>37</v>
      </c>
      <c r="AA189" t="s">
        <v>65</v>
      </c>
      <c r="AC189" t="s">
        <v>1089</v>
      </c>
      <c r="AD189" t="s">
        <v>1090</v>
      </c>
      <c r="AE189" t="s">
        <v>64</v>
      </c>
    </row>
    <row r="190" spans="1:31">
      <c r="A190">
        <v>187</v>
      </c>
      <c r="B190" t="s">
        <v>29</v>
      </c>
      <c r="C190" t="s">
        <v>1091</v>
      </c>
      <c r="D190" t="s">
        <v>48</v>
      </c>
      <c r="J190" t="s">
        <v>1092</v>
      </c>
      <c r="Q190" t="s">
        <v>1093</v>
      </c>
      <c r="R190" t="s">
        <v>1094</v>
      </c>
      <c r="S190" s="1" t="s">
        <v>43</v>
      </c>
      <c r="T190" t="s">
        <v>195</v>
      </c>
      <c r="U190" t="s">
        <v>615</v>
      </c>
      <c r="V190" t="s">
        <v>58</v>
      </c>
      <c r="X190" t="s">
        <v>90</v>
      </c>
      <c r="Y190" t="s">
        <v>165</v>
      </c>
      <c r="Z190" t="s">
        <v>37</v>
      </c>
      <c r="AA190" t="s">
        <v>37</v>
      </c>
      <c r="AC190" t="s">
        <v>37</v>
      </c>
      <c r="AD190" t="s">
        <v>37</v>
      </c>
      <c r="AE190" t="s">
        <v>37</v>
      </c>
    </row>
    <row r="191" spans="1:31">
      <c r="A191">
        <v>188</v>
      </c>
      <c r="B191" t="s">
        <v>29</v>
      </c>
      <c r="C191" t="s">
        <v>1095</v>
      </c>
      <c r="D191" t="s">
        <v>48</v>
      </c>
      <c r="J191" t="s">
        <v>1096</v>
      </c>
      <c r="Q191" t="s">
        <v>1097</v>
      </c>
      <c r="R191" t="s">
        <v>1098</v>
      </c>
      <c r="S191" s="1" t="s">
        <v>43</v>
      </c>
      <c r="T191" t="s">
        <v>195</v>
      </c>
      <c r="U191" t="s">
        <v>615</v>
      </c>
      <c r="V191" t="s">
        <v>58</v>
      </c>
      <c r="X191" t="s">
        <v>90</v>
      </c>
      <c r="Y191" t="s">
        <v>165</v>
      </c>
      <c r="Z191" t="s">
        <v>37</v>
      </c>
      <c r="AA191" t="s">
        <v>37</v>
      </c>
      <c r="AC191" t="s">
        <v>37</v>
      </c>
      <c r="AD191" t="s">
        <v>37</v>
      </c>
      <c r="AE191" t="s">
        <v>37</v>
      </c>
    </row>
    <row r="192" spans="1:31">
      <c r="A192">
        <v>189</v>
      </c>
      <c r="B192" t="s">
        <v>29</v>
      </c>
      <c r="C192" t="s">
        <v>1156</v>
      </c>
      <c r="D192" t="s">
        <v>60</v>
      </c>
      <c r="H192" t="s">
        <v>1157</v>
      </c>
      <c r="Q192" t="s">
        <v>1158</v>
      </c>
      <c r="R192" t="s">
        <v>1159</v>
      </c>
      <c r="S192" s="1" t="s">
        <v>210</v>
      </c>
      <c r="T192" t="s">
        <v>35</v>
      </c>
      <c r="U192" t="s">
        <v>37</v>
      </c>
      <c r="V192" t="s">
        <v>37</v>
      </c>
      <c r="X192" t="s">
        <v>37</v>
      </c>
      <c r="Y192" t="s">
        <v>165</v>
      </c>
      <c r="Z192" t="s">
        <v>45</v>
      </c>
      <c r="AA192" t="s">
        <v>223</v>
      </c>
      <c r="AC192" t="s">
        <v>1160</v>
      </c>
      <c r="AD192" t="s">
        <v>1161</v>
      </c>
      <c r="AE192" t="s">
        <v>210</v>
      </c>
    </row>
    <row r="193" spans="1:31">
      <c r="A193">
        <v>190</v>
      </c>
      <c r="B193" t="s">
        <v>29</v>
      </c>
      <c r="C193" t="s">
        <v>1162</v>
      </c>
      <c r="D193" t="s">
        <v>69</v>
      </c>
      <c r="I193" t="s">
        <v>1163</v>
      </c>
      <c r="Q193" t="s">
        <v>1164</v>
      </c>
      <c r="R193" t="s">
        <v>1165</v>
      </c>
      <c r="S193" s="1" t="s">
        <v>34</v>
      </c>
      <c r="T193" t="s">
        <v>35</v>
      </c>
      <c r="U193" t="s">
        <v>37</v>
      </c>
      <c r="V193" t="s">
        <v>37</v>
      </c>
      <c r="X193" t="s">
        <v>37</v>
      </c>
      <c r="Y193" t="s">
        <v>37</v>
      </c>
      <c r="Z193" t="s">
        <v>37</v>
      </c>
      <c r="AA193" t="s">
        <v>37</v>
      </c>
      <c r="AC193" t="s">
        <v>37</v>
      </c>
      <c r="AD193" t="s">
        <v>37</v>
      </c>
      <c r="AE193" t="s">
        <v>37</v>
      </c>
    </row>
    <row r="194" spans="1:31">
      <c r="A194">
        <v>191</v>
      </c>
      <c r="B194" t="s">
        <v>29</v>
      </c>
      <c r="C194" t="s">
        <v>1166</v>
      </c>
      <c r="D194" t="s">
        <v>48</v>
      </c>
      <c r="J194" t="s">
        <v>1167</v>
      </c>
      <c r="Q194" t="s">
        <v>1168</v>
      </c>
      <c r="R194" t="s">
        <v>1169</v>
      </c>
      <c r="S194" s="1" t="s">
        <v>43</v>
      </c>
      <c r="T194" t="s">
        <v>35</v>
      </c>
      <c r="U194" t="s">
        <v>615</v>
      </c>
      <c r="V194" t="s">
        <v>58</v>
      </c>
      <c r="X194" t="s">
        <v>37</v>
      </c>
      <c r="Y194" t="s">
        <v>165</v>
      </c>
      <c r="Z194" t="s">
        <v>37</v>
      </c>
      <c r="AA194" t="s">
        <v>223</v>
      </c>
      <c r="AC194" t="s">
        <v>1170</v>
      </c>
      <c r="AD194" t="s">
        <v>1084</v>
      </c>
      <c r="AE194" t="s">
        <v>64</v>
      </c>
    </row>
    <row r="195" spans="1:31">
      <c r="A195">
        <v>192</v>
      </c>
      <c r="B195" t="s">
        <v>29</v>
      </c>
      <c r="C195" t="s">
        <v>1171</v>
      </c>
      <c r="D195" t="s">
        <v>48</v>
      </c>
      <c r="J195" t="s">
        <v>1172</v>
      </c>
      <c r="Q195" t="s">
        <v>1173</v>
      </c>
      <c r="R195" t="s">
        <v>1174</v>
      </c>
      <c r="S195" s="1" t="s">
        <v>43</v>
      </c>
      <c r="T195" t="s">
        <v>35</v>
      </c>
      <c r="U195" t="s">
        <v>111</v>
      </c>
      <c r="V195" t="s">
        <v>58</v>
      </c>
      <c r="X195" t="s">
        <v>37</v>
      </c>
      <c r="Y195" t="s">
        <v>165</v>
      </c>
      <c r="Z195" t="s">
        <v>37</v>
      </c>
      <c r="AA195" t="s">
        <v>223</v>
      </c>
      <c r="AC195" t="s">
        <v>1175</v>
      </c>
      <c r="AD195" t="s">
        <v>1176</v>
      </c>
      <c r="AE195" t="s">
        <v>43</v>
      </c>
    </row>
    <row r="196" spans="1:31">
      <c r="A196">
        <v>193</v>
      </c>
      <c r="B196" t="s">
        <v>29</v>
      </c>
      <c r="C196" t="s">
        <v>1177</v>
      </c>
      <c r="D196" t="s">
        <v>48</v>
      </c>
      <c r="J196" t="s">
        <v>1178</v>
      </c>
      <c r="Q196" t="s">
        <v>1179</v>
      </c>
      <c r="R196" t="s">
        <v>1180</v>
      </c>
      <c r="S196" s="1" t="s">
        <v>43</v>
      </c>
      <c r="T196" t="s">
        <v>35</v>
      </c>
      <c r="U196" t="s">
        <v>45</v>
      </c>
      <c r="V196" t="s">
        <v>45</v>
      </c>
      <c r="X196" t="s">
        <v>45</v>
      </c>
      <c r="Y196" t="s">
        <v>165</v>
      </c>
      <c r="Z196" t="s">
        <v>37</v>
      </c>
      <c r="AA196" t="s">
        <v>223</v>
      </c>
      <c r="AC196" t="s">
        <v>1181</v>
      </c>
      <c r="AD196" t="s">
        <v>1182</v>
      </c>
      <c r="AE196" t="s">
        <v>43</v>
      </c>
    </row>
    <row r="197" spans="1:31">
      <c r="A197">
        <v>194</v>
      </c>
      <c r="B197" t="s">
        <v>29</v>
      </c>
      <c r="C197" t="s">
        <v>1183</v>
      </c>
      <c r="D197" t="s">
        <v>60</v>
      </c>
      <c r="J197" t="s">
        <v>1184</v>
      </c>
      <c r="Q197" t="s">
        <v>1185</v>
      </c>
      <c r="R197" t="s">
        <v>1186</v>
      </c>
      <c r="S197" s="1" t="s">
        <v>43</v>
      </c>
      <c r="T197" t="s">
        <v>35</v>
      </c>
      <c r="U197" t="s">
        <v>90</v>
      </c>
      <c r="V197" t="s">
        <v>90</v>
      </c>
      <c r="X197" t="s">
        <v>90</v>
      </c>
      <c r="Y197" t="s">
        <v>165</v>
      </c>
      <c r="Z197" t="s">
        <v>45</v>
      </c>
      <c r="AA197" t="s">
        <v>37</v>
      </c>
      <c r="AC197" t="s">
        <v>37</v>
      </c>
      <c r="AD197" t="s">
        <v>37</v>
      </c>
      <c r="AE197" t="s">
        <v>37</v>
      </c>
    </row>
    <row r="198" spans="1:31">
      <c r="A198">
        <v>195</v>
      </c>
      <c r="B198" t="s">
        <v>29</v>
      </c>
      <c r="C198" t="s">
        <v>1023</v>
      </c>
      <c r="D198" t="s">
        <v>69</v>
      </c>
      <c r="K198" t="s">
        <v>1024</v>
      </c>
      <c r="Q198" t="s">
        <v>1187</v>
      </c>
      <c r="R198" t="s">
        <v>1188</v>
      </c>
      <c r="S198" s="1" t="s">
        <v>34</v>
      </c>
      <c r="T198" t="s">
        <v>262</v>
      </c>
      <c r="U198" t="s">
        <v>90</v>
      </c>
      <c r="V198" t="s">
        <v>90</v>
      </c>
      <c r="X198" t="s">
        <v>90</v>
      </c>
      <c r="Y198" t="s">
        <v>90</v>
      </c>
      <c r="Z198" t="s">
        <v>90</v>
      </c>
      <c r="AA198" t="s">
        <v>37</v>
      </c>
      <c r="AC198" t="s">
        <v>37</v>
      </c>
      <c r="AD198" t="s">
        <v>37</v>
      </c>
      <c r="AE198" t="s">
        <v>37</v>
      </c>
    </row>
    <row r="199" spans="1:31">
      <c r="A199">
        <v>196</v>
      </c>
      <c r="B199" t="s">
        <v>29</v>
      </c>
      <c r="C199" t="s">
        <v>1046</v>
      </c>
      <c r="D199" t="s">
        <v>48</v>
      </c>
      <c r="L199" t="s">
        <v>1047</v>
      </c>
      <c r="Q199" t="s">
        <v>1189</v>
      </c>
      <c r="R199" t="s">
        <v>1190</v>
      </c>
      <c r="S199" s="1" t="s">
        <v>43</v>
      </c>
      <c r="T199" t="s">
        <v>262</v>
      </c>
      <c r="U199" t="s">
        <v>1050</v>
      </c>
      <c r="V199" t="s">
        <v>171</v>
      </c>
      <c r="X199" t="s">
        <v>45</v>
      </c>
      <c r="Y199" t="s">
        <v>165</v>
      </c>
      <c r="Z199" t="s">
        <v>37</v>
      </c>
      <c r="AA199" t="s">
        <v>223</v>
      </c>
      <c r="AC199" t="s">
        <v>1191</v>
      </c>
      <c r="AD199" t="s">
        <v>1192</v>
      </c>
      <c r="AE199" t="s">
        <v>43</v>
      </c>
    </row>
    <row r="200" spans="1:31">
      <c r="A200">
        <v>197</v>
      </c>
      <c r="B200" t="s">
        <v>29</v>
      </c>
      <c r="C200" t="s">
        <v>1193</v>
      </c>
      <c r="D200" t="s">
        <v>60</v>
      </c>
      <c r="H200" t="s">
        <v>1194</v>
      </c>
      <c r="Q200" t="s">
        <v>1195</v>
      </c>
      <c r="R200" t="s">
        <v>1196</v>
      </c>
      <c r="S200" s="1" t="s">
        <v>43</v>
      </c>
      <c r="T200" t="s">
        <v>292</v>
      </c>
      <c r="U200" t="s">
        <v>90</v>
      </c>
      <c r="V200" t="s">
        <v>90</v>
      </c>
      <c r="X200" t="s">
        <v>90</v>
      </c>
      <c r="Y200" t="s">
        <v>174</v>
      </c>
      <c r="Z200" t="s">
        <v>165</v>
      </c>
      <c r="AA200" t="s">
        <v>37</v>
      </c>
      <c r="AC200" t="s">
        <v>37</v>
      </c>
      <c r="AD200" t="s">
        <v>37</v>
      </c>
      <c r="AE200" t="s">
        <v>37</v>
      </c>
    </row>
    <row r="201" spans="1:31">
      <c r="A201">
        <v>198</v>
      </c>
      <c r="B201" t="s">
        <v>29</v>
      </c>
      <c r="C201" t="s">
        <v>1061</v>
      </c>
      <c r="D201" t="s">
        <v>69</v>
      </c>
      <c r="I201" t="s">
        <v>1062</v>
      </c>
      <c r="Q201" t="s">
        <v>1197</v>
      </c>
      <c r="R201" t="s">
        <v>1198</v>
      </c>
      <c r="S201" s="1" t="s">
        <v>34</v>
      </c>
      <c r="T201" t="s">
        <v>195</v>
      </c>
      <c r="U201" t="s">
        <v>90</v>
      </c>
      <c r="V201" t="s">
        <v>90</v>
      </c>
      <c r="X201" t="s">
        <v>90</v>
      </c>
      <c r="Y201" t="s">
        <v>90</v>
      </c>
      <c r="Z201" t="s">
        <v>90</v>
      </c>
      <c r="AA201" t="s">
        <v>37</v>
      </c>
      <c r="AC201" t="s">
        <v>37</v>
      </c>
      <c r="AD201" t="s">
        <v>37</v>
      </c>
      <c r="AE201" t="s">
        <v>37</v>
      </c>
    </row>
    <row r="202" spans="1:31">
      <c r="A202">
        <v>199</v>
      </c>
      <c r="B202" t="s">
        <v>29</v>
      </c>
      <c r="C202" t="s">
        <v>1199</v>
      </c>
      <c r="D202" t="s">
        <v>48</v>
      </c>
      <c r="J202" t="s">
        <v>1200</v>
      </c>
      <c r="Q202" t="s">
        <v>1201</v>
      </c>
      <c r="R202" t="s">
        <v>1202</v>
      </c>
      <c r="S202" s="1" t="s">
        <v>43</v>
      </c>
      <c r="T202" t="s">
        <v>195</v>
      </c>
      <c r="U202" t="s">
        <v>615</v>
      </c>
      <c r="V202" t="s">
        <v>58</v>
      </c>
      <c r="X202" t="s">
        <v>90</v>
      </c>
      <c r="Y202" t="s">
        <v>165</v>
      </c>
      <c r="Z202" t="s">
        <v>165</v>
      </c>
      <c r="AA202" t="s">
        <v>37</v>
      </c>
      <c r="AC202" t="s">
        <v>37</v>
      </c>
      <c r="AD202" t="s">
        <v>37</v>
      </c>
      <c r="AE202" t="s">
        <v>37</v>
      </c>
    </row>
    <row r="203" spans="1:31">
      <c r="A203">
        <v>200</v>
      </c>
      <c r="B203" t="s">
        <v>29</v>
      </c>
      <c r="C203" t="s">
        <v>1203</v>
      </c>
      <c r="D203" t="s">
        <v>48</v>
      </c>
      <c r="J203" t="s">
        <v>1204</v>
      </c>
      <c r="Q203" t="s">
        <v>1205</v>
      </c>
      <c r="R203" t="s">
        <v>1206</v>
      </c>
      <c r="S203" s="1" t="s">
        <v>43</v>
      </c>
      <c r="T203" t="s">
        <v>195</v>
      </c>
      <c r="U203" t="s">
        <v>615</v>
      </c>
      <c r="V203" t="s">
        <v>58</v>
      </c>
      <c r="X203" t="s">
        <v>90</v>
      </c>
      <c r="Y203" t="s">
        <v>165</v>
      </c>
      <c r="Z203" t="s">
        <v>165</v>
      </c>
      <c r="AA203" t="s">
        <v>37</v>
      </c>
      <c r="AC203" t="s">
        <v>37</v>
      </c>
      <c r="AD203" t="s">
        <v>37</v>
      </c>
      <c r="AE203" t="s">
        <v>37</v>
      </c>
    </row>
    <row r="204" spans="1:31">
      <c r="A204">
        <v>201</v>
      </c>
      <c r="B204" t="s">
        <v>29</v>
      </c>
      <c r="C204" t="s">
        <v>1073</v>
      </c>
      <c r="D204" t="s">
        <v>48</v>
      </c>
      <c r="J204" t="s">
        <v>1074</v>
      </c>
      <c r="Q204" t="s">
        <v>1207</v>
      </c>
      <c r="R204" t="s">
        <v>1208</v>
      </c>
      <c r="S204" s="1" t="s">
        <v>43</v>
      </c>
      <c r="T204" t="s">
        <v>195</v>
      </c>
      <c r="U204" t="s">
        <v>615</v>
      </c>
      <c r="V204" t="s">
        <v>58</v>
      </c>
      <c r="W204" t="s">
        <v>172</v>
      </c>
      <c r="X204" t="s">
        <v>1209</v>
      </c>
      <c r="Y204" t="s">
        <v>174</v>
      </c>
      <c r="Z204" t="s">
        <v>165</v>
      </c>
      <c r="AA204" t="s">
        <v>37</v>
      </c>
      <c r="AC204" t="s">
        <v>37</v>
      </c>
      <c r="AD204" t="s">
        <v>37</v>
      </c>
      <c r="AE204" t="s">
        <v>37</v>
      </c>
    </row>
    <row r="205" spans="1:31">
      <c r="A205">
        <v>202</v>
      </c>
      <c r="B205" t="s">
        <v>29</v>
      </c>
      <c r="C205" t="s">
        <v>1077</v>
      </c>
      <c r="D205" t="s">
        <v>48</v>
      </c>
      <c r="J205" t="s">
        <v>1078</v>
      </c>
      <c r="Q205" t="s">
        <v>1210</v>
      </c>
      <c r="R205" t="s">
        <v>1211</v>
      </c>
      <c r="S205" s="1" t="s">
        <v>43</v>
      </c>
      <c r="T205" t="s">
        <v>195</v>
      </c>
      <c r="U205" t="s">
        <v>615</v>
      </c>
      <c r="V205" t="s">
        <v>58</v>
      </c>
      <c r="W205" t="s">
        <v>172</v>
      </c>
      <c r="X205" t="s">
        <v>1209</v>
      </c>
      <c r="Y205" t="s">
        <v>174</v>
      </c>
      <c r="Z205" t="s">
        <v>165</v>
      </c>
      <c r="AA205" t="s">
        <v>37</v>
      </c>
      <c r="AC205" t="s">
        <v>37</v>
      </c>
      <c r="AD205" t="s">
        <v>37</v>
      </c>
      <c r="AE205" t="s">
        <v>37</v>
      </c>
    </row>
    <row r="206" spans="1:31">
      <c r="A206">
        <v>203</v>
      </c>
      <c r="B206" t="s">
        <v>29</v>
      </c>
      <c r="C206" t="s">
        <v>1085</v>
      </c>
      <c r="D206" t="s">
        <v>48</v>
      </c>
      <c r="J206" t="s">
        <v>1086</v>
      </c>
      <c r="Q206" t="s">
        <v>1212</v>
      </c>
      <c r="R206" t="s">
        <v>1213</v>
      </c>
      <c r="S206" s="1" t="s">
        <v>43</v>
      </c>
      <c r="T206" t="s">
        <v>195</v>
      </c>
      <c r="U206" t="s">
        <v>615</v>
      </c>
      <c r="V206" t="s">
        <v>58</v>
      </c>
      <c r="X206" t="s">
        <v>90</v>
      </c>
      <c r="Y206" t="s">
        <v>165</v>
      </c>
      <c r="Z206" t="s">
        <v>165</v>
      </c>
      <c r="AA206" t="s">
        <v>37</v>
      </c>
      <c r="AC206" t="s">
        <v>37</v>
      </c>
      <c r="AD206" t="s">
        <v>37</v>
      </c>
      <c r="AE206" t="s">
        <v>37</v>
      </c>
    </row>
    <row r="207" spans="1:31">
      <c r="A207">
        <v>204</v>
      </c>
      <c r="B207" t="s">
        <v>29</v>
      </c>
      <c r="C207" t="s">
        <v>1214</v>
      </c>
      <c r="D207" t="s">
        <v>60</v>
      </c>
      <c r="J207" t="s">
        <v>1215</v>
      </c>
      <c r="Q207" t="s">
        <v>1216</v>
      </c>
      <c r="R207" t="s">
        <v>1217</v>
      </c>
      <c r="S207" s="1" t="s">
        <v>210</v>
      </c>
      <c r="T207" t="s">
        <v>292</v>
      </c>
      <c r="U207" t="s">
        <v>36</v>
      </c>
      <c r="V207" t="s">
        <v>36</v>
      </c>
      <c r="X207" t="s">
        <v>90</v>
      </c>
      <c r="Y207" t="s">
        <v>165</v>
      </c>
      <c r="Z207" t="s">
        <v>45</v>
      </c>
      <c r="AA207" t="s">
        <v>37</v>
      </c>
      <c r="AC207" t="s">
        <v>37</v>
      </c>
      <c r="AD207" t="s">
        <v>37</v>
      </c>
      <c r="AE207" t="s">
        <v>37</v>
      </c>
    </row>
    <row r="208" spans="1:31">
      <c r="A208">
        <v>205</v>
      </c>
      <c r="B208" t="s">
        <v>29</v>
      </c>
      <c r="C208" t="s">
        <v>236</v>
      </c>
      <c r="D208" t="s">
        <v>69</v>
      </c>
      <c r="K208" t="s">
        <v>237</v>
      </c>
      <c r="Q208" t="s">
        <v>1218</v>
      </c>
      <c r="R208" t="s">
        <v>1219</v>
      </c>
      <c r="S208" s="1" t="s">
        <v>34</v>
      </c>
      <c r="T208" t="s">
        <v>195</v>
      </c>
      <c r="U208" t="s">
        <v>36</v>
      </c>
      <c r="V208" t="s">
        <v>36</v>
      </c>
      <c r="X208" t="s">
        <v>90</v>
      </c>
      <c r="Y208" t="s">
        <v>36</v>
      </c>
      <c r="Z208" t="s">
        <v>37</v>
      </c>
      <c r="AA208" t="s">
        <v>37</v>
      </c>
      <c r="AC208" t="s">
        <v>37</v>
      </c>
      <c r="AD208" t="s">
        <v>37</v>
      </c>
      <c r="AE208" t="s">
        <v>37</v>
      </c>
    </row>
    <row r="209" spans="1:31">
      <c r="A209">
        <v>206</v>
      </c>
      <c r="B209" t="s">
        <v>29</v>
      </c>
      <c r="C209" t="s">
        <v>240</v>
      </c>
      <c r="D209" t="s">
        <v>48</v>
      </c>
      <c r="L209" t="s">
        <v>241</v>
      </c>
      <c r="Q209" t="s">
        <v>1220</v>
      </c>
      <c r="R209" t="s">
        <v>1221</v>
      </c>
      <c r="S209" s="1" t="s">
        <v>64</v>
      </c>
      <c r="T209" t="s">
        <v>195</v>
      </c>
      <c r="U209" t="s">
        <v>36</v>
      </c>
      <c r="V209" t="s">
        <v>36</v>
      </c>
      <c r="X209" t="s">
        <v>90</v>
      </c>
      <c r="Y209" t="s">
        <v>165</v>
      </c>
      <c r="Z209" t="s">
        <v>37</v>
      </c>
      <c r="AA209" t="s">
        <v>37</v>
      </c>
      <c r="AC209" t="s">
        <v>37</v>
      </c>
      <c r="AD209" t="s">
        <v>37</v>
      </c>
      <c r="AE209" t="s">
        <v>37</v>
      </c>
    </row>
    <row r="210" spans="1:31">
      <c r="A210">
        <v>207</v>
      </c>
      <c r="B210" t="s">
        <v>29</v>
      </c>
      <c r="C210" t="s">
        <v>253</v>
      </c>
      <c r="D210" t="s">
        <v>48</v>
      </c>
      <c r="L210" t="s">
        <v>254</v>
      </c>
      <c r="Q210" t="s">
        <v>1222</v>
      </c>
      <c r="R210" t="s">
        <v>1223</v>
      </c>
      <c r="S210" s="1" t="s">
        <v>43</v>
      </c>
      <c r="T210" t="s">
        <v>195</v>
      </c>
      <c r="U210" t="s">
        <v>111</v>
      </c>
      <c r="V210" t="s">
        <v>58</v>
      </c>
      <c r="X210" t="s">
        <v>90</v>
      </c>
      <c r="Y210" t="s">
        <v>165</v>
      </c>
      <c r="Z210" t="s">
        <v>37</v>
      </c>
      <c r="AA210" t="s">
        <v>37</v>
      </c>
      <c r="AC210" t="s">
        <v>37</v>
      </c>
      <c r="AD210" t="s">
        <v>37</v>
      </c>
      <c r="AE210" t="s">
        <v>37</v>
      </c>
    </row>
    <row r="211" spans="1:31">
      <c r="A211">
        <v>208</v>
      </c>
      <c r="B211" t="s">
        <v>29</v>
      </c>
      <c r="C211" t="s">
        <v>258</v>
      </c>
      <c r="D211" t="s">
        <v>48</v>
      </c>
      <c r="L211" t="s">
        <v>259</v>
      </c>
      <c r="Q211" t="s">
        <v>1224</v>
      </c>
      <c r="R211" t="s">
        <v>1225</v>
      </c>
      <c r="S211" s="1" t="s">
        <v>43</v>
      </c>
      <c r="T211" t="s">
        <v>195</v>
      </c>
      <c r="U211" t="s">
        <v>263</v>
      </c>
      <c r="V211" t="s">
        <v>171</v>
      </c>
      <c r="X211" t="s">
        <v>90</v>
      </c>
      <c r="Y211" t="s">
        <v>165</v>
      </c>
      <c r="Z211" t="s">
        <v>36</v>
      </c>
      <c r="AA211" t="s">
        <v>37</v>
      </c>
      <c r="AC211" t="s">
        <v>37</v>
      </c>
      <c r="AD211" t="s">
        <v>37</v>
      </c>
      <c r="AE211" t="s">
        <v>37</v>
      </c>
    </row>
    <row r="212" spans="1:31">
      <c r="A212">
        <v>209</v>
      </c>
      <c r="B212" t="s">
        <v>29</v>
      </c>
      <c r="C212" t="s">
        <v>264</v>
      </c>
      <c r="D212" t="s">
        <v>48</v>
      </c>
      <c r="L212" t="s">
        <v>265</v>
      </c>
      <c r="Q212" t="s">
        <v>1226</v>
      </c>
      <c r="R212" t="s">
        <v>1227</v>
      </c>
      <c r="S212" s="1" t="s">
        <v>43</v>
      </c>
      <c r="T212" t="s">
        <v>195</v>
      </c>
      <c r="U212" t="s">
        <v>37</v>
      </c>
      <c r="V212" t="s">
        <v>37</v>
      </c>
      <c r="X212" t="s">
        <v>37</v>
      </c>
      <c r="Y212" t="s">
        <v>165</v>
      </c>
      <c r="Z212" t="s">
        <v>37</v>
      </c>
      <c r="AA212" t="s">
        <v>37</v>
      </c>
      <c r="AC212" t="s">
        <v>37</v>
      </c>
      <c r="AD212" t="s">
        <v>37</v>
      </c>
      <c r="AE212" t="s">
        <v>37</v>
      </c>
    </row>
    <row r="213" spans="1:31">
      <c r="A213">
        <v>210</v>
      </c>
      <c r="B213" t="s">
        <v>29</v>
      </c>
      <c r="C213" t="s">
        <v>268</v>
      </c>
      <c r="D213" t="s">
        <v>48</v>
      </c>
      <c r="L213" t="s">
        <v>269</v>
      </c>
      <c r="Q213" t="s">
        <v>1228</v>
      </c>
      <c r="R213" t="s">
        <v>1229</v>
      </c>
      <c r="S213" s="1" t="s">
        <v>43</v>
      </c>
      <c r="T213" t="s">
        <v>195</v>
      </c>
      <c r="U213" t="s">
        <v>89</v>
      </c>
      <c r="V213" t="s">
        <v>58</v>
      </c>
      <c r="X213" t="s">
        <v>90</v>
      </c>
      <c r="Y213" t="s">
        <v>165</v>
      </c>
      <c r="Z213" t="s">
        <v>37</v>
      </c>
      <c r="AA213" t="s">
        <v>37</v>
      </c>
      <c r="AC213" t="s">
        <v>37</v>
      </c>
      <c r="AD213" t="s">
        <v>37</v>
      </c>
      <c r="AE213" t="s">
        <v>37</v>
      </c>
    </row>
    <row r="214" spans="1:31">
      <c r="A214">
        <v>211</v>
      </c>
      <c r="B214" t="s">
        <v>29</v>
      </c>
      <c r="C214" t="s">
        <v>274</v>
      </c>
      <c r="D214" t="s">
        <v>48</v>
      </c>
      <c r="L214" t="s">
        <v>275</v>
      </c>
      <c r="Q214" t="s">
        <v>1230</v>
      </c>
      <c r="R214" t="s">
        <v>1231</v>
      </c>
      <c r="S214" s="1" t="s">
        <v>64</v>
      </c>
      <c r="T214" t="s">
        <v>195</v>
      </c>
      <c r="U214" t="s">
        <v>170</v>
      </c>
      <c r="V214" t="s">
        <v>171</v>
      </c>
      <c r="X214" t="s">
        <v>90</v>
      </c>
      <c r="Y214" t="s">
        <v>165</v>
      </c>
      <c r="Z214" t="s">
        <v>37</v>
      </c>
      <c r="AA214" t="s">
        <v>37</v>
      </c>
      <c r="AC214" t="s">
        <v>37</v>
      </c>
      <c r="AD214" t="s">
        <v>37</v>
      </c>
      <c r="AE214" t="s">
        <v>37</v>
      </c>
    </row>
    <row r="215" spans="1:31">
      <c r="A215">
        <v>212</v>
      </c>
      <c r="B215" t="s">
        <v>29</v>
      </c>
      <c r="C215" t="s">
        <v>278</v>
      </c>
      <c r="D215" t="s">
        <v>48</v>
      </c>
      <c r="L215" t="s">
        <v>279</v>
      </c>
      <c r="Q215" t="s">
        <v>1232</v>
      </c>
      <c r="R215" t="s">
        <v>281</v>
      </c>
      <c r="S215" s="1" t="s">
        <v>43</v>
      </c>
      <c r="T215" t="s">
        <v>195</v>
      </c>
      <c r="U215" t="s">
        <v>79</v>
      </c>
      <c r="V215" t="s">
        <v>80</v>
      </c>
      <c r="X215" t="s">
        <v>90</v>
      </c>
      <c r="Y215" t="s">
        <v>165</v>
      </c>
      <c r="Z215" t="s">
        <v>37</v>
      </c>
      <c r="AA215" t="s">
        <v>37</v>
      </c>
      <c r="AC215" t="s">
        <v>37</v>
      </c>
      <c r="AD215" t="s">
        <v>37</v>
      </c>
      <c r="AE215" t="s">
        <v>37</v>
      </c>
    </row>
    <row r="216" spans="1:31">
      <c r="A216">
        <v>213</v>
      </c>
      <c r="B216" t="s">
        <v>29</v>
      </c>
      <c r="C216" t="s">
        <v>284</v>
      </c>
      <c r="D216" t="s">
        <v>48</v>
      </c>
      <c r="L216" t="s">
        <v>285</v>
      </c>
      <c r="Q216" t="s">
        <v>1233</v>
      </c>
      <c r="R216" t="s">
        <v>1234</v>
      </c>
      <c r="S216" s="1" t="s">
        <v>43</v>
      </c>
      <c r="T216" t="s">
        <v>195</v>
      </c>
      <c r="U216" t="s">
        <v>79</v>
      </c>
      <c r="V216" t="s">
        <v>80</v>
      </c>
      <c r="X216" t="s">
        <v>90</v>
      </c>
      <c r="Y216" t="s">
        <v>165</v>
      </c>
      <c r="Z216" t="s">
        <v>37</v>
      </c>
      <c r="AA216" t="s">
        <v>37</v>
      </c>
      <c r="AC216" t="s">
        <v>37</v>
      </c>
      <c r="AD216" t="s">
        <v>37</v>
      </c>
      <c r="AE216" t="s">
        <v>37</v>
      </c>
    </row>
    <row r="217" spans="1:31">
      <c r="A217">
        <v>214</v>
      </c>
      <c r="B217" t="s">
        <v>29</v>
      </c>
      <c r="C217" t="s">
        <v>1235</v>
      </c>
      <c r="D217" t="s">
        <v>60</v>
      </c>
      <c r="F217" t="s">
        <v>1236</v>
      </c>
      <c r="Q217" t="s">
        <v>1237</v>
      </c>
      <c r="R217" t="s">
        <v>1238</v>
      </c>
      <c r="S217" s="1" t="s">
        <v>1239</v>
      </c>
      <c r="T217" t="s">
        <v>195</v>
      </c>
      <c r="U217" t="s">
        <v>36</v>
      </c>
      <c r="V217" t="s">
        <v>36</v>
      </c>
      <c r="X217" t="s">
        <v>90</v>
      </c>
      <c r="Y217" t="s">
        <v>325</v>
      </c>
      <c r="Z217" t="s">
        <v>325</v>
      </c>
      <c r="AA217" t="s">
        <v>37</v>
      </c>
      <c r="AC217" t="s">
        <v>37</v>
      </c>
      <c r="AD217" t="s">
        <v>37</v>
      </c>
      <c r="AE217" t="s">
        <v>37</v>
      </c>
    </row>
    <row r="218" spans="1:31">
      <c r="A218">
        <v>215</v>
      </c>
      <c r="B218" t="s">
        <v>29</v>
      </c>
      <c r="C218" t="s">
        <v>1240</v>
      </c>
      <c r="D218" t="s">
        <v>69</v>
      </c>
      <c r="G218" t="s">
        <v>1241</v>
      </c>
      <c r="Q218" t="s">
        <v>1242</v>
      </c>
      <c r="R218" t="s">
        <v>1243</v>
      </c>
      <c r="S218" s="1" t="s">
        <v>34</v>
      </c>
      <c r="T218" t="s">
        <v>195</v>
      </c>
      <c r="U218" t="s">
        <v>36</v>
      </c>
      <c r="V218" t="s">
        <v>36</v>
      </c>
      <c r="X218" t="s">
        <v>90</v>
      </c>
      <c r="Y218" t="s">
        <v>36</v>
      </c>
      <c r="Z218" t="s">
        <v>37</v>
      </c>
      <c r="AA218" t="s">
        <v>37</v>
      </c>
      <c r="AC218" t="s">
        <v>37</v>
      </c>
      <c r="AD218" t="s">
        <v>37</v>
      </c>
      <c r="AE218" t="s">
        <v>37</v>
      </c>
    </row>
    <row r="219" spans="1:31">
      <c r="A219">
        <v>216</v>
      </c>
      <c r="B219" t="s">
        <v>29</v>
      </c>
      <c r="C219" t="s">
        <v>1290</v>
      </c>
      <c r="D219" t="s">
        <v>60</v>
      </c>
      <c r="H219" t="s">
        <v>1291</v>
      </c>
      <c r="Q219" t="s">
        <v>1292</v>
      </c>
      <c r="R219" t="s">
        <v>1293</v>
      </c>
      <c r="S219" s="1" t="s">
        <v>43</v>
      </c>
      <c r="T219" t="s">
        <v>195</v>
      </c>
      <c r="U219" t="s">
        <v>36</v>
      </c>
      <c r="V219" t="s">
        <v>36</v>
      </c>
      <c r="X219" t="s">
        <v>90</v>
      </c>
      <c r="Y219" t="s">
        <v>174</v>
      </c>
      <c r="Z219" t="s">
        <v>165</v>
      </c>
      <c r="AA219" t="s">
        <v>37</v>
      </c>
      <c r="AC219" t="s">
        <v>37</v>
      </c>
      <c r="AD219" t="s">
        <v>37</v>
      </c>
      <c r="AE219" t="s">
        <v>37</v>
      </c>
    </row>
    <row r="220" spans="1:31">
      <c r="A220">
        <v>217</v>
      </c>
      <c r="B220" t="s">
        <v>29</v>
      </c>
      <c r="C220" t="s">
        <v>1294</v>
      </c>
      <c r="D220" t="s">
        <v>69</v>
      </c>
      <c r="I220" t="s">
        <v>1295</v>
      </c>
      <c r="Q220" t="s">
        <v>1296</v>
      </c>
      <c r="R220" t="s">
        <v>1297</v>
      </c>
      <c r="S220" s="1" t="s">
        <v>34</v>
      </c>
      <c r="T220" t="s">
        <v>195</v>
      </c>
      <c r="U220" t="s">
        <v>36</v>
      </c>
      <c r="V220" t="s">
        <v>36</v>
      </c>
      <c r="X220" t="s">
        <v>90</v>
      </c>
      <c r="Y220" t="s">
        <v>45</v>
      </c>
      <c r="Z220" t="s">
        <v>45</v>
      </c>
      <c r="AA220" t="s">
        <v>37</v>
      </c>
      <c r="AC220" t="s">
        <v>37</v>
      </c>
      <c r="AD220" t="s">
        <v>37</v>
      </c>
      <c r="AE220" t="s">
        <v>37</v>
      </c>
    </row>
    <row r="221" spans="1:31">
      <c r="A221">
        <v>218</v>
      </c>
      <c r="B221" t="s">
        <v>29</v>
      </c>
      <c r="C221" t="s">
        <v>1298</v>
      </c>
      <c r="D221" t="s">
        <v>60</v>
      </c>
      <c r="J221" t="s">
        <v>1299</v>
      </c>
      <c r="Q221" t="s">
        <v>1300</v>
      </c>
      <c r="R221" t="s">
        <v>1301</v>
      </c>
      <c r="S221" s="1" t="s">
        <v>43</v>
      </c>
      <c r="T221" t="s">
        <v>195</v>
      </c>
      <c r="U221" t="s">
        <v>36</v>
      </c>
      <c r="V221" t="s">
        <v>36</v>
      </c>
      <c r="X221" t="s">
        <v>90</v>
      </c>
      <c r="Y221" t="s">
        <v>174</v>
      </c>
      <c r="Z221" t="s">
        <v>45</v>
      </c>
      <c r="AA221" t="s">
        <v>37</v>
      </c>
      <c r="AC221" t="s">
        <v>37</v>
      </c>
      <c r="AD221" t="s">
        <v>37</v>
      </c>
      <c r="AE221" t="s">
        <v>37</v>
      </c>
    </row>
    <row r="222" spans="1:31">
      <c r="A222">
        <v>219</v>
      </c>
      <c r="B222" t="s">
        <v>29</v>
      </c>
      <c r="C222" t="s">
        <v>236</v>
      </c>
      <c r="D222" t="s">
        <v>69</v>
      </c>
      <c r="K222" t="s">
        <v>237</v>
      </c>
      <c r="Q222" t="s">
        <v>1302</v>
      </c>
      <c r="R222" t="s">
        <v>1303</v>
      </c>
      <c r="S222" s="1" t="s">
        <v>34</v>
      </c>
      <c r="T222" t="s">
        <v>195</v>
      </c>
      <c r="U222" t="s">
        <v>36</v>
      </c>
      <c r="V222" t="s">
        <v>36</v>
      </c>
      <c r="X222" t="s">
        <v>90</v>
      </c>
      <c r="Y222" t="s">
        <v>45</v>
      </c>
      <c r="Z222" t="s">
        <v>74</v>
      </c>
      <c r="AA222" t="s">
        <v>37</v>
      </c>
      <c r="AC222" t="s">
        <v>37</v>
      </c>
      <c r="AD222" t="s">
        <v>37</v>
      </c>
      <c r="AE222" t="s">
        <v>37</v>
      </c>
    </row>
    <row r="223" spans="1:31">
      <c r="A223">
        <v>220</v>
      </c>
      <c r="B223" t="s">
        <v>29</v>
      </c>
      <c r="C223" t="s">
        <v>240</v>
      </c>
      <c r="D223" t="s">
        <v>48</v>
      </c>
      <c r="L223" t="s">
        <v>241</v>
      </c>
      <c r="Q223" t="s">
        <v>1304</v>
      </c>
      <c r="R223" t="s">
        <v>1305</v>
      </c>
      <c r="S223" s="1" t="s">
        <v>64</v>
      </c>
      <c r="T223" t="s">
        <v>195</v>
      </c>
      <c r="U223" t="s">
        <v>36</v>
      </c>
      <c r="V223" t="s">
        <v>36</v>
      </c>
      <c r="X223" t="s">
        <v>90</v>
      </c>
      <c r="Y223" t="s">
        <v>174</v>
      </c>
      <c r="Z223" t="s">
        <v>74</v>
      </c>
      <c r="AA223" t="s">
        <v>223</v>
      </c>
      <c r="AC223" t="s">
        <v>1306</v>
      </c>
      <c r="AD223" t="s">
        <v>1307</v>
      </c>
      <c r="AE223" t="s">
        <v>43</v>
      </c>
    </row>
    <row r="224" spans="1:31">
      <c r="A224">
        <v>221</v>
      </c>
      <c r="B224" t="s">
        <v>29</v>
      </c>
      <c r="C224" t="s">
        <v>264</v>
      </c>
      <c r="D224" t="s">
        <v>48</v>
      </c>
      <c r="L224" t="s">
        <v>265</v>
      </c>
      <c r="Q224" t="s">
        <v>1308</v>
      </c>
      <c r="R224" t="s">
        <v>1309</v>
      </c>
      <c r="S224" s="1" t="s">
        <v>43</v>
      </c>
      <c r="T224" t="s">
        <v>195</v>
      </c>
      <c r="U224" t="s">
        <v>37</v>
      </c>
      <c r="V224" t="s">
        <v>37</v>
      </c>
      <c r="X224" t="s">
        <v>37</v>
      </c>
      <c r="Y224" t="s">
        <v>165</v>
      </c>
      <c r="Z224" t="s">
        <v>37</v>
      </c>
      <c r="AA224" t="s">
        <v>37</v>
      </c>
      <c r="AC224" t="s">
        <v>37</v>
      </c>
      <c r="AD224" t="s">
        <v>37</v>
      </c>
      <c r="AE224" t="s">
        <v>37</v>
      </c>
    </row>
    <row r="225" spans="1:31">
      <c r="A225">
        <v>222</v>
      </c>
      <c r="B225" t="s">
        <v>29</v>
      </c>
      <c r="C225" t="s">
        <v>1310</v>
      </c>
      <c r="D225" t="s">
        <v>60</v>
      </c>
      <c r="J225" t="s">
        <v>1311</v>
      </c>
      <c r="Q225" t="s">
        <v>1312</v>
      </c>
      <c r="R225" t="s">
        <v>1313</v>
      </c>
      <c r="S225" s="1" t="s">
        <v>43</v>
      </c>
      <c r="T225" t="s">
        <v>195</v>
      </c>
      <c r="U225" t="s">
        <v>36</v>
      </c>
      <c r="V225" t="s">
        <v>36</v>
      </c>
      <c r="X225" t="s">
        <v>90</v>
      </c>
      <c r="Y225" t="s">
        <v>174</v>
      </c>
      <c r="Z225" t="s">
        <v>165</v>
      </c>
      <c r="AA225" t="s">
        <v>37</v>
      </c>
      <c r="AC225" t="s">
        <v>37</v>
      </c>
      <c r="AD225" t="s">
        <v>37</v>
      </c>
      <c r="AE225" t="s">
        <v>37</v>
      </c>
    </row>
    <row r="226" spans="1:31">
      <c r="A226">
        <v>223</v>
      </c>
      <c r="B226" t="s">
        <v>29</v>
      </c>
      <c r="C226" t="s">
        <v>236</v>
      </c>
      <c r="D226" t="s">
        <v>69</v>
      </c>
      <c r="K226" t="s">
        <v>237</v>
      </c>
      <c r="Q226" t="s">
        <v>1314</v>
      </c>
      <c r="R226" t="s">
        <v>1315</v>
      </c>
      <c r="S226" s="1" t="s">
        <v>34</v>
      </c>
      <c r="T226" t="s">
        <v>195</v>
      </c>
      <c r="U226" t="s">
        <v>36</v>
      </c>
      <c r="V226" t="s">
        <v>36</v>
      </c>
      <c r="X226" t="s">
        <v>90</v>
      </c>
      <c r="Y226" t="s">
        <v>45</v>
      </c>
      <c r="Z226" t="s">
        <v>45</v>
      </c>
      <c r="AA226" t="s">
        <v>37</v>
      </c>
      <c r="AC226" t="s">
        <v>37</v>
      </c>
      <c r="AD226" t="s">
        <v>37</v>
      </c>
      <c r="AE226" t="s">
        <v>37</v>
      </c>
    </row>
    <row r="227" spans="1:31">
      <c r="A227">
        <v>224</v>
      </c>
      <c r="B227" t="s">
        <v>29</v>
      </c>
      <c r="C227" t="s">
        <v>240</v>
      </c>
      <c r="D227" t="s">
        <v>48</v>
      </c>
      <c r="L227" t="s">
        <v>241</v>
      </c>
      <c r="Q227" t="s">
        <v>1316</v>
      </c>
      <c r="R227" t="s">
        <v>1317</v>
      </c>
      <c r="S227" s="1" t="s">
        <v>64</v>
      </c>
      <c r="T227" t="s">
        <v>195</v>
      </c>
      <c r="U227" t="s">
        <v>36</v>
      </c>
      <c r="V227" t="s">
        <v>36</v>
      </c>
      <c r="X227" t="s">
        <v>90</v>
      </c>
      <c r="Y227" t="s">
        <v>174</v>
      </c>
      <c r="Z227" t="s">
        <v>165</v>
      </c>
      <c r="AA227" t="s">
        <v>223</v>
      </c>
      <c r="AC227" t="s">
        <v>1318</v>
      </c>
      <c r="AD227" t="s">
        <v>1319</v>
      </c>
      <c r="AE227" t="s">
        <v>43</v>
      </c>
    </row>
    <row r="228" spans="1:31">
      <c r="A228">
        <v>225</v>
      </c>
      <c r="B228" t="s">
        <v>29</v>
      </c>
      <c r="C228" t="s">
        <v>264</v>
      </c>
      <c r="D228" t="s">
        <v>48</v>
      </c>
      <c r="L228" t="s">
        <v>265</v>
      </c>
      <c r="Q228" t="s">
        <v>1320</v>
      </c>
      <c r="R228" t="s">
        <v>1321</v>
      </c>
      <c r="S228" s="1" t="s">
        <v>43</v>
      </c>
      <c r="T228" t="s">
        <v>195</v>
      </c>
      <c r="U228" t="s">
        <v>37</v>
      </c>
      <c r="V228" t="s">
        <v>37</v>
      </c>
      <c r="X228" t="s">
        <v>37</v>
      </c>
      <c r="Y228" t="s">
        <v>165</v>
      </c>
      <c r="Z228" t="s">
        <v>165</v>
      </c>
      <c r="AA228" t="s">
        <v>37</v>
      </c>
      <c r="AC228" t="s">
        <v>37</v>
      </c>
      <c r="AD228" t="s">
        <v>37</v>
      </c>
      <c r="AE228" t="s">
        <v>37</v>
      </c>
    </row>
    <row r="229" spans="1:31">
      <c r="A229">
        <v>226</v>
      </c>
      <c r="B229" t="s">
        <v>29</v>
      </c>
      <c r="C229" t="s">
        <v>1322</v>
      </c>
      <c r="D229" t="s">
        <v>60</v>
      </c>
      <c r="J229" t="s">
        <v>1323</v>
      </c>
      <c r="Q229" t="s">
        <v>1324</v>
      </c>
      <c r="R229" t="s">
        <v>1325</v>
      </c>
      <c r="S229" s="1" t="s">
        <v>43</v>
      </c>
      <c r="T229" t="s">
        <v>195</v>
      </c>
      <c r="U229" t="s">
        <v>36</v>
      </c>
      <c r="V229" t="s">
        <v>36</v>
      </c>
      <c r="X229" t="s">
        <v>90</v>
      </c>
      <c r="Y229" t="s">
        <v>174</v>
      </c>
      <c r="Z229" t="s">
        <v>45</v>
      </c>
      <c r="AA229" t="s">
        <v>37</v>
      </c>
      <c r="AC229" t="s">
        <v>37</v>
      </c>
      <c r="AD229" t="s">
        <v>37</v>
      </c>
      <c r="AE229" t="s">
        <v>37</v>
      </c>
    </row>
    <row r="230" spans="1:31">
      <c r="A230">
        <v>227</v>
      </c>
      <c r="B230" t="s">
        <v>29</v>
      </c>
      <c r="C230" t="s">
        <v>236</v>
      </c>
      <c r="D230" t="s">
        <v>69</v>
      </c>
      <c r="K230" t="s">
        <v>237</v>
      </c>
      <c r="Q230" t="s">
        <v>1326</v>
      </c>
      <c r="R230" t="s">
        <v>1327</v>
      </c>
      <c r="S230" s="1" t="s">
        <v>34</v>
      </c>
      <c r="T230" t="s">
        <v>195</v>
      </c>
      <c r="U230" t="s">
        <v>36</v>
      </c>
      <c r="V230" t="s">
        <v>36</v>
      </c>
      <c r="X230" t="s">
        <v>90</v>
      </c>
      <c r="Y230" t="s">
        <v>45</v>
      </c>
      <c r="Z230" t="s">
        <v>45</v>
      </c>
      <c r="AA230" t="s">
        <v>37</v>
      </c>
      <c r="AC230" t="s">
        <v>37</v>
      </c>
      <c r="AD230" t="s">
        <v>37</v>
      </c>
      <c r="AE230" t="s">
        <v>37</v>
      </c>
    </row>
    <row r="231" spans="1:31">
      <c r="A231">
        <v>228</v>
      </c>
      <c r="B231" t="s">
        <v>29</v>
      </c>
      <c r="C231" t="s">
        <v>240</v>
      </c>
      <c r="D231" t="s">
        <v>48</v>
      </c>
      <c r="L231" t="s">
        <v>241</v>
      </c>
      <c r="Q231" t="s">
        <v>1328</v>
      </c>
      <c r="R231" t="s">
        <v>1329</v>
      </c>
      <c r="S231" s="1" t="s">
        <v>64</v>
      </c>
      <c r="T231" t="s">
        <v>195</v>
      </c>
      <c r="U231" t="s">
        <v>36</v>
      </c>
      <c r="V231" t="s">
        <v>36</v>
      </c>
      <c r="X231" t="s">
        <v>90</v>
      </c>
      <c r="Y231" t="s">
        <v>174</v>
      </c>
      <c r="Z231" t="s">
        <v>45</v>
      </c>
      <c r="AA231" t="s">
        <v>223</v>
      </c>
      <c r="AC231" t="s">
        <v>1330</v>
      </c>
      <c r="AD231" t="s">
        <v>1331</v>
      </c>
      <c r="AE231" t="s">
        <v>43</v>
      </c>
    </row>
    <row r="232" spans="1:31">
      <c r="A232">
        <v>229</v>
      </c>
      <c r="B232" t="s">
        <v>29</v>
      </c>
      <c r="C232" t="s">
        <v>264</v>
      </c>
      <c r="D232" t="s">
        <v>48</v>
      </c>
      <c r="L232" t="s">
        <v>265</v>
      </c>
      <c r="Q232" t="s">
        <v>1332</v>
      </c>
      <c r="R232" t="s">
        <v>1333</v>
      </c>
      <c r="S232" s="1" t="s">
        <v>43</v>
      </c>
      <c r="T232" t="s">
        <v>195</v>
      </c>
      <c r="U232" t="s">
        <v>37</v>
      </c>
      <c r="V232" t="s">
        <v>37</v>
      </c>
      <c r="X232" t="s">
        <v>37</v>
      </c>
      <c r="Y232" t="s">
        <v>165</v>
      </c>
      <c r="Z232" t="s">
        <v>37</v>
      </c>
      <c r="AA232" t="s">
        <v>36</v>
      </c>
      <c r="AC232" t="s">
        <v>36</v>
      </c>
      <c r="AD232" t="s">
        <v>36</v>
      </c>
      <c r="AE232" t="s">
        <v>36</v>
      </c>
    </row>
    <row r="233" spans="1:31">
      <c r="A233">
        <v>230</v>
      </c>
      <c r="B233" t="s">
        <v>29</v>
      </c>
      <c r="C233" t="s">
        <v>1334</v>
      </c>
      <c r="D233" t="s">
        <v>60</v>
      </c>
      <c r="H233" t="s">
        <v>1335</v>
      </c>
      <c r="Q233" t="s">
        <v>1336</v>
      </c>
      <c r="R233" t="s">
        <v>1337</v>
      </c>
      <c r="S233" s="1" t="s">
        <v>43</v>
      </c>
      <c r="T233" t="s">
        <v>44</v>
      </c>
      <c r="U233" t="s">
        <v>36</v>
      </c>
      <c r="V233" t="s">
        <v>36</v>
      </c>
      <c r="X233" t="s">
        <v>90</v>
      </c>
      <c r="Y233" t="s">
        <v>165</v>
      </c>
      <c r="Z233" t="s">
        <v>165</v>
      </c>
      <c r="AA233" t="s">
        <v>223</v>
      </c>
      <c r="AC233" t="s">
        <v>1338</v>
      </c>
      <c r="AD233" t="s">
        <v>1339</v>
      </c>
      <c r="AE233" t="s">
        <v>43</v>
      </c>
    </row>
    <row r="234" spans="1:31">
      <c r="A234">
        <v>231</v>
      </c>
      <c r="B234" t="s">
        <v>29</v>
      </c>
      <c r="C234" t="s">
        <v>1340</v>
      </c>
      <c r="D234" t="s">
        <v>69</v>
      </c>
      <c r="I234" t="s">
        <v>1341</v>
      </c>
      <c r="Q234" t="s">
        <v>1342</v>
      </c>
      <c r="R234" t="s">
        <v>1343</v>
      </c>
      <c r="S234" s="1" t="s">
        <v>34</v>
      </c>
      <c r="T234" t="s">
        <v>44</v>
      </c>
      <c r="U234" t="s">
        <v>36</v>
      </c>
      <c r="V234" t="s">
        <v>36</v>
      </c>
      <c r="X234" t="s">
        <v>90</v>
      </c>
      <c r="Y234" t="s">
        <v>45</v>
      </c>
      <c r="Z234" t="s">
        <v>45</v>
      </c>
      <c r="AA234" t="s">
        <v>37</v>
      </c>
      <c r="AC234" t="s">
        <v>37</v>
      </c>
      <c r="AD234" t="s">
        <v>37</v>
      </c>
      <c r="AE234" t="s">
        <v>37</v>
      </c>
    </row>
    <row r="235" spans="1:31">
      <c r="A235">
        <v>232</v>
      </c>
      <c r="B235" t="s">
        <v>29</v>
      </c>
      <c r="C235" t="s">
        <v>1344</v>
      </c>
      <c r="D235" t="s">
        <v>60</v>
      </c>
      <c r="J235" t="s">
        <v>1345</v>
      </c>
      <c r="Q235" t="s">
        <v>1346</v>
      </c>
      <c r="R235" t="s">
        <v>1347</v>
      </c>
      <c r="S235" s="1" t="s">
        <v>43</v>
      </c>
      <c r="T235" t="s">
        <v>44</v>
      </c>
      <c r="U235" t="s">
        <v>36</v>
      </c>
      <c r="V235" t="s">
        <v>36</v>
      </c>
      <c r="X235" t="s">
        <v>90</v>
      </c>
      <c r="Y235" t="s">
        <v>165</v>
      </c>
      <c r="Z235" t="s">
        <v>45</v>
      </c>
      <c r="AA235" t="s">
        <v>37</v>
      </c>
      <c r="AC235" t="s">
        <v>37</v>
      </c>
      <c r="AD235" t="s">
        <v>37</v>
      </c>
      <c r="AE235" t="s">
        <v>37</v>
      </c>
    </row>
    <row r="236" spans="1:31">
      <c r="A236">
        <v>233</v>
      </c>
      <c r="B236" t="s">
        <v>29</v>
      </c>
      <c r="C236" t="s">
        <v>340</v>
      </c>
      <c r="D236" t="s">
        <v>69</v>
      </c>
      <c r="K236" t="s">
        <v>341</v>
      </c>
      <c r="Q236" t="s">
        <v>1348</v>
      </c>
      <c r="R236" t="s">
        <v>1349</v>
      </c>
      <c r="S236" s="1" t="s">
        <v>34</v>
      </c>
      <c r="T236" t="s">
        <v>44</v>
      </c>
      <c r="U236" t="s">
        <v>36</v>
      </c>
      <c r="V236" t="s">
        <v>36</v>
      </c>
      <c r="X236" t="s">
        <v>90</v>
      </c>
      <c r="Y236" t="s">
        <v>45</v>
      </c>
      <c r="Z236" t="s">
        <v>45</v>
      </c>
      <c r="AA236" t="s">
        <v>37</v>
      </c>
      <c r="AC236" t="s">
        <v>37</v>
      </c>
      <c r="AD236" t="s">
        <v>37</v>
      </c>
      <c r="AE236" t="s">
        <v>37</v>
      </c>
    </row>
    <row r="237" spans="1:31">
      <c r="A237">
        <v>234</v>
      </c>
      <c r="B237" t="s">
        <v>29</v>
      </c>
      <c r="C237" t="s">
        <v>344</v>
      </c>
      <c r="D237" t="s">
        <v>48</v>
      </c>
      <c r="L237" t="s">
        <v>345</v>
      </c>
      <c r="Q237" t="s">
        <v>1350</v>
      </c>
      <c r="R237" t="s">
        <v>1351</v>
      </c>
      <c r="S237" s="1" t="s">
        <v>43</v>
      </c>
      <c r="T237" t="s">
        <v>44</v>
      </c>
      <c r="U237" t="s">
        <v>36</v>
      </c>
      <c r="V237" t="s">
        <v>36</v>
      </c>
      <c r="X237" t="s">
        <v>90</v>
      </c>
      <c r="Y237" t="s">
        <v>165</v>
      </c>
      <c r="Z237" t="s">
        <v>45</v>
      </c>
      <c r="AA237" t="s">
        <v>37</v>
      </c>
      <c r="AC237" t="s">
        <v>37</v>
      </c>
      <c r="AD237" t="s">
        <v>37</v>
      </c>
      <c r="AE237" t="s">
        <v>37</v>
      </c>
    </row>
    <row r="238" spans="1:31">
      <c r="A238">
        <v>235</v>
      </c>
      <c r="B238" t="s">
        <v>29</v>
      </c>
      <c r="C238" t="s">
        <v>350</v>
      </c>
      <c r="D238" t="s">
        <v>48</v>
      </c>
      <c r="L238" t="s">
        <v>351</v>
      </c>
      <c r="Q238" t="s">
        <v>1352</v>
      </c>
      <c r="R238" t="s">
        <v>1353</v>
      </c>
      <c r="S238" s="1" t="s">
        <v>43</v>
      </c>
      <c r="T238" t="s">
        <v>44</v>
      </c>
      <c r="U238" t="s">
        <v>354</v>
      </c>
      <c r="V238" t="s">
        <v>58</v>
      </c>
      <c r="Y238" t="s">
        <v>165</v>
      </c>
      <c r="Z238" t="s">
        <v>45</v>
      </c>
      <c r="AA238" t="s">
        <v>223</v>
      </c>
      <c r="AC238" t="s">
        <v>1354</v>
      </c>
      <c r="AD238" t="s">
        <v>1355</v>
      </c>
      <c r="AE238" t="s">
        <v>43</v>
      </c>
    </row>
    <row r="239" spans="1:31">
      <c r="A239">
        <v>236</v>
      </c>
      <c r="B239" t="s">
        <v>29</v>
      </c>
      <c r="C239" t="s">
        <v>359</v>
      </c>
      <c r="D239" t="s">
        <v>48</v>
      </c>
      <c r="L239" t="s">
        <v>360</v>
      </c>
      <c r="Q239" t="s">
        <v>1356</v>
      </c>
      <c r="R239" t="s">
        <v>1357</v>
      </c>
      <c r="S239" s="1" t="s">
        <v>43</v>
      </c>
      <c r="T239" t="s">
        <v>44</v>
      </c>
      <c r="U239" t="s">
        <v>89</v>
      </c>
      <c r="V239" t="s">
        <v>58</v>
      </c>
      <c r="X239" t="s">
        <v>90</v>
      </c>
      <c r="Y239" t="s">
        <v>165</v>
      </c>
      <c r="Z239" t="s">
        <v>45</v>
      </c>
      <c r="AA239" t="s">
        <v>223</v>
      </c>
      <c r="AC239" t="s">
        <v>1358</v>
      </c>
      <c r="AD239" t="s">
        <v>1359</v>
      </c>
      <c r="AE239" t="s">
        <v>43</v>
      </c>
    </row>
    <row r="240" spans="1:31">
      <c r="A240">
        <v>237</v>
      </c>
      <c r="B240" t="s">
        <v>29</v>
      </c>
      <c r="C240" t="s">
        <v>446</v>
      </c>
      <c r="D240" t="s">
        <v>60</v>
      </c>
      <c r="L240" t="s">
        <v>447</v>
      </c>
      <c r="Q240" t="s">
        <v>1360</v>
      </c>
      <c r="R240" t="s">
        <v>1361</v>
      </c>
      <c r="S240" s="1" t="s">
        <v>43</v>
      </c>
      <c r="T240" t="s">
        <v>195</v>
      </c>
      <c r="U240" t="s">
        <v>36</v>
      </c>
      <c r="V240" t="s">
        <v>36</v>
      </c>
      <c r="X240" t="s">
        <v>90</v>
      </c>
      <c r="Y240" t="s">
        <v>165</v>
      </c>
      <c r="Z240" t="s">
        <v>45</v>
      </c>
      <c r="AA240" t="s">
        <v>223</v>
      </c>
      <c r="AC240" t="s">
        <v>1362</v>
      </c>
      <c r="AD240" t="s">
        <v>1363</v>
      </c>
      <c r="AE240" t="s">
        <v>43</v>
      </c>
    </row>
    <row r="241" spans="1:31">
      <c r="A241">
        <v>238</v>
      </c>
      <c r="B241" t="s">
        <v>29</v>
      </c>
      <c r="C241" t="s">
        <v>452</v>
      </c>
      <c r="D241" t="s">
        <v>69</v>
      </c>
      <c r="M241" t="s">
        <v>453</v>
      </c>
      <c r="Q241" t="s">
        <v>1364</v>
      </c>
      <c r="R241" t="s">
        <v>1365</v>
      </c>
      <c r="S241" s="1" t="s">
        <v>34</v>
      </c>
      <c r="T241" t="s">
        <v>195</v>
      </c>
      <c r="U241" t="s">
        <v>36</v>
      </c>
      <c r="V241" t="s">
        <v>36</v>
      </c>
      <c r="X241" t="s">
        <v>90</v>
      </c>
      <c r="Y241" t="s">
        <v>45</v>
      </c>
      <c r="Z241" t="s">
        <v>45</v>
      </c>
      <c r="AA241" t="s">
        <v>37</v>
      </c>
      <c r="AC241" t="s">
        <v>37</v>
      </c>
      <c r="AD241" t="s">
        <v>37</v>
      </c>
      <c r="AE241" t="s">
        <v>37</v>
      </c>
    </row>
    <row r="242" spans="1:31">
      <c r="A242">
        <v>239</v>
      </c>
      <c r="B242" t="s">
        <v>29</v>
      </c>
      <c r="C242" t="s">
        <v>456</v>
      </c>
      <c r="D242" t="s">
        <v>48</v>
      </c>
      <c r="N242" t="s">
        <v>457</v>
      </c>
      <c r="Q242" t="s">
        <v>1366</v>
      </c>
      <c r="R242" t="s">
        <v>1367</v>
      </c>
      <c r="S242" s="1" t="s">
        <v>43</v>
      </c>
      <c r="T242" t="s">
        <v>195</v>
      </c>
      <c r="U242" t="s">
        <v>36</v>
      </c>
      <c r="V242" t="s">
        <v>36</v>
      </c>
      <c r="X242" t="s">
        <v>90</v>
      </c>
      <c r="Y242" t="s">
        <v>165</v>
      </c>
      <c r="Z242" t="s">
        <v>45</v>
      </c>
      <c r="AA242" t="s">
        <v>223</v>
      </c>
      <c r="AC242" t="s">
        <v>1368</v>
      </c>
      <c r="AD242" t="s">
        <v>1369</v>
      </c>
      <c r="AE242" t="s">
        <v>43</v>
      </c>
    </row>
    <row r="243" spans="1:31">
      <c r="A243">
        <v>240</v>
      </c>
      <c r="B243" t="s">
        <v>29</v>
      </c>
      <c r="C243" t="s">
        <v>462</v>
      </c>
      <c r="D243" t="s">
        <v>48</v>
      </c>
      <c r="N243" t="s">
        <v>463</v>
      </c>
      <c r="Q243" t="s">
        <v>1370</v>
      </c>
      <c r="R243" t="s">
        <v>1371</v>
      </c>
      <c r="S243" s="1" t="s">
        <v>43</v>
      </c>
      <c r="T243" t="s">
        <v>195</v>
      </c>
      <c r="U243" t="s">
        <v>89</v>
      </c>
      <c r="V243" t="s">
        <v>58</v>
      </c>
      <c r="X243" t="s">
        <v>90</v>
      </c>
      <c r="Y243" t="s">
        <v>165</v>
      </c>
      <c r="Z243" t="s">
        <v>45</v>
      </c>
      <c r="AA243" t="s">
        <v>223</v>
      </c>
      <c r="AC243" t="s">
        <v>1372</v>
      </c>
      <c r="AD243" t="s">
        <v>1373</v>
      </c>
      <c r="AE243" t="s">
        <v>43</v>
      </c>
    </row>
    <row r="244" spans="1:31">
      <c r="A244">
        <v>241</v>
      </c>
      <c r="B244" t="s">
        <v>29</v>
      </c>
      <c r="C244" t="s">
        <v>468</v>
      </c>
      <c r="D244" t="s">
        <v>48</v>
      </c>
      <c r="N244" t="s">
        <v>469</v>
      </c>
      <c r="Q244" t="s">
        <v>1374</v>
      </c>
      <c r="R244" t="s">
        <v>1375</v>
      </c>
      <c r="S244" s="1" t="s">
        <v>43</v>
      </c>
      <c r="T244" t="s">
        <v>195</v>
      </c>
      <c r="U244" t="s">
        <v>89</v>
      </c>
      <c r="V244" t="s">
        <v>58</v>
      </c>
      <c r="X244" t="s">
        <v>90</v>
      </c>
      <c r="Y244" t="s">
        <v>165</v>
      </c>
      <c r="Z244" t="s">
        <v>45</v>
      </c>
      <c r="AA244" t="s">
        <v>223</v>
      </c>
      <c r="AC244" t="s">
        <v>1376</v>
      </c>
      <c r="AD244" t="s">
        <v>1377</v>
      </c>
      <c r="AE244" t="s">
        <v>43</v>
      </c>
    </row>
    <row r="245" spans="1:31">
      <c r="A245">
        <v>242</v>
      </c>
      <c r="B245" t="s">
        <v>29</v>
      </c>
      <c r="C245" t="s">
        <v>474</v>
      </c>
      <c r="D245" t="s">
        <v>48</v>
      </c>
      <c r="N245" t="s">
        <v>475</v>
      </c>
      <c r="Q245" t="s">
        <v>1378</v>
      </c>
      <c r="R245" t="s">
        <v>1379</v>
      </c>
      <c r="S245" s="1" t="s">
        <v>43</v>
      </c>
      <c r="T245" t="s">
        <v>195</v>
      </c>
      <c r="U245" t="s">
        <v>89</v>
      </c>
      <c r="V245" t="s">
        <v>58</v>
      </c>
      <c r="X245" t="s">
        <v>90</v>
      </c>
      <c r="Y245" t="s">
        <v>165</v>
      </c>
      <c r="Z245" t="s">
        <v>45</v>
      </c>
      <c r="AA245" t="s">
        <v>223</v>
      </c>
      <c r="AC245" t="s">
        <v>1380</v>
      </c>
      <c r="AD245" t="s">
        <v>1381</v>
      </c>
      <c r="AE245" t="s">
        <v>43</v>
      </c>
    </row>
    <row r="246" spans="1:31">
      <c r="A246">
        <v>243</v>
      </c>
      <c r="B246" t="s">
        <v>29</v>
      </c>
      <c r="C246" t="s">
        <v>480</v>
      </c>
      <c r="D246" t="s">
        <v>48</v>
      </c>
      <c r="N246" t="s">
        <v>481</v>
      </c>
      <c r="Q246" t="s">
        <v>1382</v>
      </c>
      <c r="R246" t="s">
        <v>1383</v>
      </c>
      <c r="S246" s="1" t="s">
        <v>43</v>
      </c>
      <c r="T246" t="s">
        <v>195</v>
      </c>
      <c r="U246" t="s">
        <v>484</v>
      </c>
      <c r="V246" t="s">
        <v>58</v>
      </c>
      <c r="Y246" t="s">
        <v>165</v>
      </c>
      <c r="Z246" t="s">
        <v>45</v>
      </c>
      <c r="AA246" t="s">
        <v>223</v>
      </c>
      <c r="AC246" t="s">
        <v>1384</v>
      </c>
      <c r="AD246" t="s">
        <v>1385</v>
      </c>
      <c r="AE246" t="s">
        <v>64</v>
      </c>
    </row>
    <row r="247" spans="1:31">
      <c r="A247">
        <v>244</v>
      </c>
      <c r="B247" t="s">
        <v>29</v>
      </c>
      <c r="C247" t="s">
        <v>1386</v>
      </c>
      <c r="D247" t="s">
        <v>60</v>
      </c>
      <c r="J247" t="s">
        <v>1387</v>
      </c>
      <c r="Q247" t="s">
        <v>1388</v>
      </c>
      <c r="R247" t="s">
        <v>1389</v>
      </c>
      <c r="S247" s="1" t="s">
        <v>43</v>
      </c>
      <c r="T247" t="s">
        <v>195</v>
      </c>
      <c r="U247" t="s">
        <v>36</v>
      </c>
      <c r="V247" t="s">
        <v>36</v>
      </c>
      <c r="X247" t="s">
        <v>90</v>
      </c>
      <c r="Y247" t="s">
        <v>165</v>
      </c>
      <c r="Z247" t="s">
        <v>165</v>
      </c>
      <c r="AA247" t="s">
        <v>37</v>
      </c>
      <c r="AC247" t="s">
        <v>37</v>
      </c>
      <c r="AD247" t="s">
        <v>37</v>
      </c>
      <c r="AE247" t="s">
        <v>37</v>
      </c>
    </row>
    <row r="248" spans="1:31">
      <c r="A248">
        <v>245</v>
      </c>
      <c r="B248" t="s">
        <v>29</v>
      </c>
      <c r="C248" t="s">
        <v>1390</v>
      </c>
      <c r="D248" t="s">
        <v>69</v>
      </c>
      <c r="K248" t="s">
        <v>1391</v>
      </c>
      <c r="Q248" t="s">
        <v>1392</v>
      </c>
      <c r="R248" t="s">
        <v>1393</v>
      </c>
      <c r="S248" s="1" t="s">
        <v>34</v>
      </c>
      <c r="T248" t="s">
        <v>195</v>
      </c>
      <c r="U248" t="s">
        <v>36</v>
      </c>
      <c r="V248" t="s">
        <v>36</v>
      </c>
      <c r="X248" t="s">
        <v>90</v>
      </c>
      <c r="Y248" t="s">
        <v>45</v>
      </c>
      <c r="Z248" t="s">
        <v>45</v>
      </c>
      <c r="AA248" t="s">
        <v>37</v>
      </c>
      <c r="AC248" t="s">
        <v>37</v>
      </c>
      <c r="AD248" t="s">
        <v>37</v>
      </c>
      <c r="AE248" t="s">
        <v>37</v>
      </c>
    </row>
    <row r="249" spans="1:31">
      <c r="A249">
        <v>246</v>
      </c>
      <c r="B249" t="s">
        <v>29</v>
      </c>
      <c r="C249" t="s">
        <v>1394</v>
      </c>
      <c r="D249" t="s">
        <v>48</v>
      </c>
      <c r="L249" t="s">
        <v>1395</v>
      </c>
      <c r="Q249" t="s">
        <v>1396</v>
      </c>
      <c r="R249" t="s">
        <v>1397</v>
      </c>
      <c r="S249" s="1" t="s">
        <v>43</v>
      </c>
      <c r="T249" t="s">
        <v>195</v>
      </c>
      <c r="U249" t="s">
        <v>111</v>
      </c>
      <c r="V249" t="s">
        <v>1398</v>
      </c>
      <c r="X249" t="s">
        <v>90</v>
      </c>
      <c r="Y249" t="s">
        <v>165</v>
      </c>
      <c r="Z249" t="s">
        <v>165</v>
      </c>
      <c r="AA249" t="s">
        <v>223</v>
      </c>
      <c r="AC249" t="s">
        <v>1399</v>
      </c>
      <c r="AD249" t="s">
        <v>1400</v>
      </c>
      <c r="AE249" t="s">
        <v>43</v>
      </c>
    </row>
    <row r="250" spans="1:31">
      <c r="A250">
        <v>247</v>
      </c>
      <c r="B250" t="s">
        <v>29</v>
      </c>
      <c r="C250" t="s">
        <v>1401</v>
      </c>
      <c r="D250" t="s">
        <v>60</v>
      </c>
      <c r="J250" t="s">
        <v>1402</v>
      </c>
      <c r="Q250" t="s">
        <v>1403</v>
      </c>
      <c r="R250" t="s">
        <v>1404</v>
      </c>
      <c r="S250" s="1" t="s">
        <v>210</v>
      </c>
      <c r="T250" t="s">
        <v>44</v>
      </c>
      <c r="U250" t="s">
        <v>36</v>
      </c>
      <c r="V250" t="s">
        <v>36</v>
      </c>
      <c r="X250" t="s">
        <v>90</v>
      </c>
      <c r="Y250" t="s">
        <v>174</v>
      </c>
      <c r="Z250" t="s">
        <v>45</v>
      </c>
      <c r="AA250" t="s">
        <v>36</v>
      </c>
      <c r="AC250" t="s">
        <v>37</v>
      </c>
      <c r="AD250" t="s">
        <v>37</v>
      </c>
      <c r="AE250" t="s">
        <v>37</v>
      </c>
    </row>
    <row r="251" spans="1:31">
      <c r="A251">
        <v>248</v>
      </c>
      <c r="B251" t="s">
        <v>29</v>
      </c>
      <c r="C251" t="s">
        <v>236</v>
      </c>
      <c r="D251" t="s">
        <v>69</v>
      </c>
      <c r="K251" t="s">
        <v>237</v>
      </c>
      <c r="Q251" t="s">
        <v>1405</v>
      </c>
      <c r="R251" t="s">
        <v>1406</v>
      </c>
      <c r="S251" s="1" t="s">
        <v>34</v>
      </c>
      <c r="T251" t="s">
        <v>44</v>
      </c>
      <c r="U251" t="s">
        <v>36</v>
      </c>
      <c r="V251" t="s">
        <v>36</v>
      </c>
      <c r="X251" t="s">
        <v>90</v>
      </c>
      <c r="Y251" t="s">
        <v>45</v>
      </c>
      <c r="Z251" t="s">
        <v>45</v>
      </c>
      <c r="AA251" t="s">
        <v>37</v>
      </c>
      <c r="AC251" t="s">
        <v>37</v>
      </c>
      <c r="AD251" t="s">
        <v>37</v>
      </c>
      <c r="AE251" t="s">
        <v>37</v>
      </c>
    </row>
    <row r="252" spans="1:31">
      <c r="A252">
        <v>249</v>
      </c>
      <c r="B252" t="s">
        <v>29</v>
      </c>
      <c r="C252" t="s">
        <v>240</v>
      </c>
      <c r="D252" t="s">
        <v>48</v>
      </c>
      <c r="L252" t="s">
        <v>241</v>
      </c>
      <c r="Q252" t="s">
        <v>1407</v>
      </c>
      <c r="R252" t="s">
        <v>1408</v>
      </c>
      <c r="S252" s="1" t="s">
        <v>64</v>
      </c>
      <c r="T252" t="s">
        <v>44</v>
      </c>
      <c r="U252" t="s">
        <v>36</v>
      </c>
      <c r="V252" t="s">
        <v>36</v>
      </c>
      <c r="X252" t="s">
        <v>90</v>
      </c>
      <c r="Y252" t="s">
        <v>174</v>
      </c>
      <c r="Z252" t="s">
        <v>45</v>
      </c>
      <c r="AA252" t="s">
        <v>223</v>
      </c>
      <c r="AC252" t="s">
        <v>1409</v>
      </c>
      <c r="AD252" t="s">
        <v>1410</v>
      </c>
      <c r="AE252" t="s">
        <v>43</v>
      </c>
    </row>
    <row r="253" spans="1:31">
      <c r="A253">
        <v>250</v>
      </c>
      <c r="B253" t="s">
        <v>29</v>
      </c>
      <c r="C253" t="s">
        <v>264</v>
      </c>
      <c r="D253" t="s">
        <v>48</v>
      </c>
      <c r="L253" t="s">
        <v>265</v>
      </c>
      <c r="Q253" t="s">
        <v>1411</v>
      </c>
      <c r="R253" t="s">
        <v>1412</v>
      </c>
      <c r="S253" s="1" t="s">
        <v>43</v>
      </c>
      <c r="T253" t="s">
        <v>44</v>
      </c>
      <c r="U253" t="s">
        <v>37</v>
      </c>
      <c r="V253" t="s">
        <v>37</v>
      </c>
      <c r="X253" t="s">
        <v>37</v>
      </c>
      <c r="Y253" t="s">
        <v>165</v>
      </c>
      <c r="Z253" t="s">
        <v>37</v>
      </c>
      <c r="AA253" t="s">
        <v>36</v>
      </c>
      <c r="AC253" t="s">
        <v>37</v>
      </c>
      <c r="AD253" t="s">
        <v>37</v>
      </c>
      <c r="AE253" t="s">
        <v>37</v>
      </c>
    </row>
    <row r="254" spans="1:31">
      <c r="A254">
        <v>251</v>
      </c>
      <c r="B254" t="s">
        <v>29</v>
      </c>
      <c r="C254" t="s">
        <v>274</v>
      </c>
      <c r="D254" t="s">
        <v>48</v>
      </c>
      <c r="L254" t="s">
        <v>1413</v>
      </c>
      <c r="Q254" t="s">
        <v>1414</v>
      </c>
      <c r="R254" t="s">
        <v>1415</v>
      </c>
      <c r="S254" s="1" t="s">
        <v>43</v>
      </c>
      <c r="T254" t="s">
        <v>44</v>
      </c>
      <c r="U254" t="s">
        <v>170</v>
      </c>
      <c r="V254" t="s">
        <v>171</v>
      </c>
      <c r="X254" t="s">
        <v>90</v>
      </c>
      <c r="Y254" t="s">
        <v>165</v>
      </c>
      <c r="Z254" t="s">
        <v>45</v>
      </c>
      <c r="AA254" t="s">
        <v>36</v>
      </c>
      <c r="AC254" t="s">
        <v>37</v>
      </c>
      <c r="AD254" t="s">
        <v>37</v>
      </c>
      <c r="AE254" t="s">
        <v>37</v>
      </c>
    </row>
    <row r="255" spans="1:31">
      <c r="A255">
        <v>252</v>
      </c>
      <c r="B255" t="s">
        <v>29</v>
      </c>
      <c r="C255" t="s">
        <v>1416</v>
      </c>
      <c r="D255" t="s">
        <v>48</v>
      </c>
      <c r="L255" t="s">
        <v>1417</v>
      </c>
      <c r="Q255" t="s">
        <v>1418</v>
      </c>
      <c r="R255" t="s">
        <v>1419</v>
      </c>
      <c r="S255" s="1" t="s">
        <v>43</v>
      </c>
      <c r="T255" t="s">
        <v>44</v>
      </c>
      <c r="U255" t="s">
        <v>79</v>
      </c>
      <c r="V255" t="s">
        <v>80</v>
      </c>
      <c r="X255" t="s">
        <v>90</v>
      </c>
      <c r="Y255" t="s">
        <v>165</v>
      </c>
      <c r="Z255" t="s">
        <v>45</v>
      </c>
      <c r="AA255" t="s">
        <v>37</v>
      </c>
      <c r="AC255" t="s">
        <v>37</v>
      </c>
      <c r="AD255" t="s">
        <v>37</v>
      </c>
      <c r="AE255" t="s">
        <v>37</v>
      </c>
    </row>
    <row r="256" spans="1:31">
      <c r="A256">
        <v>253</v>
      </c>
      <c r="B256" t="s">
        <v>29</v>
      </c>
      <c r="C256" t="s">
        <v>284</v>
      </c>
      <c r="D256" t="s">
        <v>48</v>
      </c>
      <c r="L256" t="s">
        <v>285</v>
      </c>
      <c r="Q256" t="s">
        <v>1420</v>
      </c>
      <c r="R256" t="s">
        <v>1421</v>
      </c>
      <c r="S256" s="1" t="s">
        <v>43</v>
      </c>
      <c r="T256" t="s">
        <v>195</v>
      </c>
      <c r="U256" t="s">
        <v>79</v>
      </c>
      <c r="V256" t="s">
        <v>80</v>
      </c>
      <c r="X256" t="s">
        <v>90</v>
      </c>
      <c r="Y256" t="s">
        <v>165</v>
      </c>
      <c r="Z256" t="s">
        <v>45</v>
      </c>
      <c r="AA256" t="s">
        <v>37</v>
      </c>
      <c r="AC256" t="s">
        <v>37</v>
      </c>
      <c r="AD256" t="s">
        <v>37</v>
      </c>
      <c r="AE256" t="s">
        <v>37</v>
      </c>
    </row>
    <row r="257" spans="1:31">
      <c r="A257">
        <v>254</v>
      </c>
      <c r="B257" t="s">
        <v>29</v>
      </c>
      <c r="C257" t="s">
        <v>1422</v>
      </c>
      <c r="D257" t="s">
        <v>60</v>
      </c>
      <c r="J257" t="s">
        <v>1423</v>
      </c>
      <c r="Q257" t="s">
        <v>1424</v>
      </c>
      <c r="R257" t="s">
        <v>1425</v>
      </c>
      <c r="S257" s="1" t="s">
        <v>210</v>
      </c>
      <c r="T257" t="s">
        <v>262</v>
      </c>
      <c r="U257" t="s">
        <v>37</v>
      </c>
      <c r="V257" t="s">
        <v>37</v>
      </c>
      <c r="X257" t="s">
        <v>37</v>
      </c>
      <c r="Y257" t="s">
        <v>174</v>
      </c>
      <c r="Z257" t="s">
        <v>45</v>
      </c>
      <c r="AA257" t="s">
        <v>36</v>
      </c>
      <c r="AC257" t="s">
        <v>37</v>
      </c>
      <c r="AD257" t="s">
        <v>37</v>
      </c>
      <c r="AE257" t="s">
        <v>37</v>
      </c>
    </row>
    <row r="258" spans="1:31">
      <c r="A258">
        <v>255</v>
      </c>
      <c r="B258" t="s">
        <v>29</v>
      </c>
      <c r="C258" t="s">
        <v>236</v>
      </c>
      <c r="D258" t="s">
        <v>69</v>
      </c>
      <c r="K258" t="s">
        <v>237</v>
      </c>
      <c r="Q258" t="s">
        <v>1426</v>
      </c>
      <c r="R258" t="s">
        <v>1427</v>
      </c>
      <c r="S258" s="1" t="s">
        <v>34</v>
      </c>
      <c r="T258" t="s">
        <v>262</v>
      </c>
      <c r="U258" t="s">
        <v>37</v>
      </c>
      <c r="V258" t="s">
        <v>37</v>
      </c>
      <c r="X258" t="s">
        <v>37</v>
      </c>
      <c r="Y258" t="s">
        <v>45</v>
      </c>
      <c r="Z258" t="s">
        <v>45</v>
      </c>
      <c r="AA258" t="s">
        <v>37</v>
      </c>
      <c r="AC258" t="s">
        <v>37</v>
      </c>
      <c r="AD258" t="s">
        <v>37</v>
      </c>
      <c r="AE258" t="s">
        <v>37</v>
      </c>
    </row>
    <row r="259" spans="1:31">
      <c r="A259">
        <v>256</v>
      </c>
      <c r="B259" t="s">
        <v>29</v>
      </c>
      <c r="C259" t="s">
        <v>240</v>
      </c>
      <c r="D259" t="s">
        <v>48</v>
      </c>
      <c r="L259" t="s">
        <v>241</v>
      </c>
      <c r="Q259" t="s">
        <v>1428</v>
      </c>
      <c r="R259" t="s">
        <v>1429</v>
      </c>
      <c r="S259" s="1" t="s">
        <v>64</v>
      </c>
      <c r="T259" t="s">
        <v>262</v>
      </c>
      <c r="U259" t="s">
        <v>37</v>
      </c>
      <c r="V259" t="s">
        <v>37</v>
      </c>
      <c r="X259" t="s">
        <v>37</v>
      </c>
      <c r="Y259" t="s">
        <v>174</v>
      </c>
      <c r="Z259" t="s">
        <v>45</v>
      </c>
      <c r="AA259" t="s">
        <v>223</v>
      </c>
      <c r="AC259" t="s">
        <v>1430</v>
      </c>
      <c r="AD259" t="s">
        <v>1431</v>
      </c>
      <c r="AE259" t="s">
        <v>43</v>
      </c>
    </row>
    <row r="260" spans="1:31">
      <c r="A260">
        <v>257</v>
      </c>
      <c r="B260" t="s">
        <v>29</v>
      </c>
      <c r="C260" t="s">
        <v>264</v>
      </c>
      <c r="D260" t="s">
        <v>48</v>
      </c>
      <c r="L260" t="s">
        <v>265</v>
      </c>
      <c r="Q260" t="s">
        <v>1432</v>
      </c>
      <c r="R260" t="s">
        <v>1433</v>
      </c>
      <c r="S260" s="1" t="s">
        <v>43</v>
      </c>
      <c r="T260" t="s">
        <v>262</v>
      </c>
      <c r="U260" t="s">
        <v>37</v>
      </c>
      <c r="V260" t="s">
        <v>37</v>
      </c>
      <c r="X260" t="s">
        <v>37</v>
      </c>
      <c r="Y260" t="s">
        <v>165</v>
      </c>
      <c r="Z260" t="s">
        <v>37</v>
      </c>
      <c r="AA260" t="s">
        <v>37</v>
      </c>
      <c r="AC260" t="s">
        <v>37</v>
      </c>
      <c r="AD260" t="s">
        <v>37</v>
      </c>
      <c r="AE260" t="s">
        <v>37</v>
      </c>
    </row>
    <row r="261" spans="1:31">
      <c r="A261">
        <v>258</v>
      </c>
      <c r="B261" t="s">
        <v>29</v>
      </c>
      <c r="C261" t="s">
        <v>274</v>
      </c>
      <c r="D261" t="s">
        <v>48</v>
      </c>
      <c r="L261" t="s">
        <v>1434</v>
      </c>
      <c r="Q261" t="s">
        <v>1414</v>
      </c>
      <c r="R261" t="s">
        <v>1435</v>
      </c>
      <c r="S261" s="1" t="s">
        <v>43</v>
      </c>
      <c r="T261" t="s">
        <v>262</v>
      </c>
      <c r="U261" t="s">
        <v>170</v>
      </c>
      <c r="V261" t="s">
        <v>171</v>
      </c>
      <c r="X261" t="s">
        <v>37</v>
      </c>
      <c r="Y261" t="s">
        <v>165</v>
      </c>
      <c r="Z261" t="s">
        <v>45</v>
      </c>
      <c r="AA261" t="s">
        <v>36</v>
      </c>
      <c r="AC261" t="s">
        <v>37</v>
      </c>
      <c r="AD261" t="s">
        <v>37</v>
      </c>
      <c r="AE261" t="s">
        <v>37</v>
      </c>
    </row>
    <row r="262" spans="1:31">
      <c r="A262">
        <v>259</v>
      </c>
      <c r="B262" t="s">
        <v>29</v>
      </c>
      <c r="C262" t="s">
        <v>284</v>
      </c>
      <c r="D262" t="s">
        <v>48</v>
      </c>
      <c r="L262" t="s">
        <v>285</v>
      </c>
      <c r="Q262" t="s">
        <v>1420</v>
      </c>
      <c r="R262" t="s">
        <v>1436</v>
      </c>
      <c r="S262" s="1" t="s">
        <v>43</v>
      </c>
      <c r="T262" t="s">
        <v>262</v>
      </c>
      <c r="U262" t="s">
        <v>79</v>
      </c>
      <c r="V262" t="s">
        <v>80</v>
      </c>
      <c r="X262" t="s">
        <v>37</v>
      </c>
      <c r="Y262" t="s">
        <v>165</v>
      </c>
      <c r="Z262" t="s">
        <v>45</v>
      </c>
      <c r="AA262" t="s">
        <v>37</v>
      </c>
      <c r="AC262" t="s">
        <v>37</v>
      </c>
      <c r="AD262" t="s">
        <v>37</v>
      </c>
      <c r="AE262" t="s">
        <v>37</v>
      </c>
    </row>
    <row r="263" spans="1:31">
      <c r="A263">
        <v>260</v>
      </c>
      <c r="B263" t="s">
        <v>29</v>
      </c>
      <c r="C263" t="s">
        <v>1437</v>
      </c>
      <c r="D263" t="s">
        <v>60</v>
      </c>
      <c r="H263" t="s">
        <v>1438</v>
      </c>
      <c r="Q263" t="s">
        <v>1439</v>
      </c>
      <c r="R263" t="s">
        <v>1440</v>
      </c>
      <c r="S263" s="1" t="s">
        <v>43</v>
      </c>
      <c r="T263" t="s">
        <v>195</v>
      </c>
      <c r="U263" t="s">
        <v>36</v>
      </c>
      <c r="V263" t="s">
        <v>36</v>
      </c>
      <c r="X263" t="s">
        <v>90</v>
      </c>
      <c r="Y263" t="s">
        <v>1441</v>
      </c>
      <c r="Z263" t="s">
        <v>45</v>
      </c>
      <c r="AA263" t="s">
        <v>37</v>
      </c>
      <c r="AC263" t="s">
        <v>37</v>
      </c>
      <c r="AD263" t="s">
        <v>37</v>
      </c>
      <c r="AE263" t="s">
        <v>37</v>
      </c>
    </row>
    <row r="264" spans="1:31">
      <c r="A264">
        <v>261</v>
      </c>
      <c r="B264" t="s">
        <v>29</v>
      </c>
      <c r="C264" t="s">
        <v>1442</v>
      </c>
      <c r="D264" t="s">
        <v>69</v>
      </c>
      <c r="I264" t="s">
        <v>1443</v>
      </c>
      <c r="Q264" t="s">
        <v>1444</v>
      </c>
      <c r="R264" t="s">
        <v>1445</v>
      </c>
      <c r="S264" s="1" t="s">
        <v>34</v>
      </c>
      <c r="T264" t="s">
        <v>195</v>
      </c>
      <c r="U264" t="s">
        <v>36</v>
      </c>
      <c r="V264" t="s">
        <v>36</v>
      </c>
      <c r="X264" t="s">
        <v>90</v>
      </c>
      <c r="Y264" t="s">
        <v>45</v>
      </c>
      <c r="Z264" t="s">
        <v>45</v>
      </c>
      <c r="AA264" t="s">
        <v>37</v>
      </c>
      <c r="AC264" t="s">
        <v>37</v>
      </c>
      <c r="AD264" t="s">
        <v>37</v>
      </c>
      <c r="AE264" t="s">
        <v>37</v>
      </c>
    </row>
    <row r="265" spans="1:31">
      <c r="A265">
        <v>262</v>
      </c>
      <c r="B265" t="s">
        <v>29</v>
      </c>
      <c r="C265" t="s">
        <v>1446</v>
      </c>
      <c r="D265" t="s">
        <v>48</v>
      </c>
      <c r="J265" t="s">
        <v>1447</v>
      </c>
      <c r="Q265" t="s">
        <v>1448</v>
      </c>
      <c r="R265" t="s">
        <v>1449</v>
      </c>
      <c r="S265" s="1" t="s">
        <v>43</v>
      </c>
      <c r="T265" t="s">
        <v>195</v>
      </c>
      <c r="U265" t="s">
        <v>79</v>
      </c>
      <c r="V265" t="s">
        <v>80</v>
      </c>
      <c r="X265" t="s">
        <v>90</v>
      </c>
      <c r="Y265" t="s">
        <v>165</v>
      </c>
      <c r="Z265" t="s">
        <v>45</v>
      </c>
      <c r="AA265" t="s">
        <v>37</v>
      </c>
      <c r="AC265" t="s">
        <v>37</v>
      </c>
      <c r="AD265" t="s">
        <v>37</v>
      </c>
      <c r="AE265" t="s">
        <v>37</v>
      </c>
    </row>
    <row r="266" spans="1:31">
      <c r="A266">
        <v>263</v>
      </c>
      <c r="B266" t="s">
        <v>29</v>
      </c>
      <c r="C266" t="s">
        <v>1450</v>
      </c>
      <c r="D266" t="s">
        <v>60</v>
      </c>
      <c r="J266" t="s">
        <v>1451</v>
      </c>
      <c r="Q266" t="s">
        <v>1452</v>
      </c>
      <c r="R266" t="s">
        <v>1453</v>
      </c>
      <c r="S266" s="1" t="s">
        <v>210</v>
      </c>
      <c r="T266" t="s">
        <v>195</v>
      </c>
      <c r="U266" t="s">
        <v>36</v>
      </c>
      <c r="V266" t="s">
        <v>36</v>
      </c>
      <c r="X266" t="s">
        <v>90</v>
      </c>
      <c r="Y266" t="s">
        <v>174</v>
      </c>
      <c r="Z266" t="s">
        <v>45</v>
      </c>
      <c r="AA266" t="s">
        <v>412</v>
      </c>
      <c r="AC266" t="s">
        <v>1454</v>
      </c>
      <c r="AD266" t="s">
        <v>1455</v>
      </c>
      <c r="AE266" t="s">
        <v>210</v>
      </c>
    </row>
    <row r="267" spans="1:31">
      <c r="A267">
        <v>264</v>
      </c>
      <c r="B267" t="s">
        <v>29</v>
      </c>
      <c r="C267" t="s">
        <v>1456</v>
      </c>
      <c r="D267" t="s">
        <v>69</v>
      </c>
      <c r="K267" t="s">
        <v>1457</v>
      </c>
      <c r="Q267" t="s">
        <v>1458</v>
      </c>
      <c r="R267" t="s">
        <v>1459</v>
      </c>
      <c r="S267" s="1" t="s">
        <v>73</v>
      </c>
      <c r="T267" t="s">
        <v>195</v>
      </c>
      <c r="U267" t="s">
        <v>36</v>
      </c>
      <c r="V267" t="s">
        <v>36</v>
      </c>
      <c r="X267" t="s">
        <v>90</v>
      </c>
      <c r="Y267" t="s">
        <v>45</v>
      </c>
      <c r="Z267" t="s">
        <v>45</v>
      </c>
      <c r="AA267" t="s">
        <v>37</v>
      </c>
      <c r="AC267" t="s">
        <v>37</v>
      </c>
      <c r="AD267" t="s">
        <v>37</v>
      </c>
      <c r="AE267" t="s">
        <v>37</v>
      </c>
    </row>
    <row r="268" spans="1:31">
      <c r="A268">
        <v>265</v>
      </c>
      <c r="B268" t="s">
        <v>29</v>
      </c>
      <c r="C268" t="s">
        <v>1460</v>
      </c>
      <c r="D268" t="s">
        <v>48</v>
      </c>
      <c r="L268" t="s">
        <v>1461</v>
      </c>
      <c r="Q268" t="s">
        <v>1462</v>
      </c>
      <c r="R268" t="s">
        <v>1463</v>
      </c>
      <c r="S268" s="1" t="s">
        <v>64</v>
      </c>
      <c r="T268" t="s">
        <v>195</v>
      </c>
      <c r="U268" t="s">
        <v>36</v>
      </c>
      <c r="V268" t="s">
        <v>171</v>
      </c>
      <c r="W268" t="s">
        <v>1464</v>
      </c>
      <c r="X268" t="s">
        <v>1465</v>
      </c>
      <c r="Y268" t="s">
        <v>174</v>
      </c>
      <c r="Z268" t="s">
        <v>45</v>
      </c>
      <c r="AA268" t="s">
        <v>45</v>
      </c>
      <c r="AC268" t="s">
        <v>37</v>
      </c>
      <c r="AD268" t="s">
        <v>37</v>
      </c>
      <c r="AE268" t="s">
        <v>37</v>
      </c>
    </row>
    <row r="269" spans="1:31">
      <c r="A269">
        <v>266</v>
      </c>
      <c r="B269" t="s">
        <v>29</v>
      </c>
      <c r="C269" t="s">
        <v>1466</v>
      </c>
      <c r="D269" t="s">
        <v>48</v>
      </c>
      <c r="L269" t="s">
        <v>1467</v>
      </c>
      <c r="Q269" t="s">
        <v>1468</v>
      </c>
      <c r="R269" t="s">
        <v>1469</v>
      </c>
      <c r="S269" s="1" t="s">
        <v>43</v>
      </c>
      <c r="T269" t="s">
        <v>262</v>
      </c>
      <c r="U269" t="s">
        <v>37</v>
      </c>
      <c r="V269" t="s">
        <v>37</v>
      </c>
      <c r="X269" t="s">
        <v>37</v>
      </c>
      <c r="Y269" t="s">
        <v>165</v>
      </c>
      <c r="Z269" t="s">
        <v>37</v>
      </c>
      <c r="AA269" t="s">
        <v>223</v>
      </c>
      <c r="AC269" t="s">
        <v>1470</v>
      </c>
      <c r="AD269" t="s">
        <v>1471</v>
      </c>
      <c r="AE269" t="s">
        <v>43</v>
      </c>
    </row>
    <row r="270" spans="1:31">
      <c r="A270">
        <v>267</v>
      </c>
      <c r="B270" t="s">
        <v>29</v>
      </c>
      <c r="C270" t="s">
        <v>1472</v>
      </c>
      <c r="D270" t="s">
        <v>48</v>
      </c>
      <c r="L270" t="s">
        <v>1473</v>
      </c>
      <c r="Q270" t="s">
        <v>1474</v>
      </c>
      <c r="R270" t="s">
        <v>1475</v>
      </c>
      <c r="S270" s="1" t="s">
        <v>43</v>
      </c>
      <c r="T270" t="s">
        <v>262</v>
      </c>
      <c r="U270" t="s">
        <v>615</v>
      </c>
      <c r="V270" t="s">
        <v>58</v>
      </c>
      <c r="X270" t="s">
        <v>37</v>
      </c>
      <c r="Y270" t="s">
        <v>165</v>
      </c>
      <c r="Z270" t="s">
        <v>37</v>
      </c>
      <c r="AA270" t="s">
        <v>223</v>
      </c>
      <c r="AC270" t="s">
        <v>1476</v>
      </c>
      <c r="AD270" t="s">
        <v>1477</v>
      </c>
      <c r="AE270" t="s">
        <v>64</v>
      </c>
    </row>
    <row r="271" spans="1:31">
      <c r="A271">
        <v>268</v>
      </c>
      <c r="B271" t="s">
        <v>29</v>
      </c>
      <c r="C271" t="s">
        <v>1478</v>
      </c>
      <c r="D271" t="s">
        <v>48</v>
      </c>
      <c r="L271" t="s">
        <v>1479</v>
      </c>
      <c r="Q271" t="s">
        <v>1480</v>
      </c>
      <c r="R271" t="s">
        <v>1481</v>
      </c>
      <c r="S271" s="1" t="s">
        <v>43</v>
      </c>
      <c r="T271" t="s">
        <v>262</v>
      </c>
      <c r="U271" t="s">
        <v>1111</v>
      </c>
      <c r="V271" t="s">
        <v>171</v>
      </c>
      <c r="X271" t="s">
        <v>37</v>
      </c>
      <c r="Y271" t="s">
        <v>165</v>
      </c>
      <c r="Z271" t="s">
        <v>37</v>
      </c>
      <c r="AA271" t="s">
        <v>223</v>
      </c>
      <c r="AC271" t="s">
        <v>1482</v>
      </c>
      <c r="AD271" t="s">
        <v>1483</v>
      </c>
      <c r="AE271" t="s">
        <v>43</v>
      </c>
    </row>
    <row r="272" spans="1:31">
      <c r="A272">
        <v>269</v>
      </c>
      <c r="B272" t="s">
        <v>29</v>
      </c>
      <c r="C272" t="s">
        <v>1484</v>
      </c>
      <c r="D272" t="s">
        <v>48</v>
      </c>
      <c r="L272" t="s">
        <v>1485</v>
      </c>
      <c r="Q272" t="s">
        <v>1486</v>
      </c>
      <c r="R272" t="s">
        <v>1487</v>
      </c>
      <c r="S272" s="1" t="s">
        <v>43</v>
      </c>
      <c r="T272" t="s">
        <v>262</v>
      </c>
      <c r="U272" t="s">
        <v>89</v>
      </c>
      <c r="V272" t="s">
        <v>58</v>
      </c>
      <c r="X272" t="s">
        <v>37</v>
      </c>
      <c r="Y272" t="s">
        <v>165</v>
      </c>
      <c r="Z272" t="s">
        <v>37</v>
      </c>
      <c r="AA272" t="s">
        <v>223</v>
      </c>
      <c r="AC272" t="s">
        <v>1488</v>
      </c>
      <c r="AD272" t="s">
        <v>1489</v>
      </c>
      <c r="AE272" t="s">
        <v>43</v>
      </c>
    </row>
    <row r="273" spans="1:31">
      <c r="A273">
        <v>270</v>
      </c>
      <c r="B273" t="s">
        <v>29</v>
      </c>
      <c r="C273" t="s">
        <v>1490</v>
      </c>
      <c r="D273" t="s">
        <v>48</v>
      </c>
      <c r="L273" t="s">
        <v>1491</v>
      </c>
      <c r="Q273" t="s">
        <v>1492</v>
      </c>
      <c r="R273" t="s">
        <v>1493</v>
      </c>
      <c r="S273" s="1" t="s">
        <v>43</v>
      </c>
      <c r="T273" t="s">
        <v>262</v>
      </c>
      <c r="U273" t="s">
        <v>615</v>
      </c>
      <c r="V273" t="s">
        <v>58</v>
      </c>
      <c r="X273" t="s">
        <v>37</v>
      </c>
      <c r="Y273" t="s">
        <v>165</v>
      </c>
      <c r="Z273" t="s">
        <v>37</v>
      </c>
      <c r="AA273" t="s">
        <v>223</v>
      </c>
      <c r="AC273" t="s">
        <v>1494</v>
      </c>
      <c r="AD273" t="s">
        <v>1495</v>
      </c>
      <c r="AE273" t="s">
        <v>43</v>
      </c>
    </row>
    <row r="274" spans="1:31">
      <c r="A274">
        <v>271</v>
      </c>
      <c r="B274" t="s">
        <v>29</v>
      </c>
      <c r="C274" t="s">
        <v>1496</v>
      </c>
      <c r="D274" t="s">
        <v>60</v>
      </c>
      <c r="L274" t="s">
        <v>1497</v>
      </c>
      <c r="Q274" t="s">
        <v>1498</v>
      </c>
      <c r="R274" t="s">
        <v>1499</v>
      </c>
      <c r="S274" s="1" t="s">
        <v>210</v>
      </c>
      <c r="T274" t="s">
        <v>195</v>
      </c>
      <c r="U274" t="s">
        <v>36</v>
      </c>
      <c r="V274" t="s">
        <v>36</v>
      </c>
      <c r="X274" t="s">
        <v>90</v>
      </c>
      <c r="Y274" t="s">
        <v>174</v>
      </c>
      <c r="Z274" t="s">
        <v>45</v>
      </c>
      <c r="AA274" t="s">
        <v>37</v>
      </c>
      <c r="AC274" t="s">
        <v>37</v>
      </c>
      <c r="AD274" t="s">
        <v>37</v>
      </c>
      <c r="AE274" t="s">
        <v>37</v>
      </c>
    </row>
    <row r="275" spans="1:31">
      <c r="A275">
        <v>272</v>
      </c>
      <c r="B275" t="s">
        <v>29</v>
      </c>
      <c r="C275" t="s">
        <v>971</v>
      </c>
      <c r="D275" t="s">
        <v>69</v>
      </c>
      <c r="M275" t="s">
        <v>972</v>
      </c>
      <c r="Q275" t="s">
        <v>1500</v>
      </c>
      <c r="R275" t="s">
        <v>1501</v>
      </c>
      <c r="S275" s="1" t="s">
        <v>34</v>
      </c>
      <c r="T275" t="s">
        <v>195</v>
      </c>
      <c r="U275" t="s">
        <v>36</v>
      </c>
      <c r="V275" t="s">
        <v>36</v>
      </c>
      <c r="X275" t="s">
        <v>90</v>
      </c>
      <c r="Y275" t="s">
        <v>36</v>
      </c>
      <c r="Z275" t="s">
        <v>36</v>
      </c>
      <c r="AA275" t="s">
        <v>37</v>
      </c>
      <c r="AC275" t="s">
        <v>37</v>
      </c>
      <c r="AD275" t="s">
        <v>37</v>
      </c>
      <c r="AE275" t="s">
        <v>37</v>
      </c>
    </row>
    <row r="276" spans="1:31">
      <c r="A276">
        <v>273</v>
      </c>
      <c r="B276" t="s">
        <v>29</v>
      </c>
      <c r="C276" t="s">
        <v>979</v>
      </c>
      <c r="D276" t="s">
        <v>48</v>
      </c>
      <c r="N276" t="s">
        <v>980</v>
      </c>
      <c r="Q276" t="s">
        <v>1502</v>
      </c>
      <c r="R276" t="s">
        <v>1503</v>
      </c>
      <c r="S276" s="1" t="s">
        <v>64</v>
      </c>
      <c r="T276" t="s">
        <v>195</v>
      </c>
      <c r="U276" t="s">
        <v>983</v>
      </c>
      <c r="V276" t="s">
        <v>171</v>
      </c>
      <c r="W276" t="s">
        <v>172</v>
      </c>
      <c r="X276" t="s">
        <v>1504</v>
      </c>
      <c r="Y276" t="s">
        <v>174</v>
      </c>
      <c r="Z276" t="s">
        <v>45</v>
      </c>
      <c r="AA276" t="s">
        <v>223</v>
      </c>
      <c r="AC276" t="s">
        <v>1505</v>
      </c>
      <c r="AD276" t="s">
        <v>1506</v>
      </c>
      <c r="AE276" t="s">
        <v>43</v>
      </c>
    </row>
    <row r="277" spans="1:31">
      <c r="A277">
        <v>274</v>
      </c>
      <c r="B277" t="s">
        <v>29</v>
      </c>
      <c r="C277" t="s">
        <v>988</v>
      </c>
      <c r="D277" t="s">
        <v>48</v>
      </c>
      <c r="N277" t="s">
        <v>989</v>
      </c>
      <c r="Q277" t="s">
        <v>1507</v>
      </c>
      <c r="R277" t="s">
        <v>1508</v>
      </c>
      <c r="S277" s="1" t="s">
        <v>43</v>
      </c>
      <c r="T277" t="s">
        <v>195</v>
      </c>
      <c r="X277" t="s">
        <v>90</v>
      </c>
      <c r="Y277" t="s">
        <v>165</v>
      </c>
      <c r="Z277" t="s">
        <v>45</v>
      </c>
      <c r="AA277" t="s">
        <v>223</v>
      </c>
      <c r="AC277" t="s">
        <v>1509</v>
      </c>
      <c r="AD277" t="s">
        <v>1510</v>
      </c>
      <c r="AE277" t="s">
        <v>64</v>
      </c>
    </row>
    <row r="278" spans="1:31">
      <c r="A278">
        <v>275</v>
      </c>
      <c r="B278" t="s">
        <v>29</v>
      </c>
      <c r="C278" t="s">
        <v>1450</v>
      </c>
      <c r="D278" t="s">
        <v>60</v>
      </c>
      <c r="J278" t="s">
        <v>1451</v>
      </c>
      <c r="Q278" t="s">
        <v>1511</v>
      </c>
      <c r="R278" t="s">
        <v>1512</v>
      </c>
      <c r="S278" s="1" t="s">
        <v>210</v>
      </c>
      <c r="T278" t="s">
        <v>262</v>
      </c>
      <c r="U278" t="s">
        <v>36</v>
      </c>
      <c r="V278" t="s">
        <v>36</v>
      </c>
      <c r="X278" t="s">
        <v>90</v>
      </c>
      <c r="Y278" t="s">
        <v>174</v>
      </c>
      <c r="Z278" t="s">
        <v>45</v>
      </c>
      <c r="AA278" t="s">
        <v>223</v>
      </c>
      <c r="AC278" t="s">
        <v>1513</v>
      </c>
      <c r="AD278" t="s">
        <v>1514</v>
      </c>
      <c r="AE278" t="s">
        <v>43</v>
      </c>
    </row>
    <row r="279" spans="1:31">
      <c r="A279">
        <v>276</v>
      </c>
      <c r="B279" t="s">
        <v>29</v>
      </c>
      <c r="C279" t="s">
        <v>1456</v>
      </c>
      <c r="D279" t="s">
        <v>69</v>
      </c>
      <c r="K279" t="s">
        <v>1457</v>
      </c>
      <c r="Q279" t="s">
        <v>1515</v>
      </c>
      <c r="R279" t="s">
        <v>1516</v>
      </c>
      <c r="S279" s="1" t="s">
        <v>73</v>
      </c>
      <c r="T279" t="s">
        <v>262</v>
      </c>
      <c r="U279" t="s">
        <v>36</v>
      </c>
      <c r="V279" t="s">
        <v>36</v>
      </c>
      <c r="X279" t="s">
        <v>90</v>
      </c>
      <c r="Y279" t="s">
        <v>36</v>
      </c>
      <c r="Z279" t="s">
        <v>36</v>
      </c>
      <c r="AA279" t="s">
        <v>37</v>
      </c>
      <c r="AC279" t="s">
        <v>37</v>
      </c>
      <c r="AD279" t="s">
        <v>37</v>
      </c>
      <c r="AE279" t="s">
        <v>37</v>
      </c>
    </row>
    <row r="280" spans="1:31">
      <c r="A280">
        <v>277</v>
      </c>
      <c r="B280" t="s">
        <v>29</v>
      </c>
      <c r="C280" t="s">
        <v>1460</v>
      </c>
      <c r="D280" t="s">
        <v>48</v>
      </c>
      <c r="L280" t="s">
        <v>1461</v>
      </c>
      <c r="Q280" t="s">
        <v>1517</v>
      </c>
      <c r="R280" t="s">
        <v>1518</v>
      </c>
      <c r="S280" s="1" t="s">
        <v>64</v>
      </c>
      <c r="T280" t="s">
        <v>262</v>
      </c>
      <c r="U280" t="s">
        <v>36</v>
      </c>
      <c r="V280" t="s">
        <v>171</v>
      </c>
      <c r="W280" t="s">
        <v>1464</v>
      </c>
      <c r="X280" t="s">
        <v>1519</v>
      </c>
      <c r="Y280" t="s">
        <v>174</v>
      </c>
      <c r="Z280" t="s">
        <v>45</v>
      </c>
      <c r="AA280" t="s">
        <v>45</v>
      </c>
      <c r="AC280" t="s">
        <v>37</v>
      </c>
      <c r="AD280" t="s">
        <v>37</v>
      </c>
      <c r="AE280" t="s">
        <v>37</v>
      </c>
    </row>
    <row r="281" spans="1:31">
      <c r="A281">
        <v>278</v>
      </c>
      <c r="B281" t="s">
        <v>29</v>
      </c>
      <c r="C281" t="s">
        <v>1466</v>
      </c>
      <c r="D281" t="s">
        <v>48</v>
      </c>
      <c r="L281" t="s">
        <v>1467</v>
      </c>
      <c r="Q281" t="s">
        <v>1520</v>
      </c>
      <c r="R281" t="s">
        <v>1521</v>
      </c>
      <c r="S281" s="1" t="s">
        <v>43</v>
      </c>
      <c r="T281" t="s">
        <v>262</v>
      </c>
      <c r="U281" t="s">
        <v>37</v>
      </c>
      <c r="V281" t="s">
        <v>37</v>
      </c>
      <c r="X281" t="s">
        <v>37</v>
      </c>
      <c r="Y281" t="s">
        <v>165</v>
      </c>
      <c r="Z281" t="s">
        <v>37</v>
      </c>
      <c r="AA281" t="s">
        <v>223</v>
      </c>
      <c r="AC281" t="s">
        <v>1522</v>
      </c>
      <c r="AD281" t="s">
        <v>1523</v>
      </c>
      <c r="AE281" t="s">
        <v>252</v>
      </c>
    </row>
    <row r="282" spans="1:31">
      <c r="A282">
        <v>279</v>
      </c>
      <c r="B282" t="s">
        <v>29</v>
      </c>
      <c r="C282" t="s">
        <v>1472</v>
      </c>
      <c r="D282" t="s">
        <v>48</v>
      </c>
      <c r="L282" t="s">
        <v>1473</v>
      </c>
      <c r="Q282" t="s">
        <v>1524</v>
      </c>
      <c r="R282" t="s">
        <v>1525</v>
      </c>
      <c r="S282" s="1" t="s">
        <v>43</v>
      </c>
      <c r="T282" t="s">
        <v>262</v>
      </c>
      <c r="U282" t="s">
        <v>615</v>
      </c>
      <c r="V282" t="s">
        <v>58</v>
      </c>
      <c r="X282" t="s">
        <v>90</v>
      </c>
      <c r="Y282" t="s">
        <v>165</v>
      </c>
      <c r="Z282" t="s">
        <v>37</v>
      </c>
      <c r="AA282" t="s">
        <v>223</v>
      </c>
      <c r="AC282" t="s">
        <v>1526</v>
      </c>
      <c r="AD282" t="s">
        <v>1527</v>
      </c>
      <c r="AE282" t="s">
        <v>64</v>
      </c>
    </row>
    <row r="283" spans="1:31">
      <c r="A283">
        <v>280</v>
      </c>
      <c r="B283" t="s">
        <v>29</v>
      </c>
      <c r="C283" t="s">
        <v>1478</v>
      </c>
      <c r="D283" t="s">
        <v>48</v>
      </c>
      <c r="L283" t="s">
        <v>1479</v>
      </c>
      <c r="Q283" t="s">
        <v>1528</v>
      </c>
      <c r="R283" t="s">
        <v>1529</v>
      </c>
      <c r="S283" s="1" t="s">
        <v>43</v>
      </c>
      <c r="T283" t="s">
        <v>262</v>
      </c>
      <c r="U283" t="s">
        <v>1111</v>
      </c>
      <c r="V283" t="s">
        <v>171</v>
      </c>
      <c r="X283" t="s">
        <v>90</v>
      </c>
      <c r="Y283" t="s">
        <v>165</v>
      </c>
      <c r="Z283" t="s">
        <v>37</v>
      </c>
      <c r="AA283" t="s">
        <v>223</v>
      </c>
      <c r="AC283" t="s">
        <v>1530</v>
      </c>
      <c r="AD283" t="s">
        <v>1531</v>
      </c>
      <c r="AE283" t="s">
        <v>43</v>
      </c>
    </row>
    <row r="284" spans="1:31">
      <c r="A284">
        <v>281</v>
      </c>
      <c r="B284" t="s">
        <v>29</v>
      </c>
      <c r="C284" t="s">
        <v>1484</v>
      </c>
      <c r="D284" t="s">
        <v>48</v>
      </c>
      <c r="L284" t="s">
        <v>1485</v>
      </c>
      <c r="Q284" t="s">
        <v>1532</v>
      </c>
      <c r="R284" t="s">
        <v>1533</v>
      </c>
      <c r="S284" s="1" t="s">
        <v>43</v>
      </c>
      <c r="T284" t="s">
        <v>262</v>
      </c>
      <c r="U284" t="s">
        <v>89</v>
      </c>
      <c r="V284" t="s">
        <v>58</v>
      </c>
      <c r="X284" t="s">
        <v>90</v>
      </c>
      <c r="Y284" t="s">
        <v>165</v>
      </c>
      <c r="Z284" t="s">
        <v>37</v>
      </c>
      <c r="AA284" t="s">
        <v>223</v>
      </c>
      <c r="AC284" t="s">
        <v>1534</v>
      </c>
      <c r="AD284" t="s">
        <v>1535</v>
      </c>
      <c r="AE284" t="s">
        <v>43</v>
      </c>
    </row>
    <row r="285" spans="1:31">
      <c r="A285">
        <v>282</v>
      </c>
      <c r="B285" t="s">
        <v>29</v>
      </c>
      <c r="C285" t="s">
        <v>1490</v>
      </c>
      <c r="D285" t="s">
        <v>48</v>
      </c>
      <c r="L285" t="s">
        <v>1491</v>
      </c>
      <c r="Q285" t="s">
        <v>1536</v>
      </c>
      <c r="R285" t="s">
        <v>1537</v>
      </c>
      <c r="S285" s="1" t="s">
        <v>43</v>
      </c>
      <c r="T285" t="s">
        <v>262</v>
      </c>
      <c r="U285" t="s">
        <v>615</v>
      </c>
      <c r="V285" t="s">
        <v>58</v>
      </c>
      <c r="X285" t="s">
        <v>36</v>
      </c>
      <c r="Y285" t="s">
        <v>165</v>
      </c>
      <c r="Z285" t="s">
        <v>37</v>
      </c>
      <c r="AA285" t="s">
        <v>223</v>
      </c>
      <c r="AC285" t="s">
        <v>1538</v>
      </c>
      <c r="AD285" t="s">
        <v>1539</v>
      </c>
      <c r="AE285" t="s">
        <v>43</v>
      </c>
    </row>
    <row r="286" spans="1:31">
      <c r="A286">
        <v>283</v>
      </c>
      <c r="B286" t="s">
        <v>29</v>
      </c>
      <c r="C286" t="s">
        <v>1496</v>
      </c>
      <c r="D286" t="s">
        <v>60</v>
      </c>
      <c r="L286" t="s">
        <v>1497</v>
      </c>
      <c r="Q286" t="s">
        <v>1540</v>
      </c>
      <c r="R286" t="s">
        <v>1541</v>
      </c>
      <c r="S286" s="1" t="s">
        <v>210</v>
      </c>
      <c r="T286" t="s">
        <v>262</v>
      </c>
      <c r="U286" t="s">
        <v>36</v>
      </c>
      <c r="V286" t="s">
        <v>36</v>
      </c>
      <c r="X286" t="s">
        <v>90</v>
      </c>
      <c r="Y286" t="s">
        <v>174</v>
      </c>
      <c r="Z286" t="s">
        <v>45</v>
      </c>
      <c r="AA286" t="s">
        <v>37</v>
      </c>
      <c r="AC286" t="s">
        <v>37</v>
      </c>
      <c r="AD286" t="s">
        <v>37</v>
      </c>
      <c r="AE286" t="s">
        <v>37</v>
      </c>
    </row>
    <row r="287" spans="1:31">
      <c r="A287">
        <v>284</v>
      </c>
      <c r="B287" t="s">
        <v>29</v>
      </c>
      <c r="C287" t="s">
        <v>971</v>
      </c>
      <c r="D287" t="s">
        <v>69</v>
      </c>
      <c r="M287" t="s">
        <v>972</v>
      </c>
      <c r="Q287" t="s">
        <v>1542</v>
      </c>
      <c r="R287" t="s">
        <v>1543</v>
      </c>
      <c r="S287" s="1" t="s">
        <v>34</v>
      </c>
      <c r="T287" t="s">
        <v>262</v>
      </c>
      <c r="U287" t="s">
        <v>36</v>
      </c>
      <c r="V287" t="s">
        <v>36</v>
      </c>
      <c r="X287" t="s">
        <v>90</v>
      </c>
      <c r="Y287" t="s">
        <v>36</v>
      </c>
      <c r="Z287" t="s">
        <v>45</v>
      </c>
      <c r="AA287" t="s">
        <v>37</v>
      </c>
      <c r="AC287" t="s">
        <v>37</v>
      </c>
      <c r="AD287" t="s">
        <v>37</v>
      </c>
      <c r="AE287" t="s">
        <v>37</v>
      </c>
    </row>
    <row r="288" spans="1:31">
      <c r="A288">
        <v>285</v>
      </c>
      <c r="B288" t="s">
        <v>29</v>
      </c>
      <c r="C288" t="s">
        <v>979</v>
      </c>
      <c r="D288" t="s">
        <v>48</v>
      </c>
      <c r="N288" t="s">
        <v>980</v>
      </c>
      <c r="Q288" t="s">
        <v>1544</v>
      </c>
      <c r="R288" t="s">
        <v>1545</v>
      </c>
      <c r="S288" s="1" t="s">
        <v>64</v>
      </c>
      <c r="T288" t="s">
        <v>262</v>
      </c>
      <c r="U288" t="s">
        <v>983</v>
      </c>
      <c r="V288" t="s">
        <v>171</v>
      </c>
      <c r="W288" t="s">
        <v>172</v>
      </c>
      <c r="X288" t="s">
        <v>1504</v>
      </c>
      <c r="Y288" t="s">
        <v>174</v>
      </c>
      <c r="Z288" t="s">
        <v>45</v>
      </c>
      <c r="AA288" t="s">
        <v>223</v>
      </c>
      <c r="AC288" t="s">
        <v>1546</v>
      </c>
      <c r="AD288" t="s">
        <v>1547</v>
      </c>
      <c r="AE288" t="s">
        <v>43</v>
      </c>
    </row>
    <row r="289" spans="1:31">
      <c r="A289">
        <v>286</v>
      </c>
      <c r="B289" t="s">
        <v>29</v>
      </c>
      <c r="C289" t="s">
        <v>988</v>
      </c>
      <c r="D289" t="s">
        <v>48</v>
      </c>
      <c r="N289" t="s">
        <v>989</v>
      </c>
      <c r="Q289" t="s">
        <v>1548</v>
      </c>
      <c r="R289" t="s">
        <v>1549</v>
      </c>
      <c r="S289" s="1" t="s">
        <v>43</v>
      </c>
      <c r="T289" t="s">
        <v>262</v>
      </c>
      <c r="X289" t="s">
        <v>90</v>
      </c>
      <c r="Y289" t="s">
        <v>165</v>
      </c>
      <c r="Z289" t="s">
        <v>45</v>
      </c>
      <c r="AA289" t="s">
        <v>223</v>
      </c>
      <c r="AC289" t="s">
        <v>1550</v>
      </c>
      <c r="AD289" t="s">
        <v>1551</v>
      </c>
      <c r="AE289" t="s">
        <v>64</v>
      </c>
    </row>
    <row r="290" spans="1:31">
      <c r="A290">
        <v>287</v>
      </c>
      <c r="B290" t="s">
        <v>29</v>
      </c>
      <c r="C290" t="s">
        <v>1552</v>
      </c>
      <c r="D290" t="s">
        <v>60</v>
      </c>
      <c r="J290" t="s">
        <v>1553</v>
      </c>
      <c r="Q290" t="s">
        <v>1554</v>
      </c>
      <c r="R290" t="s">
        <v>1555</v>
      </c>
      <c r="S290" s="1" t="s">
        <v>1239</v>
      </c>
      <c r="T290" t="s">
        <v>44</v>
      </c>
      <c r="U290" t="s">
        <v>36</v>
      </c>
      <c r="V290" t="s">
        <v>36</v>
      </c>
      <c r="X290" t="s">
        <v>90</v>
      </c>
      <c r="Y290" t="s">
        <v>325</v>
      </c>
      <c r="Z290" t="s">
        <v>325</v>
      </c>
      <c r="AA290" t="s">
        <v>65</v>
      </c>
      <c r="AC290" t="s">
        <v>1556</v>
      </c>
      <c r="AD290" t="s">
        <v>1557</v>
      </c>
      <c r="AE290" t="s">
        <v>1239</v>
      </c>
    </row>
    <row r="291" spans="1:31">
      <c r="A291">
        <v>288</v>
      </c>
      <c r="B291" t="s">
        <v>29</v>
      </c>
      <c r="C291" t="s">
        <v>971</v>
      </c>
      <c r="D291" t="s">
        <v>69</v>
      </c>
      <c r="K291" t="s">
        <v>972</v>
      </c>
      <c r="Q291" t="s">
        <v>1558</v>
      </c>
      <c r="R291" t="s">
        <v>1559</v>
      </c>
      <c r="S291" s="1" t="s">
        <v>73</v>
      </c>
      <c r="T291" t="s">
        <v>44</v>
      </c>
      <c r="U291" t="s">
        <v>36</v>
      </c>
      <c r="V291" t="s">
        <v>36</v>
      </c>
      <c r="X291" t="s">
        <v>90</v>
      </c>
      <c r="Y291" t="s">
        <v>45</v>
      </c>
      <c r="Z291" t="s">
        <v>45</v>
      </c>
      <c r="AA291" t="s">
        <v>37</v>
      </c>
      <c r="AC291" t="s">
        <v>37</v>
      </c>
      <c r="AD291" t="s">
        <v>37</v>
      </c>
      <c r="AE291" t="s">
        <v>37</v>
      </c>
    </row>
    <row r="292" spans="1:31">
      <c r="A292">
        <v>289</v>
      </c>
      <c r="B292" t="s">
        <v>29</v>
      </c>
      <c r="C292" t="s">
        <v>975</v>
      </c>
      <c r="D292" t="s">
        <v>48</v>
      </c>
      <c r="L292" t="s">
        <v>976</v>
      </c>
      <c r="Q292" t="s">
        <v>1560</v>
      </c>
      <c r="R292" t="s">
        <v>1561</v>
      </c>
      <c r="S292" s="1" t="s">
        <v>43</v>
      </c>
      <c r="T292" t="s">
        <v>188</v>
      </c>
      <c r="U292" t="s">
        <v>1562</v>
      </c>
      <c r="V292" t="s">
        <v>58</v>
      </c>
      <c r="W292" t="s">
        <v>1563</v>
      </c>
      <c r="X292" t="s">
        <v>1209</v>
      </c>
      <c r="Y292" t="s">
        <v>364</v>
      </c>
      <c r="Z292" t="s">
        <v>364</v>
      </c>
      <c r="AA292" t="s">
        <v>65</v>
      </c>
      <c r="AC292" t="s">
        <v>1564</v>
      </c>
      <c r="AD292" t="s">
        <v>1565</v>
      </c>
      <c r="AE292" t="s">
        <v>64</v>
      </c>
    </row>
    <row r="293" spans="1:31">
      <c r="A293">
        <v>290</v>
      </c>
      <c r="B293" t="s">
        <v>29</v>
      </c>
      <c r="C293" t="s">
        <v>1566</v>
      </c>
      <c r="D293" t="s">
        <v>48</v>
      </c>
      <c r="L293" t="s">
        <v>1567</v>
      </c>
      <c r="Q293" t="s">
        <v>1568</v>
      </c>
      <c r="R293" t="s">
        <v>1569</v>
      </c>
      <c r="S293" s="1" t="s">
        <v>43</v>
      </c>
      <c r="T293" t="s">
        <v>56</v>
      </c>
      <c r="U293" t="s">
        <v>1570</v>
      </c>
      <c r="V293" t="s">
        <v>171</v>
      </c>
      <c r="X293" t="s">
        <v>90</v>
      </c>
      <c r="Y293" t="s">
        <v>165</v>
      </c>
      <c r="Z293" t="s">
        <v>45</v>
      </c>
      <c r="AA293" t="s">
        <v>37</v>
      </c>
      <c r="AC293" t="s">
        <v>37</v>
      </c>
      <c r="AD293" t="s">
        <v>37</v>
      </c>
      <c r="AE293" t="s">
        <v>37</v>
      </c>
    </row>
    <row r="294" spans="1:31">
      <c r="A294">
        <v>291</v>
      </c>
      <c r="B294" t="s">
        <v>29</v>
      </c>
      <c r="C294" t="s">
        <v>1571</v>
      </c>
      <c r="D294" t="s">
        <v>48</v>
      </c>
      <c r="L294" t="s">
        <v>1572</v>
      </c>
      <c r="Q294" t="s">
        <v>1573</v>
      </c>
      <c r="R294" t="s">
        <v>1574</v>
      </c>
      <c r="S294" s="1" t="s">
        <v>43</v>
      </c>
      <c r="T294" t="s">
        <v>188</v>
      </c>
      <c r="U294" t="s">
        <v>1562</v>
      </c>
      <c r="V294" t="s">
        <v>58</v>
      </c>
      <c r="W294" t="s">
        <v>1563</v>
      </c>
      <c r="X294" t="s">
        <v>1209</v>
      </c>
      <c r="Y294" t="s">
        <v>1575</v>
      </c>
      <c r="Z294" t="s">
        <v>1575</v>
      </c>
      <c r="AA294" t="s">
        <v>65</v>
      </c>
      <c r="AC294" t="s">
        <v>1576</v>
      </c>
      <c r="AD294" t="s">
        <v>1577</v>
      </c>
      <c r="AE294" t="s">
        <v>64</v>
      </c>
    </row>
    <row r="295" spans="1:31">
      <c r="A295">
        <v>292</v>
      </c>
      <c r="B295" t="s">
        <v>29</v>
      </c>
      <c r="C295" t="s">
        <v>979</v>
      </c>
      <c r="D295" t="s">
        <v>48</v>
      </c>
      <c r="L295" t="s">
        <v>980</v>
      </c>
      <c r="Q295" t="s">
        <v>1578</v>
      </c>
      <c r="R295" t="s">
        <v>1579</v>
      </c>
      <c r="S295" s="1" t="s">
        <v>64</v>
      </c>
      <c r="T295" t="s">
        <v>1580</v>
      </c>
      <c r="U295" t="s">
        <v>983</v>
      </c>
      <c r="V295" t="s">
        <v>171</v>
      </c>
      <c r="W295" t="s">
        <v>1581</v>
      </c>
      <c r="X295" t="s">
        <v>1504</v>
      </c>
      <c r="Y295" t="s">
        <v>364</v>
      </c>
      <c r="Z295" t="s">
        <v>364</v>
      </c>
      <c r="AA295" t="s">
        <v>65</v>
      </c>
      <c r="AC295" t="s">
        <v>1582</v>
      </c>
      <c r="AD295" t="s">
        <v>1583</v>
      </c>
      <c r="AE295" t="s">
        <v>64</v>
      </c>
    </row>
    <row r="296" spans="1:31">
      <c r="A296">
        <v>293</v>
      </c>
      <c r="B296" t="s">
        <v>29</v>
      </c>
      <c r="C296" t="s">
        <v>1584</v>
      </c>
      <c r="D296" t="s">
        <v>48</v>
      </c>
      <c r="L296" t="s">
        <v>1585</v>
      </c>
      <c r="Q296" t="s">
        <v>1586</v>
      </c>
      <c r="R296" t="s">
        <v>1587</v>
      </c>
      <c r="S296" s="1" t="s">
        <v>43</v>
      </c>
      <c r="T296" t="s">
        <v>195</v>
      </c>
      <c r="U296" t="s">
        <v>615</v>
      </c>
      <c r="V296" t="s">
        <v>58</v>
      </c>
      <c r="W296" t="s">
        <v>172</v>
      </c>
      <c r="X296" t="s">
        <v>616</v>
      </c>
      <c r="Y296" t="s">
        <v>174</v>
      </c>
      <c r="Z296" t="s">
        <v>37</v>
      </c>
      <c r="AA296" t="s">
        <v>45</v>
      </c>
      <c r="AC296" t="s">
        <v>37</v>
      </c>
      <c r="AD296" t="s">
        <v>37</v>
      </c>
      <c r="AE296" t="s">
        <v>37</v>
      </c>
    </row>
    <row r="297" spans="1:31">
      <c r="A297">
        <v>294</v>
      </c>
      <c r="B297" t="s">
        <v>29</v>
      </c>
      <c r="C297" t="s">
        <v>984</v>
      </c>
      <c r="D297" t="s">
        <v>48</v>
      </c>
      <c r="L297" t="s">
        <v>985</v>
      </c>
      <c r="Q297" t="s">
        <v>1588</v>
      </c>
      <c r="R297" t="s">
        <v>1589</v>
      </c>
      <c r="S297" s="1" t="s">
        <v>43</v>
      </c>
      <c r="T297" t="s">
        <v>188</v>
      </c>
      <c r="U297" t="s">
        <v>89</v>
      </c>
      <c r="V297" t="s">
        <v>58</v>
      </c>
      <c r="Y297" t="s">
        <v>165</v>
      </c>
      <c r="Z297" t="s">
        <v>37</v>
      </c>
      <c r="AA297" t="s">
        <v>37</v>
      </c>
      <c r="AC297" t="s">
        <v>37</v>
      </c>
      <c r="AD297" t="s">
        <v>37</v>
      </c>
      <c r="AE297" t="s">
        <v>37</v>
      </c>
    </row>
    <row r="298" spans="1:31">
      <c r="A298">
        <v>295</v>
      </c>
      <c r="B298" t="s">
        <v>29</v>
      </c>
      <c r="C298" t="s">
        <v>988</v>
      </c>
      <c r="D298" t="s">
        <v>48</v>
      </c>
      <c r="L298" t="s">
        <v>989</v>
      </c>
      <c r="Q298" t="s">
        <v>1590</v>
      </c>
      <c r="R298" t="s">
        <v>1591</v>
      </c>
      <c r="S298" s="1" t="s">
        <v>43</v>
      </c>
      <c r="T298" t="s">
        <v>56</v>
      </c>
      <c r="U298" t="s">
        <v>45</v>
      </c>
      <c r="V298" t="s">
        <v>45</v>
      </c>
      <c r="Y298" t="s">
        <v>364</v>
      </c>
      <c r="Z298" t="s">
        <v>364</v>
      </c>
      <c r="AA298" t="s">
        <v>223</v>
      </c>
      <c r="AC298" t="s">
        <v>1592</v>
      </c>
      <c r="AD298" t="s">
        <v>1593</v>
      </c>
      <c r="AE298" t="s">
        <v>43</v>
      </c>
    </row>
    <row r="299" spans="1:31">
      <c r="A299">
        <v>296</v>
      </c>
      <c r="B299" t="s">
        <v>29</v>
      </c>
      <c r="C299" t="s">
        <v>1594</v>
      </c>
      <c r="D299" t="s">
        <v>48</v>
      </c>
      <c r="L299" t="s">
        <v>1595</v>
      </c>
      <c r="Q299" t="s">
        <v>1596</v>
      </c>
      <c r="R299" t="s">
        <v>1597</v>
      </c>
      <c r="S299" s="1" t="s">
        <v>43</v>
      </c>
      <c r="T299" t="s">
        <v>188</v>
      </c>
      <c r="U299" t="s">
        <v>1562</v>
      </c>
      <c r="V299" t="s">
        <v>58</v>
      </c>
      <c r="W299" t="s">
        <v>1563</v>
      </c>
      <c r="X299" t="s">
        <v>1209</v>
      </c>
      <c r="Y299" t="s">
        <v>1575</v>
      </c>
      <c r="Z299" t="s">
        <v>1575</v>
      </c>
      <c r="AA299" t="s">
        <v>37</v>
      </c>
      <c r="AC299" t="s">
        <v>37</v>
      </c>
      <c r="AD299" t="s">
        <v>37</v>
      </c>
      <c r="AE299" t="s">
        <v>37</v>
      </c>
    </row>
    <row r="300" spans="1:31">
      <c r="A300">
        <v>297</v>
      </c>
      <c r="B300" t="s">
        <v>29</v>
      </c>
      <c r="C300" t="s">
        <v>992</v>
      </c>
      <c r="D300" t="s">
        <v>48</v>
      </c>
      <c r="L300" t="s">
        <v>993</v>
      </c>
      <c r="Q300" t="s">
        <v>1598</v>
      </c>
      <c r="R300" t="s">
        <v>1599</v>
      </c>
      <c r="S300" s="1" t="s">
        <v>43</v>
      </c>
      <c r="T300" t="s">
        <v>1600</v>
      </c>
      <c r="U300" t="s">
        <v>79</v>
      </c>
      <c r="V300" t="s">
        <v>80</v>
      </c>
      <c r="W300" t="s">
        <v>1581</v>
      </c>
      <c r="X300" t="s">
        <v>1601</v>
      </c>
      <c r="Y300" t="s">
        <v>174</v>
      </c>
      <c r="Z300" t="s">
        <v>174</v>
      </c>
      <c r="AA300" t="s">
        <v>37</v>
      </c>
      <c r="AC300" t="s">
        <v>37</v>
      </c>
      <c r="AD300" t="s">
        <v>37</v>
      </c>
      <c r="AE300" t="s">
        <v>37</v>
      </c>
    </row>
    <row r="301" spans="1:31">
      <c r="A301">
        <v>298</v>
      </c>
      <c r="B301" t="s">
        <v>29</v>
      </c>
      <c r="C301" t="s">
        <v>996</v>
      </c>
      <c r="D301" t="s">
        <v>48</v>
      </c>
      <c r="L301" t="s">
        <v>997</v>
      </c>
      <c r="Q301" t="s">
        <v>1602</v>
      </c>
      <c r="R301" t="s">
        <v>999</v>
      </c>
      <c r="S301" s="1" t="s">
        <v>43</v>
      </c>
      <c r="T301" t="s">
        <v>195</v>
      </c>
      <c r="U301" t="s">
        <v>79</v>
      </c>
      <c r="V301" t="s">
        <v>80</v>
      </c>
      <c r="X301" t="s">
        <v>90</v>
      </c>
      <c r="Y301" t="s">
        <v>165</v>
      </c>
      <c r="Z301" t="s">
        <v>45</v>
      </c>
      <c r="AA301" t="s">
        <v>37</v>
      </c>
      <c r="AC301" t="s">
        <v>37</v>
      </c>
      <c r="AD301" t="s">
        <v>37</v>
      </c>
      <c r="AE301" t="s">
        <v>37</v>
      </c>
    </row>
    <row r="302" spans="1:31">
      <c r="A302">
        <v>299</v>
      </c>
      <c r="B302" t="s">
        <v>29</v>
      </c>
      <c r="C302" t="s">
        <v>1552</v>
      </c>
      <c r="D302" t="s">
        <v>60</v>
      </c>
      <c r="J302" t="s">
        <v>1553</v>
      </c>
      <c r="Q302" t="s">
        <v>1603</v>
      </c>
      <c r="R302" t="s">
        <v>1604</v>
      </c>
      <c r="S302" s="1" t="s">
        <v>210</v>
      </c>
      <c r="T302" t="s">
        <v>262</v>
      </c>
      <c r="U302" t="s">
        <v>36</v>
      </c>
      <c r="V302" t="s">
        <v>36</v>
      </c>
      <c r="X302" t="s">
        <v>90</v>
      </c>
      <c r="Y302" t="s">
        <v>174</v>
      </c>
      <c r="Z302" t="s">
        <v>45</v>
      </c>
      <c r="AA302" t="s">
        <v>223</v>
      </c>
      <c r="AC302" t="s">
        <v>1605</v>
      </c>
      <c r="AD302" t="s">
        <v>1606</v>
      </c>
      <c r="AE302" t="s">
        <v>43</v>
      </c>
    </row>
    <row r="303" spans="1:31">
      <c r="A303">
        <v>300</v>
      </c>
      <c r="B303" t="s">
        <v>29</v>
      </c>
      <c r="C303" t="s">
        <v>971</v>
      </c>
      <c r="D303" t="s">
        <v>69</v>
      </c>
      <c r="K303" t="s">
        <v>972</v>
      </c>
      <c r="Q303" t="s">
        <v>1607</v>
      </c>
      <c r="R303" t="s">
        <v>1608</v>
      </c>
      <c r="S303" s="1" t="s">
        <v>73</v>
      </c>
      <c r="T303" t="s">
        <v>262</v>
      </c>
      <c r="U303" t="s">
        <v>36</v>
      </c>
      <c r="V303" t="s">
        <v>36</v>
      </c>
      <c r="X303" t="s">
        <v>90</v>
      </c>
      <c r="Y303" t="s">
        <v>45</v>
      </c>
      <c r="Z303" t="s">
        <v>45</v>
      </c>
      <c r="AA303" t="s">
        <v>37</v>
      </c>
      <c r="AC303" t="s">
        <v>37</v>
      </c>
      <c r="AD303" t="s">
        <v>37</v>
      </c>
      <c r="AE303" t="s">
        <v>37</v>
      </c>
    </row>
    <row r="304" spans="1:31">
      <c r="A304">
        <v>301</v>
      </c>
      <c r="B304" t="s">
        <v>29</v>
      </c>
      <c r="C304" t="s">
        <v>975</v>
      </c>
      <c r="D304" t="s">
        <v>48</v>
      </c>
      <c r="L304" t="s">
        <v>976</v>
      </c>
      <c r="Q304" t="s">
        <v>1609</v>
      </c>
      <c r="R304" t="s">
        <v>1610</v>
      </c>
      <c r="S304" s="1" t="s">
        <v>43</v>
      </c>
      <c r="T304" t="s">
        <v>262</v>
      </c>
      <c r="U304" t="s">
        <v>615</v>
      </c>
      <c r="V304" t="s">
        <v>58</v>
      </c>
      <c r="W304" t="s">
        <v>1611</v>
      </c>
      <c r="X304" t="s">
        <v>1612</v>
      </c>
      <c r="Y304" t="s">
        <v>174</v>
      </c>
      <c r="Z304" t="s">
        <v>45</v>
      </c>
      <c r="AA304" t="s">
        <v>223</v>
      </c>
      <c r="AC304" t="s">
        <v>1613</v>
      </c>
      <c r="AD304" t="s">
        <v>1614</v>
      </c>
      <c r="AE304" t="s">
        <v>43</v>
      </c>
    </row>
    <row r="305" spans="1:31">
      <c r="A305">
        <v>302</v>
      </c>
      <c r="B305" t="s">
        <v>29</v>
      </c>
      <c r="C305" t="s">
        <v>1571</v>
      </c>
      <c r="D305" t="s">
        <v>48</v>
      </c>
      <c r="L305" t="s">
        <v>1572</v>
      </c>
      <c r="Q305" t="s">
        <v>1615</v>
      </c>
      <c r="R305" t="s">
        <v>1616</v>
      </c>
      <c r="S305" s="1" t="s">
        <v>43</v>
      </c>
      <c r="T305" t="s">
        <v>262</v>
      </c>
      <c r="U305" t="s">
        <v>615</v>
      </c>
      <c r="V305" t="s">
        <v>58</v>
      </c>
      <c r="W305" t="s">
        <v>1611</v>
      </c>
      <c r="X305" t="s">
        <v>1612</v>
      </c>
      <c r="Y305" t="s">
        <v>174</v>
      </c>
      <c r="Z305" t="s">
        <v>45</v>
      </c>
      <c r="AA305" t="s">
        <v>36</v>
      </c>
      <c r="AC305" t="s">
        <v>36</v>
      </c>
      <c r="AD305" t="s">
        <v>36</v>
      </c>
      <c r="AE305" t="s">
        <v>36</v>
      </c>
    </row>
    <row r="306" spans="1:31">
      <c r="A306">
        <v>303</v>
      </c>
      <c r="B306" t="s">
        <v>29</v>
      </c>
      <c r="C306" t="s">
        <v>979</v>
      </c>
      <c r="D306" t="s">
        <v>48</v>
      </c>
      <c r="L306" t="s">
        <v>980</v>
      </c>
      <c r="Q306" t="s">
        <v>1617</v>
      </c>
      <c r="R306" t="s">
        <v>1618</v>
      </c>
      <c r="S306" s="1" t="s">
        <v>64</v>
      </c>
      <c r="T306" t="s">
        <v>262</v>
      </c>
      <c r="U306" t="s">
        <v>983</v>
      </c>
      <c r="V306" t="s">
        <v>171</v>
      </c>
      <c r="W306" t="s">
        <v>1581</v>
      </c>
      <c r="X306" t="s">
        <v>1504</v>
      </c>
      <c r="Y306" t="s">
        <v>174</v>
      </c>
      <c r="Z306" t="s">
        <v>45</v>
      </c>
      <c r="AA306" t="s">
        <v>65</v>
      </c>
      <c r="AC306" t="s">
        <v>1619</v>
      </c>
      <c r="AD306" t="s">
        <v>1620</v>
      </c>
      <c r="AE306" t="s">
        <v>64</v>
      </c>
    </row>
    <row r="307" spans="1:31">
      <c r="A307">
        <v>304</v>
      </c>
      <c r="B307" t="s">
        <v>29</v>
      </c>
      <c r="C307" t="s">
        <v>1584</v>
      </c>
      <c r="D307" t="s">
        <v>48</v>
      </c>
      <c r="L307" t="s">
        <v>1585</v>
      </c>
      <c r="Q307" t="s">
        <v>1621</v>
      </c>
      <c r="R307" t="s">
        <v>1622</v>
      </c>
      <c r="S307" s="1" t="s">
        <v>43</v>
      </c>
      <c r="T307" t="s">
        <v>262</v>
      </c>
      <c r="U307" t="s">
        <v>615</v>
      </c>
      <c r="V307" t="s">
        <v>58</v>
      </c>
      <c r="W307" t="s">
        <v>1623</v>
      </c>
      <c r="X307" t="s">
        <v>1624</v>
      </c>
      <c r="Y307" t="s">
        <v>174</v>
      </c>
      <c r="Z307" t="s">
        <v>682</v>
      </c>
      <c r="AA307" t="s">
        <v>36</v>
      </c>
      <c r="AC307" t="s">
        <v>36</v>
      </c>
      <c r="AD307" t="s">
        <v>36</v>
      </c>
      <c r="AE307" t="s">
        <v>36</v>
      </c>
    </row>
    <row r="308" spans="1:31">
      <c r="A308">
        <v>305</v>
      </c>
      <c r="B308" t="s">
        <v>29</v>
      </c>
      <c r="C308" t="s">
        <v>988</v>
      </c>
      <c r="D308" t="s">
        <v>48</v>
      </c>
      <c r="L308" t="s">
        <v>989</v>
      </c>
      <c r="Q308" t="s">
        <v>1625</v>
      </c>
      <c r="R308" t="s">
        <v>1626</v>
      </c>
      <c r="S308" s="1" t="s">
        <v>43</v>
      </c>
      <c r="T308" t="s">
        <v>262</v>
      </c>
      <c r="U308" t="s">
        <v>45</v>
      </c>
      <c r="V308" t="s">
        <v>45</v>
      </c>
      <c r="X308" t="s">
        <v>45</v>
      </c>
      <c r="Y308" t="s">
        <v>174</v>
      </c>
      <c r="Z308" t="s">
        <v>45</v>
      </c>
      <c r="AA308" t="s">
        <v>223</v>
      </c>
      <c r="AC308" t="s">
        <v>1627</v>
      </c>
      <c r="AD308" t="s">
        <v>1628</v>
      </c>
      <c r="AE308" t="s">
        <v>43</v>
      </c>
    </row>
    <row r="309" spans="1:31">
      <c r="A309">
        <v>306</v>
      </c>
      <c r="B309" t="s">
        <v>29</v>
      </c>
      <c r="C309" t="s">
        <v>996</v>
      </c>
      <c r="D309" t="s">
        <v>48</v>
      </c>
      <c r="L309" t="s">
        <v>997</v>
      </c>
      <c r="Q309" t="s">
        <v>1602</v>
      </c>
      <c r="R309" t="s">
        <v>999</v>
      </c>
      <c r="S309" s="1" t="s">
        <v>43</v>
      </c>
      <c r="T309" t="s">
        <v>262</v>
      </c>
      <c r="U309" t="s">
        <v>79</v>
      </c>
      <c r="V309" t="s">
        <v>80</v>
      </c>
      <c r="X309" t="s">
        <v>90</v>
      </c>
      <c r="Y309" t="s">
        <v>165</v>
      </c>
      <c r="Z309" t="s">
        <v>45</v>
      </c>
      <c r="AA309" t="s">
        <v>36</v>
      </c>
      <c r="AC309" t="s">
        <v>36</v>
      </c>
      <c r="AD309" t="s">
        <v>36</v>
      </c>
      <c r="AE309" t="s">
        <v>36</v>
      </c>
    </row>
    <row r="310" spans="1:31">
      <c r="A310">
        <v>307</v>
      </c>
      <c r="B310" t="s">
        <v>29</v>
      </c>
      <c r="C310" t="s">
        <v>1629</v>
      </c>
      <c r="D310" t="s">
        <v>60</v>
      </c>
      <c r="J310" t="s">
        <v>1630</v>
      </c>
      <c r="Q310" t="s">
        <v>1631</v>
      </c>
      <c r="R310" t="s">
        <v>1632</v>
      </c>
      <c r="S310" s="1" t="s">
        <v>43</v>
      </c>
      <c r="T310" t="s">
        <v>195</v>
      </c>
      <c r="U310" t="s">
        <v>36</v>
      </c>
      <c r="V310" t="s">
        <v>36</v>
      </c>
      <c r="X310" t="s">
        <v>90</v>
      </c>
      <c r="Y310" t="s">
        <v>174</v>
      </c>
      <c r="Z310" t="s">
        <v>174</v>
      </c>
      <c r="AA310" t="s">
        <v>223</v>
      </c>
      <c r="AC310" t="s">
        <v>1633</v>
      </c>
      <c r="AD310" t="s">
        <v>1634</v>
      </c>
      <c r="AE310" t="s">
        <v>43</v>
      </c>
    </row>
    <row r="311" spans="1:31">
      <c r="A311">
        <v>308</v>
      </c>
      <c r="B311" t="s">
        <v>29</v>
      </c>
      <c r="C311" t="s">
        <v>1004</v>
      </c>
      <c r="D311" t="s">
        <v>69</v>
      </c>
      <c r="K311" t="s">
        <v>1005</v>
      </c>
      <c r="Q311" t="s">
        <v>1635</v>
      </c>
      <c r="R311" t="s">
        <v>1636</v>
      </c>
      <c r="S311" s="1" t="s">
        <v>34</v>
      </c>
      <c r="T311" t="s">
        <v>195</v>
      </c>
      <c r="U311" t="s">
        <v>36</v>
      </c>
      <c r="V311" t="s">
        <v>36</v>
      </c>
      <c r="X311" t="s">
        <v>90</v>
      </c>
      <c r="Y311" t="s">
        <v>45</v>
      </c>
      <c r="Z311" t="s">
        <v>45</v>
      </c>
      <c r="AA311" t="s">
        <v>37</v>
      </c>
      <c r="AC311" t="s">
        <v>37</v>
      </c>
      <c r="AD311" t="s">
        <v>37</v>
      </c>
      <c r="AE311" t="s">
        <v>37</v>
      </c>
    </row>
    <row r="312" spans="1:31">
      <c r="A312">
        <v>309</v>
      </c>
      <c r="B312" t="s">
        <v>29</v>
      </c>
      <c r="C312" t="s">
        <v>1008</v>
      </c>
      <c r="D312" t="s">
        <v>48</v>
      </c>
      <c r="L312" t="s">
        <v>1009</v>
      </c>
      <c r="Q312" t="s">
        <v>1637</v>
      </c>
      <c r="R312" t="s">
        <v>1638</v>
      </c>
      <c r="S312" s="1" t="s">
        <v>43</v>
      </c>
      <c r="T312" t="s">
        <v>195</v>
      </c>
      <c r="U312" t="s">
        <v>111</v>
      </c>
      <c r="V312" t="s">
        <v>58</v>
      </c>
      <c r="X312" t="s">
        <v>90</v>
      </c>
      <c r="Y312" t="s">
        <v>165</v>
      </c>
      <c r="Z312" t="s">
        <v>165</v>
      </c>
      <c r="AA312" t="s">
        <v>223</v>
      </c>
      <c r="AC312" t="s">
        <v>1639</v>
      </c>
      <c r="AD312" t="s">
        <v>1640</v>
      </c>
      <c r="AE312" t="s">
        <v>43</v>
      </c>
    </row>
    <row r="313" spans="1:31">
      <c r="A313">
        <v>310</v>
      </c>
      <c r="B313" t="s">
        <v>29</v>
      </c>
      <c r="C313" t="s">
        <v>1013</v>
      </c>
      <c r="D313" t="s">
        <v>48</v>
      </c>
      <c r="L313" t="s">
        <v>1014</v>
      </c>
      <c r="Q313" t="s">
        <v>1641</v>
      </c>
      <c r="R313" t="s">
        <v>1642</v>
      </c>
      <c r="S313" s="1" t="s">
        <v>64</v>
      </c>
      <c r="T313" t="s">
        <v>195</v>
      </c>
      <c r="U313" t="s">
        <v>111</v>
      </c>
      <c r="V313" t="s">
        <v>58</v>
      </c>
      <c r="X313" t="s">
        <v>181</v>
      </c>
      <c r="Y313" t="s">
        <v>174</v>
      </c>
      <c r="Z313" t="s">
        <v>174</v>
      </c>
      <c r="AA313" t="s">
        <v>223</v>
      </c>
      <c r="AC313" t="s">
        <v>1643</v>
      </c>
      <c r="AD313" t="s">
        <v>1644</v>
      </c>
      <c r="AE313" t="s">
        <v>43</v>
      </c>
    </row>
    <row r="314" spans="1:31">
      <c r="A314">
        <v>311</v>
      </c>
      <c r="B314" t="s">
        <v>29</v>
      </c>
      <c r="C314" t="s">
        <v>1645</v>
      </c>
      <c r="D314" t="s">
        <v>60</v>
      </c>
      <c r="J314" t="s">
        <v>1646</v>
      </c>
      <c r="Q314" t="s">
        <v>1647</v>
      </c>
      <c r="R314" t="s">
        <v>1648</v>
      </c>
      <c r="S314" s="1" t="s">
        <v>43</v>
      </c>
      <c r="T314" t="s">
        <v>44</v>
      </c>
      <c r="U314" t="s">
        <v>36</v>
      </c>
      <c r="V314" t="s">
        <v>36</v>
      </c>
      <c r="X314" t="s">
        <v>90</v>
      </c>
      <c r="Y314" t="s">
        <v>174</v>
      </c>
      <c r="Z314" t="s">
        <v>174</v>
      </c>
      <c r="AA314" t="s">
        <v>65</v>
      </c>
      <c r="AC314" t="s">
        <v>1649</v>
      </c>
      <c r="AD314" t="s">
        <v>1650</v>
      </c>
      <c r="AE314" t="s">
        <v>64</v>
      </c>
    </row>
    <row r="315" spans="1:31">
      <c r="A315">
        <v>312</v>
      </c>
      <c r="B315" t="s">
        <v>29</v>
      </c>
      <c r="C315" t="s">
        <v>1651</v>
      </c>
      <c r="D315" t="s">
        <v>69</v>
      </c>
      <c r="K315" t="s">
        <v>1652</v>
      </c>
      <c r="Q315" t="s">
        <v>1653</v>
      </c>
      <c r="R315" t="s">
        <v>1654</v>
      </c>
      <c r="S315" s="1" t="s">
        <v>34</v>
      </c>
      <c r="T315" t="s">
        <v>44</v>
      </c>
      <c r="U315" t="s">
        <v>36</v>
      </c>
      <c r="V315" t="s">
        <v>36</v>
      </c>
      <c r="X315" t="s">
        <v>90</v>
      </c>
      <c r="Y315" t="s">
        <v>45</v>
      </c>
      <c r="Z315" t="s">
        <v>45</v>
      </c>
      <c r="AA315" t="s">
        <v>37</v>
      </c>
      <c r="AC315" t="s">
        <v>37</v>
      </c>
      <c r="AD315" t="s">
        <v>37</v>
      </c>
      <c r="AE315" t="s">
        <v>37</v>
      </c>
    </row>
    <row r="316" spans="1:31">
      <c r="A316">
        <v>313</v>
      </c>
      <c r="B316" t="s">
        <v>29</v>
      </c>
      <c r="C316" t="s">
        <v>1655</v>
      </c>
      <c r="D316" t="s">
        <v>48</v>
      </c>
      <c r="L316" t="s">
        <v>1656</v>
      </c>
      <c r="Q316" t="s">
        <v>1657</v>
      </c>
      <c r="R316" t="s">
        <v>1658</v>
      </c>
      <c r="S316" s="1" t="s">
        <v>43</v>
      </c>
      <c r="T316" t="s">
        <v>195</v>
      </c>
      <c r="U316" t="s">
        <v>615</v>
      </c>
      <c r="V316" t="s">
        <v>58</v>
      </c>
      <c r="X316" t="s">
        <v>90</v>
      </c>
      <c r="Y316" t="s">
        <v>165</v>
      </c>
      <c r="Z316" t="s">
        <v>36</v>
      </c>
      <c r="AA316" t="s">
        <v>223</v>
      </c>
      <c r="AC316" t="s">
        <v>1659</v>
      </c>
      <c r="AD316" t="s">
        <v>1660</v>
      </c>
      <c r="AE316" t="s">
        <v>43</v>
      </c>
    </row>
    <row r="317" spans="1:31">
      <c r="A317">
        <v>314</v>
      </c>
      <c r="B317" t="s">
        <v>29</v>
      </c>
      <c r="C317" t="s">
        <v>1661</v>
      </c>
      <c r="D317" t="s">
        <v>48</v>
      </c>
      <c r="L317" t="s">
        <v>1662</v>
      </c>
      <c r="Q317" t="s">
        <v>1663</v>
      </c>
      <c r="R317" t="s">
        <v>1664</v>
      </c>
      <c r="S317" s="1" t="s">
        <v>43</v>
      </c>
      <c r="T317" t="s">
        <v>195</v>
      </c>
      <c r="U317" t="s">
        <v>615</v>
      </c>
      <c r="V317" t="s">
        <v>58</v>
      </c>
      <c r="X317" t="s">
        <v>90</v>
      </c>
      <c r="Y317" t="s">
        <v>165</v>
      </c>
      <c r="Z317" t="s">
        <v>36</v>
      </c>
      <c r="AA317" t="s">
        <v>223</v>
      </c>
      <c r="AC317" t="s">
        <v>1665</v>
      </c>
      <c r="AD317" t="s">
        <v>1666</v>
      </c>
      <c r="AE317" t="s">
        <v>43</v>
      </c>
    </row>
    <row r="318" spans="1:31">
      <c r="A318">
        <v>315</v>
      </c>
      <c r="B318" t="s">
        <v>29</v>
      </c>
      <c r="C318" t="s">
        <v>1667</v>
      </c>
      <c r="D318" t="s">
        <v>48</v>
      </c>
      <c r="L318" t="s">
        <v>1668</v>
      </c>
      <c r="Q318" t="s">
        <v>1669</v>
      </c>
      <c r="R318" t="s">
        <v>1670</v>
      </c>
      <c r="S318" s="1" t="s">
        <v>43</v>
      </c>
      <c r="T318" t="s">
        <v>44</v>
      </c>
      <c r="U318" t="s">
        <v>615</v>
      </c>
      <c r="V318" t="s">
        <v>58</v>
      </c>
      <c r="W318" t="s">
        <v>1563</v>
      </c>
      <c r="X318" t="s">
        <v>1209</v>
      </c>
      <c r="Y318" t="s">
        <v>174</v>
      </c>
      <c r="Z318" t="s">
        <v>174</v>
      </c>
      <c r="AA318" t="s">
        <v>65</v>
      </c>
      <c r="AC318" t="s">
        <v>1671</v>
      </c>
      <c r="AD318" t="s">
        <v>1672</v>
      </c>
      <c r="AE318" t="s">
        <v>64</v>
      </c>
    </row>
    <row r="319" spans="1:31">
      <c r="A319">
        <v>316</v>
      </c>
      <c r="B319" t="s">
        <v>29</v>
      </c>
      <c r="C319" t="s">
        <v>1673</v>
      </c>
      <c r="D319" t="s">
        <v>48</v>
      </c>
      <c r="L319" t="s">
        <v>1674</v>
      </c>
      <c r="Q319" t="s">
        <v>1675</v>
      </c>
      <c r="R319" t="s">
        <v>1676</v>
      </c>
      <c r="S319" s="1" t="s">
        <v>43</v>
      </c>
      <c r="T319" t="s">
        <v>44</v>
      </c>
      <c r="U319" t="s">
        <v>615</v>
      </c>
      <c r="V319" t="s">
        <v>58</v>
      </c>
      <c r="W319" t="s">
        <v>1563</v>
      </c>
      <c r="X319" t="s">
        <v>1209</v>
      </c>
      <c r="Y319" t="s">
        <v>174</v>
      </c>
      <c r="Z319" t="s">
        <v>174</v>
      </c>
      <c r="AA319" t="s">
        <v>65</v>
      </c>
      <c r="AC319" t="s">
        <v>1677</v>
      </c>
      <c r="AD319" t="s">
        <v>1678</v>
      </c>
      <c r="AE319" t="s">
        <v>64</v>
      </c>
    </row>
    <row r="320" spans="1:31">
      <c r="A320">
        <v>317</v>
      </c>
      <c r="B320" t="s">
        <v>29</v>
      </c>
      <c r="C320" t="s">
        <v>1679</v>
      </c>
      <c r="D320" t="s">
        <v>48</v>
      </c>
      <c r="L320" t="s">
        <v>1680</v>
      </c>
      <c r="Q320" t="s">
        <v>1681</v>
      </c>
      <c r="R320" t="s">
        <v>1682</v>
      </c>
      <c r="S320" s="1" t="s">
        <v>43</v>
      </c>
      <c r="T320" t="s">
        <v>44</v>
      </c>
      <c r="U320" t="s">
        <v>615</v>
      </c>
      <c r="V320" t="s">
        <v>58</v>
      </c>
      <c r="W320" t="s">
        <v>1563</v>
      </c>
      <c r="X320" t="s">
        <v>1209</v>
      </c>
      <c r="Y320" t="s">
        <v>174</v>
      </c>
      <c r="Z320" t="s">
        <v>36</v>
      </c>
      <c r="AA320" t="s">
        <v>65</v>
      </c>
      <c r="AC320" t="s">
        <v>1683</v>
      </c>
      <c r="AD320" t="s">
        <v>1684</v>
      </c>
      <c r="AE320" t="s">
        <v>64</v>
      </c>
    </row>
    <row r="321" spans="1:31">
      <c r="A321">
        <v>318</v>
      </c>
      <c r="B321" t="s">
        <v>29</v>
      </c>
      <c r="C321" t="s">
        <v>1685</v>
      </c>
      <c r="D321" t="s">
        <v>48</v>
      </c>
      <c r="L321" t="s">
        <v>1686</v>
      </c>
      <c r="Q321" t="s">
        <v>1687</v>
      </c>
      <c r="R321" t="s">
        <v>1688</v>
      </c>
      <c r="S321" s="1" t="s">
        <v>43</v>
      </c>
      <c r="T321" t="s">
        <v>188</v>
      </c>
      <c r="U321" t="s">
        <v>615</v>
      </c>
      <c r="V321" t="s">
        <v>58</v>
      </c>
      <c r="X321" t="s">
        <v>90</v>
      </c>
      <c r="Y321" t="s">
        <v>165</v>
      </c>
      <c r="Z321" t="s">
        <v>36</v>
      </c>
      <c r="AA321" t="s">
        <v>37</v>
      </c>
      <c r="AC321" t="s">
        <v>37</v>
      </c>
      <c r="AD321" t="s">
        <v>37</v>
      </c>
      <c r="AE321" t="s">
        <v>37</v>
      </c>
    </row>
    <row r="322" spans="1:31">
      <c r="A322">
        <v>319</v>
      </c>
      <c r="B322" t="s">
        <v>29</v>
      </c>
      <c r="C322" t="s">
        <v>1689</v>
      </c>
      <c r="D322" t="s">
        <v>48</v>
      </c>
      <c r="L322" t="s">
        <v>1690</v>
      </c>
      <c r="Q322" t="s">
        <v>1691</v>
      </c>
      <c r="R322" t="s">
        <v>1692</v>
      </c>
      <c r="S322" s="1" t="s">
        <v>43</v>
      </c>
      <c r="T322" t="s">
        <v>195</v>
      </c>
      <c r="U322" t="s">
        <v>615</v>
      </c>
      <c r="V322" t="s">
        <v>58</v>
      </c>
      <c r="W322" t="s">
        <v>1563</v>
      </c>
      <c r="X322" t="s">
        <v>1209</v>
      </c>
      <c r="Y322" t="s">
        <v>174</v>
      </c>
      <c r="Z322" t="s">
        <v>174</v>
      </c>
      <c r="AA322" t="s">
        <v>65</v>
      </c>
      <c r="AC322" t="s">
        <v>1693</v>
      </c>
      <c r="AD322" t="s">
        <v>1694</v>
      </c>
      <c r="AE322" t="s">
        <v>64</v>
      </c>
    </row>
    <row r="323" spans="1:31">
      <c r="A323">
        <v>320</v>
      </c>
      <c r="B323" t="s">
        <v>29</v>
      </c>
      <c r="C323" t="s">
        <v>1645</v>
      </c>
      <c r="D323" t="s">
        <v>60</v>
      </c>
      <c r="J323" t="s">
        <v>1646</v>
      </c>
      <c r="Q323" t="s">
        <v>1695</v>
      </c>
      <c r="R323" t="s">
        <v>1696</v>
      </c>
      <c r="S323" s="1" t="s">
        <v>43</v>
      </c>
      <c r="T323" t="s">
        <v>262</v>
      </c>
      <c r="U323" t="s">
        <v>36</v>
      </c>
      <c r="V323" t="s">
        <v>36</v>
      </c>
      <c r="X323" t="s">
        <v>90</v>
      </c>
      <c r="Y323" t="s">
        <v>165</v>
      </c>
      <c r="Z323" t="s">
        <v>45</v>
      </c>
      <c r="AA323" t="s">
        <v>223</v>
      </c>
      <c r="AC323" t="s">
        <v>1697</v>
      </c>
      <c r="AD323" t="s">
        <v>1698</v>
      </c>
      <c r="AE323" t="s">
        <v>43</v>
      </c>
    </row>
    <row r="324" spans="1:31">
      <c r="A324">
        <v>321</v>
      </c>
      <c r="B324" t="s">
        <v>29</v>
      </c>
      <c r="C324" t="s">
        <v>1651</v>
      </c>
      <c r="D324" t="s">
        <v>69</v>
      </c>
      <c r="K324" t="s">
        <v>1652</v>
      </c>
      <c r="Q324" t="s">
        <v>1699</v>
      </c>
      <c r="R324" t="s">
        <v>1700</v>
      </c>
      <c r="S324" s="1" t="s">
        <v>34</v>
      </c>
      <c r="T324" t="s">
        <v>262</v>
      </c>
      <c r="U324" t="s">
        <v>36</v>
      </c>
      <c r="V324" t="s">
        <v>36</v>
      </c>
      <c r="X324" t="s">
        <v>90</v>
      </c>
      <c r="Y324" t="s">
        <v>45</v>
      </c>
      <c r="Z324" t="s">
        <v>45</v>
      </c>
      <c r="AA324" t="s">
        <v>37</v>
      </c>
      <c r="AC324" t="s">
        <v>37</v>
      </c>
      <c r="AD324" t="s">
        <v>37</v>
      </c>
      <c r="AE324" t="s">
        <v>37</v>
      </c>
    </row>
    <row r="325" spans="1:31">
      <c r="A325">
        <v>322</v>
      </c>
      <c r="B325" t="s">
        <v>29</v>
      </c>
      <c r="C325" t="s">
        <v>1667</v>
      </c>
      <c r="D325" t="s">
        <v>48</v>
      </c>
      <c r="L325" t="s">
        <v>1668</v>
      </c>
      <c r="Q325" t="s">
        <v>1701</v>
      </c>
      <c r="R325" t="s">
        <v>1702</v>
      </c>
      <c r="S325" s="1" t="s">
        <v>43</v>
      </c>
      <c r="T325" t="s">
        <v>262</v>
      </c>
      <c r="U325" t="s">
        <v>615</v>
      </c>
      <c r="V325" t="s">
        <v>58</v>
      </c>
      <c r="X325" t="s">
        <v>90</v>
      </c>
      <c r="Y325" t="s">
        <v>165</v>
      </c>
      <c r="Z325" t="s">
        <v>45</v>
      </c>
      <c r="AA325" t="s">
        <v>223</v>
      </c>
      <c r="AC325" t="s">
        <v>1703</v>
      </c>
      <c r="AD325" t="s">
        <v>1704</v>
      </c>
      <c r="AE325" t="s">
        <v>43</v>
      </c>
    </row>
    <row r="326" spans="1:31">
      <c r="A326">
        <v>323</v>
      </c>
      <c r="B326" t="s">
        <v>29</v>
      </c>
      <c r="C326" t="s">
        <v>1705</v>
      </c>
      <c r="D326" t="s">
        <v>60</v>
      </c>
      <c r="J326" t="s">
        <v>1706</v>
      </c>
      <c r="Q326" t="s">
        <v>1707</v>
      </c>
      <c r="R326" t="s">
        <v>1708</v>
      </c>
      <c r="S326" s="1" t="s">
        <v>210</v>
      </c>
      <c r="T326" t="s">
        <v>195</v>
      </c>
      <c r="U326" t="s">
        <v>36</v>
      </c>
      <c r="V326" t="s">
        <v>36</v>
      </c>
      <c r="X326" t="s">
        <v>90</v>
      </c>
      <c r="Y326" t="s">
        <v>165</v>
      </c>
      <c r="Z326" t="s">
        <v>45</v>
      </c>
      <c r="AA326" t="s">
        <v>37</v>
      </c>
      <c r="AC326" t="s">
        <v>37</v>
      </c>
      <c r="AD326" t="s">
        <v>37</v>
      </c>
      <c r="AE326" t="s">
        <v>37</v>
      </c>
    </row>
    <row r="327" spans="1:31">
      <c r="A327">
        <v>324</v>
      </c>
      <c r="B327" t="s">
        <v>29</v>
      </c>
      <c r="C327" t="s">
        <v>1103</v>
      </c>
      <c r="D327" t="s">
        <v>69</v>
      </c>
      <c r="K327" t="s">
        <v>1104</v>
      </c>
      <c r="Q327" t="s">
        <v>1709</v>
      </c>
      <c r="R327" t="s">
        <v>1710</v>
      </c>
      <c r="S327" s="1" t="s">
        <v>34</v>
      </c>
      <c r="T327" t="s">
        <v>195</v>
      </c>
      <c r="U327" t="s">
        <v>36</v>
      </c>
      <c r="V327" t="s">
        <v>36</v>
      </c>
      <c r="X327" t="s">
        <v>90</v>
      </c>
      <c r="Y327" t="s">
        <v>36</v>
      </c>
      <c r="Z327" t="s">
        <v>45</v>
      </c>
      <c r="AA327" t="s">
        <v>37</v>
      </c>
      <c r="AC327" t="s">
        <v>37</v>
      </c>
      <c r="AD327" t="s">
        <v>37</v>
      </c>
      <c r="AE327" t="s">
        <v>37</v>
      </c>
    </row>
    <row r="328" spans="1:31">
      <c r="A328">
        <v>325</v>
      </c>
      <c r="B328" t="s">
        <v>29</v>
      </c>
      <c r="C328" t="s">
        <v>1107</v>
      </c>
      <c r="D328" t="s">
        <v>48</v>
      </c>
      <c r="L328" t="s">
        <v>1108</v>
      </c>
      <c r="Q328" t="s">
        <v>1711</v>
      </c>
      <c r="R328" t="s">
        <v>1712</v>
      </c>
      <c r="S328" s="1" t="s">
        <v>43</v>
      </c>
      <c r="T328" t="s">
        <v>195</v>
      </c>
      <c r="U328" t="s">
        <v>1111</v>
      </c>
      <c r="V328" t="s">
        <v>171</v>
      </c>
      <c r="X328" t="s">
        <v>90</v>
      </c>
      <c r="Y328" t="s">
        <v>165</v>
      </c>
      <c r="Z328" t="s">
        <v>45</v>
      </c>
      <c r="AA328" t="s">
        <v>37</v>
      </c>
      <c r="AC328" t="s">
        <v>37</v>
      </c>
      <c r="AD328" t="s">
        <v>37</v>
      </c>
      <c r="AE328" t="s">
        <v>37</v>
      </c>
    </row>
    <row r="329" spans="1:31">
      <c r="A329">
        <v>326</v>
      </c>
      <c r="B329" t="s">
        <v>29</v>
      </c>
      <c r="C329" t="s">
        <v>1112</v>
      </c>
      <c r="D329" t="s">
        <v>48</v>
      </c>
      <c r="L329" t="s">
        <v>1113</v>
      </c>
      <c r="Q329" t="s">
        <v>1713</v>
      </c>
      <c r="R329" t="s">
        <v>1714</v>
      </c>
      <c r="S329" s="1" t="s">
        <v>43</v>
      </c>
      <c r="T329" t="s">
        <v>195</v>
      </c>
      <c r="U329" t="s">
        <v>89</v>
      </c>
      <c r="V329" t="s">
        <v>58</v>
      </c>
      <c r="X329" t="s">
        <v>90</v>
      </c>
      <c r="Y329" t="s">
        <v>165</v>
      </c>
      <c r="Z329" t="s">
        <v>45</v>
      </c>
      <c r="AA329" t="s">
        <v>37</v>
      </c>
      <c r="AC329" t="s">
        <v>37</v>
      </c>
      <c r="AD329" t="s">
        <v>37</v>
      </c>
      <c r="AE329" t="s">
        <v>37</v>
      </c>
    </row>
    <row r="330" spans="1:31">
      <c r="A330">
        <v>327</v>
      </c>
      <c r="B330" t="s">
        <v>29</v>
      </c>
      <c r="C330" t="s">
        <v>1116</v>
      </c>
      <c r="D330" t="s">
        <v>48</v>
      </c>
      <c r="L330" t="s">
        <v>1117</v>
      </c>
      <c r="Q330" t="s">
        <v>1715</v>
      </c>
      <c r="R330" t="s">
        <v>1716</v>
      </c>
      <c r="S330" s="1" t="s">
        <v>43</v>
      </c>
      <c r="T330" t="s">
        <v>195</v>
      </c>
      <c r="U330" t="s">
        <v>615</v>
      </c>
      <c r="V330" t="s">
        <v>58</v>
      </c>
      <c r="X330" t="s">
        <v>90</v>
      </c>
      <c r="Y330" t="s">
        <v>165</v>
      </c>
      <c r="Z330" t="s">
        <v>45</v>
      </c>
      <c r="AA330" t="s">
        <v>37</v>
      </c>
      <c r="AC330" t="s">
        <v>37</v>
      </c>
      <c r="AD330" t="s">
        <v>37</v>
      </c>
      <c r="AE330" t="s">
        <v>37</v>
      </c>
    </row>
    <row r="331" spans="1:31">
      <c r="A331">
        <v>328</v>
      </c>
      <c r="B331" t="s">
        <v>29</v>
      </c>
      <c r="C331" t="s">
        <v>1120</v>
      </c>
      <c r="D331" t="s">
        <v>48</v>
      </c>
      <c r="L331" t="s">
        <v>1121</v>
      </c>
      <c r="Q331" t="s">
        <v>1717</v>
      </c>
      <c r="R331" t="s">
        <v>1718</v>
      </c>
      <c r="S331" s="1" t="s">
        <v>43</v>
      </c>
      <c r="T331" t="s">
        <v>195</v>
      </c>
      <c r="U331" t="s">
        <v>79</v>
      </c>
      <c r="V331" t="s">
        <v>80</v>
      </c>
      <c r="X331" t="s">
        <v>90</v>
      </c>
      <c r="Y331" t="s">
        <v>165</v>
      </c>
      <c r="Z331" t="s">
        <v>45</v>
      </c>
      <c r="AA331" t="s">
        <v>37</v>
      </c>
      <c r="AC331" t="s">
        <v>37</v>
      </c>
      <c r="AD331" t="s">
        <v>37</v>
      </c>
      <c r="AE331" t="s">
        <v>37</v>
      </c>
    </row>
    <row r="332" spans="1:31">
      <c r="A332">
        <v>329</v>
      </c>
      <c r="B332" t="s">
        <v>29</v>
      </c>
      <c r="C332" t="s">
        <v>1142</v>
      </c>
      <c r="D332" t="s">
        <v>60</v>
      </c>
      <c r="L332" t="s">
        <v>1143</v>
      </c>
      <c r="Q332" t="s">
        <v>1719</v>
      </c>
      <c r="R332" t="s">
        <v>1720</v>
      </c>
      <c r="S332" s="1" t="s">
        <v>210</v>
      </c>
      <c r="T332" t="s">
        <v>195</v>
      </c>
      <c r="U332" t="s">
        <v>36</v>
      </c>
      <c r="V332" t="s">
        <v>36</v>
      </c>
      <c r="X332" t="s">
        <v>90</v>
      </c>
      <c r="Y332" t="s">
        <v>165</v>
      </c>
      <c r="Z332" t="s">
        <v>45</v>
      </c>
      <c r="AA332" t="s">
        <v>37</v>
      </c>
      <c r="AC332" t="s">
        <v>37</v>
      </c>
      <c r="AD332" t="s">
        <v>37</v>
      </c>
      <c r="AE332" t="s">
        <v>37</v>
      </c>
    </row>
    <row r="333" spans="1:31">
      <c r="A333">
        <v>330</v>
      </c>
      <c r="B333" t="s">
        <v>29</v>
      </c>
      <c r="C333" t="s">
        <v>971</v>
      </c>
      <c r="D333" t="s">
        <v>69</v>
      </c>
      <c r="M333" t="s">
        <v>972</v>
      </c>
      <c r="Q333" t="s">
        <v>1721</v>
      </c>
      <c r="R333" t="s">
        <v>1722</v>
      </c>
      <c r="S333" s="1" t="s">
        <v>34</v>
      </c>
      <c r="T333" t="s">
        <v>195</v>
      </c>
      <c r="U333" t="s">
        <v>36</v>
      </c>
      <c r="V333" t="s">
        <v>36</v>
      </c>
      <c r="X333" t="s">
        <v>90</v>
      </c>
      <c r="Y333" t="s">
        <v>36</v>
      </c>
      <c r="Z333" t="s">
        <v>45</v>
      </c>
      <c r="AA333" t="s">
        <v>37</v>
      </c>
      <c r="AC333" t="s">
        <v>37</v>
      </c>
      <c r="AD333" t="s">
        <v>37</v>
      </c>
      <c r="AE333" t="s">
        <v>37</v>
      </c>
    </row>
    <row r="334" spans="1:31">
      <c r="A334">
        <v>331</v>
      </c>
      <c r="B334" t="s">
        <v>29</v>
      </c>
      <c r="C334" t="s">
        <v>975</v>
      </c>
      <c r="D334" t="s">
        <v>48</v>
      </c>
      <c r="N334" t="s">
        <v>976</v>
      </c>
      <c r="Q334" t="s">
        <v>1723</v>
      </c>
      <c r="R334" t="s">
        <v>1724</v>
      </c>
      <c r="S334" s="1" t="s">
        <v>43</v>
      </c>
      <c r="T334" t="s">
        <v>195</v>
      </c>
      <c r="U334" t="s">
        <v>615</v>
      </c>
      <c r="V334" t="s">
        <v>58</v>
      </c>
      <c r="X334" t="s">
        <v>90</v>
      </c>
      <c r="Y334" t="s">
        <v>165</v>
      </c>
      <c r="Z334" t="s">
        <v>45</v>
      </c>
      <c r="AA334" t="s">
        <v>37</v>
      </c>
      <c r="AB334" t="s">
        <v>37</v>
      </c>
      <c r="AC334" t="s">
        <v>37</v>
      </c>
      <c r="AD334" t="s">
        <v>37</v>
      </c>
    </row>
    <row r="335" spans="1:31">
      <c r="A335">
        <v>332</v>
      </c>
      <c r="B335" t="s">
        <v>29</v>
      </c>
      <c r="C335" t="s">
        <v>979</v>
      </c>
      <c r="D335" t="s">
        <v>48</v>
      </c>
      <c r="N335" t="s">
        <v>980</v>
      </c>
      <c r="Q335" t="s">
        <v>1725</v>
      </c>
      <c r="R335" t="s">
        <v>1545</v>
      </c>
      <c r="S335" s="1" t="s">
        <v>43</v>
      </c>
      <c r="T335" t="s">
        <v>195</v>
      </c>
      <c r="U335" t="s">
        <v>983</v>
      </c>
      <c r="V335" t="s">
        <v>171</v>
      </c>
      <c r="X335" t="s">
        <v>45</v>
      </c>
      <c r="Y335" t="s">
        <v>165</v>
      </c>
      <c r="Z335" t="s">
        <v>45</v>
      </c>
      <c r="AA335" t="s">
        <v>37</v>
      </c>
      <c r="AC335" t="s">
        <v>37</v>
      </c>
      <c r="AD335" t="s">
        <v>37</v>
      </c>
      <c r="AE335" t="s">
        <v>37</v>
      </c>
    </row>
    <row r="336" spans="1:31">
      <c r="A336">
        <v>333</v>
      </c>
      <c r="B336" t="s">
        <v>29</v>
      </c>
      <c r="C336" t="s">
        <v>988</v>
      </c>
      <c r="D336" t="s">
        <v>48</v>
      </c>
      <c r="N336" t="s">
        <v>989</v>
      </c>
      <c r="Q336" t="s">
        <v>1726</v>
      </c>
      <c r="R336" t="s">
        <v>1549</v>
      </c>
      <c r="S336" s="1" t="s">
        <v>64</v>
      </c>
      <c r="T336" t="s">
        <v>195</v>
      </c>
      <c r="X336" t="s">
        <v>90</v>
      </c>
      <c r="Y336" t="s">
        <v>165</v>
      </c>
      <c r="Z336" t="s">
        <v>45</v>
      </c>
      <c r="AA336" t="s">
        <v>37</v>
      </c>
      <c r="AC336" t="s">
        <v>37</v>
      </c>
      <c r="AD336" t="s">
        <v>37</v>
      </c>
      <c r="AE336" t="s">
        <v>37</v>
      </c>
    </row>
    <row r="337" spans="1:31">
      <c r="A337">
        <v>334</v>
      </c>
      <c r="B337" t="s">
        <v>29</v>
      </c>
      <c r="C337" t="s">
        <v>1727</v>
      </c>
      <c r="D337" t="s">
        <v>60</v>
      </c>
      <c r="J337" t="s">
        <v>1728</v>
      </c>
      <c r="Q337" t="s">
        <v>1729</v>
      </c>
      <c r="R337" t="s">
        <v>1730</v>
      </c>
      <c r="S337" s="1" t="s">
        <v>210</v>
      </c>
      <c r="T337" t="s">
        <v>195</v>
      </c>
      <c r="U337" t="s">
        <v>36</v>
      </c>
      <c r="V337" t="s">
        <v>36</v>
      </c>
      <c r="X337" t="s">
        <v>90</v>
      </c>
      <c r="Y337" t="s">
        <v>174</v>
      </c>
      <c r="Z337" t="s">
        <v>45</v>
      </c>
      <c r="AA337" t="s">
        <v>36</v>
      </c>
      <c r="AC337" t="s">
        <v>37</v>
      </c>
      <c r="AD337" t="s">
        <v>37</v>
      </c>
      <c r="AE337" t="s">
        <v>37</v>
      </c>
    </row>
    <row r="338" spans="1:31">
      <c r="A338">
        <v>335</v>
      </c>
      <c r="B338" t="s">
        <v>29</v>
      </c>
      <c r="C338" t="s">
        <v>236</v>
      </c>
      <c r="D338" t="s">
        <v>69</v>
      </c>
      <c r="K338" t="s">
        <v>237</v>
      </c>
      <c r="Q338" t="s">
        <v>1731</v>
      </c>
      <c r="R338" t="s">
        <v>1732</v>
      </c>
      <c r="S338" s="1" t="s">
        <v>34</v>
      </c>
      <c r="T338" t="s">
        <v>195</v>
      </c>
      <c r="U338" t="s">
        <v>36</v>
      </c>
      <c r="V338" t="s">
        <v>36</v>
      </c>
      <c r="X338" t="s">
        <v>90</v>
      </c>
      <c r="Y338" t="s">
        <v>45</v>
      </c>
      <c r="Z338" t="s">
        <v>45</v>
      </c>
      <c r="AA338" t="s">
        <v>37</v>
      </c>
      <c r="AC338" t="s">
        <v>37</v>
      </c>
      <c r="AD338" t="s">
        <v>37</v>
      </c>
      <c r="AE338" t="s">
        <v>37</v>
      </c>
    </row>
    <row r="339" spans="1:31">
      <c r="A339">
        <v>336</v>
      </c>
      <c r="B339" t="s">
        <v>29</v>
      </c>
      <c r="C339" t="s">
        <v>240</v>
      </c>
      <c r="D339" t="s">
        <v>48</v>
      </c>
      <c r="L339" t="s">
        <v>241</v>
      </c>
      <c r="Q339" t="s">
        <v>1733</v>
      </c>
      <c r="R339" t="s">
        <v>1734</v>
      </c>
      <c r="S339" s="1" t="s">
        <v>64</v>
      </c>
      <c r="T339" t="s">
        <v>195</v>
      </c>
      <c r="U339" t="s">
        <v>36</v>
      </c>
      <c r="V339" t="s">
        <v>36</v>
      </c>
      <c r="X339" t="s">
        <v>90</v>
      </c>
      <c r="Y339" t="s">
        <v>174</v>
      </c>
      <c r="Z339" t="s">
        <v>45</v>
      </c>
      <c r="AA339" t="s">
        <v>223</v>
      </c>
      <c r="AC339" t="s">
        <v>1735</v>
      </c>
      <c r="AD339" t="s">
        <v>1736</v>
      </c>
      <c r="AE339" t="s">
        <v>43</v>
      </c>
    </row>
    <row r="340" spans="1:31">
      <c r="A340">
        <v>337</v>
      </c>
      <c r="B340" t="s">
        <v>29</v>
      </c>
      <c r="C340" t="s">
        <v>253</v>
      </c>
      <c r="D340" t="s">
        <v>48</v>
      </c>
      <c r="L340" t="s">
        <v>254</v>
      </c>
      <c r="Q340" t="s">
        <v>1737</v>
      </c>
      <c r="R340" t="s">
        <v>1738</v>
      </c>
      <c r="S340" s="1" t="s">
        <v>43</v>
      </c>
      <c r="T340" t="s">
        <v>195</v>
      </c>
      <c r="U340" t="s">
        <v>111</v>
      </c>
      <c r="V340" t="s">
        <v>58</v>
      </c>
      <c r="X340" t="s">
        <v>90</v>
      </c>
      <c r="Y340" t="s">
        <v>165</v>
      </c>
      <c r="Z340" t="s">
        <v>45</v>
      </c>
      <c r="AA340" t="s">
        <v>37</v>
      </c>
      <c r="AC340" t="s">
        <v>37</v>
      </c>
      <c r="AD340" t="s">
        <v>37</v>
      </c>
      <c r="AE340" t="s">
        <v>37</v>
      </c>
    </row>
    <row r="341" spans="1:31">
      <c r="A341">
        <v>338</v>
      </c>
      <c r="B341" t="s">
        <v>29</v>
      </c>
      <c r="C341" t="s">
        <v>258</v>
      </c>
      <c r="D341" t="s">
        <v>48</v>
      </c>
      <c r="L341" t="s">
        <v>259</v>
      </c>
      <c r="Q341" t="s">
        <v>1739</v>
      </c>
      <c r="R341" t="s">
        <v>1740</v>
      </c>
      <c r="S341" s="1" t="s">
        <v>43</v>
      </c>
      <c r="T341" t="s">
        <v>195</v>
      </c>
      <c r="U341" t="s">
        <v>263</v>
      </c>
      <c r="V341" t="s">
        <v>171</v>
      </c>
      <c r="W341" t="s">
        <v>1581</v>
      </c>
      <c r="X341" t="s">
        <v>1741</v>
      </c>
      <c r="Y341" t="s">
        <v>174</v>
      </c>
      <c r="Z341" t="s">
        <v>36</v>
      </c>
      <c r="AA341" t="s">
        <v>412</v>
      </c>
      <c r="AC341" t="s">
        <v>1742</v>
      </c>
      <c r="AD341" t="s">
        <v>1743</v>
      </c>
      <c r="AE341" t="s">
        <v>43</v>
      </c>
    </row>
    <row r="342" spans="1:31">
      <c r="A342">
        <v>339</v>
      </c>
      <c r="B342" t="s">
        <v>29</v>
      </c>
      <c r="C342" t="s">
        <v>264</v>
      </c>
      <c r="D342" t="s">
        <v>48</v>
      </c>
      <c r="L342" t="s">
        <v>265</v>
      </c>
      <c r="Q342" t="s">
        <v>1744</v>
      </c>
      <c r="R342" t="s">
        <v>1745</v>
      </c>
      <c r="S342" s="1" t="s">
        <v>43</v>
      </c>
      <c r="T342" t="s">
        <v>195</v>
      </c>
      <c r="U342" t="s">
        <v>36</v>
      </c>
      <c r="V342" t="s">
        <v>36</v>
      </c>
      <c r="X342" t="s">
        <v>36</v>
      </c>
      <c r="Y342" t="s">
        <v>165</v>
      </c>
      <c r="Z342" t="s">
        <v>36</v>
      </c>
      <c r="AA342" t="s">
        <v>37</v>
      </c>
      <c r="AC342" t="s">
        <v>37</v>
      </c>
      <c r="AD342" t="s">
        <v>37</v>
      </c>
      <c r="AE342" t="s">
        <v>37</v>
      </c>
    </row>
    <row r="343" spans="1:31">
      <c r="A343">
        <v>340</v>
      </c>
      <c r="B343" t="s">
        <v>29</v>
      </c>
      <c r="C343" t="s">
        <v>274</v>
      </c>
      <c r="D343" t="s">
        <v>48</v>
      </c>
      <c r="L343" t="s">
        <v>275</v>
      </c>
      <c r="Q343" t="s">
        <v>1414</v>
      </c>
      <c r="R343" t="s">
        <v>1746</v>
      </c>
      <c r="S343" s="1" t="s">
        <v>43</v>
      </c>
      <c r="T343" t="s">
        <v>195</v>
      </c>
      <c r="U343" t="s">
        <v>170</v>
      </c>
      <c r="V343" t="s">
        <v>171</v>
      </c>
      <c r="X343" t="s">
        <v>90</v>
      </c>
      <c r="Y343" t="s">
        <v>165</v>
      </c>
      <c r="Z343" t="s">
        <v>45</v>
      </c>
      <c r="AA343" t="s">
        <v>37</v>
      </c>
      <c r="AC343" t="s">
        <v>37</v>
      </c>
      <c r="AD343" t="s">
        <v>37</v>
      </c>
      <c r="AE343" t="s">
        <v>37</v>
      </c>
    </row>
    <row r="344" spans="1:31">
      <c r="A344">
        <v>341</v>
      </c>
      <c r="B344" t="s">
        <v>29</v>
      </c>
      <c r="C344" t="s">
        <v>284</v>
      </c>
      <c r="D344" t="s">
        <v>48</v>
      </c>
      <c r="L344" t="s">
        <v>285</v>
      </c>
      <c r="Q344" t="s">
        <v>1420</v>
      </c>
      <c r="R344" t="s">
        <v>1747</v>
      </c>
      <c r="S344" s="1" t="s">
        <v>43</v>
      </c>
      <c r="T344" t="s">
        <v>195</v>
      </c>
      <c r="U344" t="s">
        <v>79</v>
      </c>
      <c r="V344" t="s">
        <v>80</v>
      </c>
      <c r="X344" t="s">
        <v>90</v>
      </c>
      <c r="Y344" t="s">
        <v>165</v>
      </c>
      <c r="Z344" t="s">
        <v>45</v>
      </c>
      <c r="AA344" t="s">
        <v>37</v>
      </c>
      <c r="AC344" t="s">
        <v>37</v>
      </c>
      <c r="AD344" t="s">
        <v>37</v>
      </c>
      <c r="AE344" t="s">
        <v>37</v>
      </c>
    </row>
    <row r="345" spans="1:31">
      <c r="A345">
        <v>342</v>
      </c>
      <c r="B345" t="s">
        <v>29</v>
      </c>
      <c r="C345" t="s">
        <v>1748</v>
      </c>
      <c r="D345" t="s">
        <v>60</v>
      </c>
      <c r="J345" t="s">
        <v>1749</v>
      </c>
      <c r="Q345" t="s">
        <v>1750</v>
      </c>
      <c r="R345" t="s">
        <v>1751</v>
      </c>
      <c r="S345" s="1" t="s">
        <v>43</v>
      </c>
      <c r="T345" t="s">
        <v>195</v>
      </c>
      <c r="U345" t="s">
        <v>36</v>
      </c>
      <c r="V345" t="s">
        <v>36</v>
      </c>
      <c r="X345" t="s">
        <v>90</v>
      </c>
      <c r="Y345" t="s">
        <v>174</v>
      </c>
      <c r="Z345" t="s">
        <v>45</v>
      </c>
      <c r="AA345" t="s">
        <v>36</v>
      </c>
      <c r="AC345" t="s">
        <v>37</v>
      </c>
      <c r="AD345" t="s">
        <v>37</v>
      </c>
      <c r="AE345" t="s">
        <v>37</v>
      </c>
    </row>
    <row r="346" spans="1:31">
      <c r="A346">
        <v>343</v>
      </c>
      <c r="B346" t="s">
        <v>29</v>
      </c>
      <c r="C346" t="s">
        <v>236</v>
      </c>
      <c r="D346" t="s">
        <v>69</v>
      </c>
      <c r="K346" t="s">
        <v>237</v>
      </c>
      <c r="Q346" t="s">
        <v>1752</v>
      </c>
      <c r="R346" t="s">
        <v>1753</v>
      </c>
      <c r="S346" s="1" t="s">
        <v>34</v>
      </c>
      <c r="T346" t="s">
        <v>195</v>
      </c>
      <c r="U346" t="s">
        <v>36</v>
      </c>
      <c r="V346" t="s">
        <v>36</v>
      </c>
      <c r="X346" t="s">
        <v>90</v>
      </c>
      <c r="Y346" t="s">
        <v>36</v>
      </c>
      <c r="Z346" t="s">
        <v>45</v>
      </c>
      <c r="AA346" t="s">
        <v>37</v>
      </c>
      <c r="AC346" t="s">
        <v>37</v>
      </c>
      <c r="AD346" t="s">
        <v>37</v>
      </c>
      <c r="AE346" t="s">
        <v>37</v>
      </c>
    </row>
    <row r="347" spans="1:31">
      <c r="A347">
        <v>344</v>
      </c>
      <c r="B347" t="s">
        <v>29</v>
      </c>
      <c r="C347" t="s">
        <v>240</v>
      </c>
      <c r="D347" t="s">
        <v>48</v>
      </c>
      <c r="L347" t="s">
        <v>241</v>
      </c>
      <c r="Q347" t="s">
        <v>1754</v>
      </c>
      <c r="R347" t="s">
        <v>1755</v>
      </c>
      <c r="S347" s="1" t="s">
        <v>64</v>
      </c>
      <c r="T347" t="s">
        <v>195</v>
      </c>
      <c r="U347" t="s">
        <v>36</v>
      </c>
      <c r="V347" t="s">
        <v>36</v>
      </c>
      <c r="X347" t="s">
        <v>90</v>
      </c>
      <c r="Y347" t="s">
        <v>174</v>
      </c>
      <c r="Z347" t="s">
        <v>45</v>
      </c>
      <c r="AA347" t="s">
        <v>223</v>
      </c>
      <c r="AC347" t="s">
        <v>1756</v>
      </c>
      <c r="AD347" t="s">
        <v>1757</v>
      </c>
      <c r="AE347" t="s">
        <v>43</v>
      </c>
    </row>
    <row r="348" spans="1:31">
      <c r="A348">
        <v>345</v>
      </c>
      <c r="B348" t="s">
        <v>29</v>
      </c>
      <c r="C348" t="s">
        <v>253</v>
      </c>
      <c r="D348" t="s">
        <v>48</v>
      </c>
      <c r="L348" t="s">
        <v>254</v>
      </c>
      <c r="Q348" t="s">
        <v>1758</v>
      </c>
      <c r="R348" t="s">
        <v>1759</v>
      </c>
      <c r="S348" s="1" t="s">
        <v>43</v>
      </c>
      <c r="T348" t="s">
        <v>195</v>
      </c>
      <c r="U348" t="s">
        <v>111</v>
      </c>
      <c r="V348" t="s">
        <v>58</v>
      </c>
      <c r="X348" t="s">
        <v>90</v>
      </c>
      <c r="Y348" t="s">
        <v>165</v>
      </c>
      <c r="Z348" t="s">
        <v>36</v>
      </c>
      <c r="AA348" t="s">
        <v>37</v>
      </c>
      <c r="AC348" t="s">
        <v>37</v>
      </c>
      <c r="AD348" t="s">
        <v>37</v>
      </c>
      <c r="AE348" t="s">
        <v>37</v>
      </c>
    </row>
    <row r="349" spans="1:31">
      <c r="A349">
        <v>346</v>
      </c>
      <c r="B349" t="s">
        <v>29</v>
      </c>
      <c r="C349" t="s">
        <v>258</v>
      </c>
      <c r="D349" t="s">
        <v>48</v>
      </c>
      <c r="L349" t="s">
        <v>259</v>
      </c>
      <c r="Q349" t="s">
        <v>1739</v>
      </c>
      <c r="R349" t="s">
        <v>1760</v>
      </c>
      <c r="S349" s="1" t="s">
        <v>43</v>
      </c>
      <c r="T349" t="s">
        <v>262</v>
      </c>
      <c r="U349" t="s">
        <v>263</v>
      </c>
      <c r="V349" t="s">
        <v>171</v>
      </c>
      <c r="X349" t="s">
        <v>37</v>
      </c>
      <c r="Y349" t="s">
        <v>165</v>
      </c>
      <c r="Z349" t="s">
        <v>36</v>
      </c>
      <c r="AA349" t="s">
        <v>37</v>
      </c>
      <c r="AC349" t="s">
        <v>37</v>
      </c>
      <c r="AD349" t="s">
        <v>37</v>
      </c>
      <c r="AE349" t="s">
        <v>37</v>
      </c>
    </row>
    <row r="350" spans="1:31">
      <c r="A350">
        <v>347</v>
      </c>
      <c r="B350" t="s">
        <v>29</v>
      </c>
      <c r="C350" t="s">
        <v>264</v>
      </c>
      <c r="D350" t="s">
        <v>48</v>
      </c>
      <c r="L350" t="s">
        <v>265</v>
      </c>
      <c r="Q350" t="s">
        <v>1761</v>
      </c>
      <c r="R350" t="s">
        <v>1762</v>
      </c>
      <c r="S350" s="1" t="s">
        <v>43</v>
      </c>
      <c r="T350" t="s">
        <v>195</v>
      </c>
      <c r="U350" t="s">
        <v>37</v>
      </c>
      <c r="V350" t="s">
        <v>37</v>
      </c>
      <c r="X350" t="s">
        <v>37</v>
      </c>
      <c r="Y350" t="s">
        <v>165</v>
      </c>
      <c r="Z350" t="s">
        <v>36</v>
      </c>
      <c r="AA350" t="s">
        <v>37</v>
      </c>
      <c r="AC350" t="s">
        <v>37</v>
      </c>
      <c r="AD350" t="s">
        <v>37</v>
      </c>
      <c r="AE350" t="s">
        <v>37</v>
      </c>
    </row>
    <row r="351" spans="1:31">
      <c r="A351">
        <v>348</v>
      </c>
      <c r="B351" t="s">
        <v>29</v>
      </c>
      <c r="C351" t="s">
        <v>268</v>
      </c>
      <c r="D351" t="s">
        <v>48</v>
      </c>
      <c r="L351" t="s">
        <v>269</v>
      </c>
      <c r="Q351" t="s">
        <v>1763</v>
      </c>
      <c r="R351" t="s">
        <v>1764</v>
      </c>
      <c r="S351" s="1" t="s">
        <v>43</v>
      </c>
      <c r="T351" t="s">
        <v>195</v>
      </c>
      <c r="U351" t="s">
        <v>89</v>
      </c>
      <c r="V351" t="s">
        <v>58</v>
      </c>
      <c r="Y351" t="s">
        <v>165</v>
      </c>
      <c r="Z351" t="s">
        <v>36</v>
      </c>
      <c r="AA351" t="s">
        <v>37</v>
      </c>
      <c r="AC351" t="s">
        <v>37</v>
      </c>
      <c r="AD351" t="s">
        <v>37</v>
      </c>
      <c r="AE351" t="s">
        <v>37</v>
      </c>
    </row>
    <row r="352" spans="1:31">
      <c r="A352">
        <v>349</v>
      </c>
      <c r="B352" t="s">
        <v>29</v>
      </c>
      <c r="C352" t="s">
        <v>274</v>
      </c>
      <c r="D352" t="s">
        <v>48</v>
      </c>
      <c r="L352" t="s">
        <v>275</v>
      </c>
      <c r="Q352" t="s">
        <v>1414</v>
      </c>
      <c r="R352" t="s">
        <v>1765</v>
      </c>
      <c r="S352" s="1" t="s">
        <v>43</v>
      </c>
      <c r="T352" t="s">
        <v>195</v>
      </c>
      <c r="U352" t="s">
        <v>170</v>
      </c>
      <c r="V352" t="s">
        <v>171</v>
      </c>
      <c r="W352" t="s">
        <v>1623</v>
      </c>
      <c r="X352" t="s">
        <v>1766</v>
      </c>
      <c r="Y352" t="s">
        <v>174</v>
      </c>
      <c r="Z352" t="s">
        <v>45</v>
      </c>
      <c r="AA352" t="s">
        <v>36</v>
      </c>
      <c r="AC352" t="s">
        <v>37</v>
      </c>
      <c r="AD352" t="s">
        <v>37</v>
      </c>
      <c r="AE352" t="s">
        <v>37</v>
      </c>
    </row>
    <row r="353" spans="1:31">
      <c r="A353">
        <v>350</v>
      </c>
      <c r="B353" t="s">
        <v>29</v>
      </c>
      <c r="C353" t="s">
        <v>278</v>
      </c>
      <c r="D353" t="s">
        <v>48</v>
      </c>
      <c r="L353" t="s">
        <v>279</v>
      </c>
      <c r="Q353" t="s">
        <v>1767</v>
      </c>
      <c r="R353" t="s">
        <v>281</v>
      </c>
      <c r="S353" s="1" t="s">
        <v>43</v>
      </c>
      <c r="T353" t="s">
        <v>195</v>
      </c>
      <c r="U353" t="s">
        <v>79</v>
      </c>
      <c r="V353" t="s">
        <v>80</v>
      </c>
      <c r="X353" t="s">
        <v>90</v>
      </c>
      <c r="Y353" t="s">
        <v>165</v>
      </c>
      <c r="Z353" t="s">
        <v>36</v>
      </c>
      <c r="AA353" t="s">
        <v>37</v>
      </c>
      <c r="AC353" t="s">
        <v>37</v>
      </c>
      <c r="AD353" t="s">
        <v>37</v>
      </c>
      <c r="AE353" t="s">
        <v>37</v>
      </c>
    </row>
    <row r="354" spans="1:31">
      <c r="A354">
        <v>351</v>
      </c>
      <c r="B354" t="s">
        <v>29</v>
      </c>
      <c r="C354" t="s">
        <v>284</v>
      </c>
      <c r="D354" t="s">
        <v>48</v>
      </c>
      <c r="L354" t="s">
        <v>285</v>
      </c>
      <c r="Q354" t="s">
        <v>1768</v>
      </c>
      <c r="R354" t="s">
        <v>1769</v>
      </c>
      <c r="S354" s="1" t="s">
        <v>43</v>
      </c>
      <c r="T354" t="s">
        <v>195</v>
      </c>
      <c r="U354" t="s">
        <v>79</v>
      </c>
      <c r="V354" t="s">
        <v>80</v>
      </c>
      <c r="X354" t="s">
        <v>90</v>
      </c>
      <c r="Y354" t="s">
        <v>165</v>
      </c>
      <c r="Z354" t="s">
        <v>36</v>
      </c>
      <c r="AA354" t="s">
        <v>37</v>
      </c>
      <c r="AC354" t="s">
        <v>37</v>
      </c>
      <c r="AD354" t="s">
        <v>37</v>
      </c>
      <c r="AE354" t="s">
        <v>37</v>
      </c>
    </row>
    <row r="355" spans="1:31">
      <c r="A355">
        <v>352</v>
      </c>
      <c r="B355" t="s">
        <v>29</v>
      </c>
      <c r="C355" t="s">
        <v>1748</v>
      </c>
      <c r="D355" t="s">
        <v>60</v>
      </c>
      <c r="J355" t="s">
        <v>1749</v>
      </c>
      <c r="Q355" t="s">
        <v>1770</v>
      </c>
      <c r="R355" t="s">
        <v>1771</v>
      </c>
      <c r="S355" s="1" t="s">
        <v>210</v>
      </c>
      <c r="T355" t="s">
        <v>262</v>
      </c>
      <c r="U355" t="s">
        <v>37</v>
      </c>
      <c r="V355" t="s">
        <v>37</v>
      </c>
      <c r="X355" t="s">
        <v>37</v>
      </c>
      <c r="Y355" t="s">
        <v>1772</v>
      </c>
      <c r="Z355" t="s">
        <v>45</v>
      </c>
      <c r="AA355" t="s">
        <v>412</v>
      </c>
      <c r="AC355" t="s">
        <v>1773</v>
      </c>
      <c r="AD355" t="s">
        <v>1774</v>
      </c>
      <c r="AE355" t="s">
        <v>210</v>
      </c>
    </row>
    <row r="356" spans="1:31">
      <c r="A356">
        <v>353</v>
      </c>
      <c r="B356" t="s">
        <v>29</v>
      </c>
      <c r="C356" t="s">
        <v>236</v>
      </c>
      <c r="D356" t="s">
        <v>69</v>
      </c>
      <c r="K356" t="s">
        <v>237</v>
      </c>
      <c r="Q356" t="s">
        <v>1775</v>
      </c>
      <c r="R356" t="s">
        <v>1776</v>
      </c>
      <c r="S356" s="1" t="s">
        <v>34</v>
      </c>
      <c r="T356" t="s">
        <v>262</v>
      </c>
      <c r="U356" t="s">
        <v>37</v>
      </c>
      <c r="V356" t="s">
        <v>37</v>
      </c>
      <c r="X356" t="s">
        <v>37</v>
      </c>
      <c r="Y356" t="s">
        <v>36</v>
      </c>
      <c r="Z356" t="s">
        <v>45</v>
      </c>
      <c r="AA356" t="s">
        <v>37</v>
      </c>
      <c r="AC356" t="s">
        <v>37</v>
      </c>
      <c r="AD356" t="s">
        <v>37</v>
      </c>
      <c r="AE356" t="s">
        <v>37</v>
      </c>
    </row>
    <row r="357" spans="1:31">
      <c r="A357">
        <v>354</v>
      </c>
      <c r="B357" t="s">
        <v>29</v>
      </c>
      <c r="C357" t="s">
        <v>240</v>
      </c>
      <c r="D357" t="s">
        <v>48</v>
      </c>
      <c r="L357" t="s">
        <v>241</v>
      </c>
      <c r="Q357" t="s">
        <v>1777</v>
      </c>
      <c r="R357" t="s">
        <v>1778</v>
      </c>
      <c r="S357" s="1" t="s">
        <v>64</v>
      </c>
      <c r="T357" t="s">
        <v>262</v>
      </c>
      <c r="U357" t="s">
        <v>37</v>
      </c>
      <c r="V357" t="s">
        <v>37</v>
      </c>
      <c r="X357" t="s">
        <v>37</v>
      </c>
      <c r="Y357" t="s">
        <v>174</v>
      </c>
      <c r="Z357" t="s">
        <v>45</v>
      </c>
      <c r="AA357" t="s">
        <v>223</v>
      </c>
      <c r="AC357" t="s">
        <v>1779</v>
      </c>
      <c r="AD357" t="s">
        <v>1780</v>
      </c>
      <c r="AE357" t="s">
        <v>64</v>
      </c>
    </row>
    <row r="358" spans="1:31">
      <c r="A358">
        <v>355</v>
      </c>
      <c r="B358" t="s">
        <v>29</v>
      </c>
      <c r="C358" t="s">
        <v>253</v>
      </c>
      <c r="D358" t="s">
        <v>48</v>
      </c>
      <c r="L358" t="s">
        <v>254</v>
      </c>
      <c r="Q358" t="s">
        <v>1781</v>
      </c>
      <c r="R358" t="s">
        <v>1782</v>
      </c>
      <c r="S358" s="1" t="s">
        <v>43</v>
      </c>
      <c r="T358" t="s">
        <v>262</v>
      </c>
      <c r="U358" t="s">
        <v>111</v>
      </c>
      <c r="V358" t="s">
        <v>58</v>
      </c>
      <c r="X358" t="s">
        <v>181</v>
      </c>
      <c r="Y358" t="s">
        <v>174</v>
      </c>
      <c r="Z358" t="s">
        <v>45</v>
      </c>
      <c r="AA358" t="s">
        <v>223</v>
      </c>
      <c r="AC358" t="s">
        <v>1783</v>
      </c>
      <c r="AD358" t="s">
        <v>1784</v>
      </c>
      <c r="AE358" t="s">
        <v>43</v>
      </c>
    </row>
    <row r="359" spans="1:31">
      <c r="A359">
        <v>356</v>
      </c>
      <c r="B359" t="s">
        <v>29</v>
      </c>
      <c r="C359" t="s">
        <v>258</v>
      </c>
      <c r="D359" t="s">
        <v>48</v>
      </c>
      <c r="L359" t="s">
        <v>259</v>
      </c>
      <c r="Q359" t="s">
        <v>1785</v>
      </c>
      <c r="R359" t="s">
        <v>1786</v>
      </c>
      <c r="S359" s="1" t="s">
        <v>43</v>
      </c>
      <c r="T359" t="s">
        <v>262</v>
      </c>
      <c r="U359" t="s">
        <v>263</v>
      </c>
      <c r="V359" t="s">
        <v>171</v>
      </c>
      <c r="W359" t="s">
        <v>1623</v>
      </c>
      <c r="X359" t="s">
        <v>1787</v>
      </c>
      <c r="Y359" t="s">
        <v>174</v>
      </c>
      <c r="Z359" t="s">
        <v>36</v>
      </c>
      <c r="AA359" t="s">
        <v>36</v>
      </c>
      <c r="AC359" t="s">
        <v>37</v>
      </c>
      <c r="AD359" t="s">
        <v>37</v>
      </c>
      <c r="AE359" t="s">
        <v>37</v>
      </c>
    </row>
    <row r="360" spans="1:31">
      <c r="A360">
        <v>357</v>
      </c>
      <c r="B360" t="s">
        <v>29</v>
      </c>
      <c r="C360" t="s">
        <v>264</v>
      </c>
      <c r="D360" t="s">
        <v>48</v>
      </c>
      <c r="L360" t="s">
        <v>265</v>
      </c>
      <c r="Q360" t="s">
        <v>1788</v>
      </c>
      <c r="R360" t="s">
        <v>1789</v>
      </c>
      <c r="S360" s="1" t="s">
        <v>43</v>
      </c>
      <c r="T360" t="s">
        <v>262</v>
      </c>
      <c r="U360" t="s">
        <v>45</v>
      </c>
      <c r="V360" t="s">
        <v>45</v>
      </c>
      <c r="X360" t="s">
        <v>45</v>
      </c>
      <c r="Y360" t="s">
        <v>165</v>
      </c>
      <c r="Z360" t="s">
        <v>36</v>
      </c>
      <c r="AA360" t="s">
        <v>37</v>
      </c>
      <c r="AC360" t="s">
        <v>37</v>
      </c>
      <c r="AD360" t="s">
        <v>37</v>
      </c>
      <c r="AE360" t="s">
        <v>37</v>
      </c>
    </row>
    <row r="361" spans="1:31">
      <c r="A361">
        <v>358</v>
      </c>
      <c r="B361" t="s">
        <v>29</v>
      </c>
      <c r="C361" t="s">
        <v>268</v>
      </c>
      <c r="D361" t="s">
        <v>48</v>
      </c>
      <c r="L361" t="s">
        <v>269</v>
      </c>
      <c r="Q361" t="s">
        <v>1790</v>
      </c>
      <c r="R361" t="s">
        <v>1791</v>
      </c>
      <c r="S361" s="1" t="s">
        <v>43</v>
      </c>
      <c r="T361" t="s">
        <v>262</v>
      </c>
      <c r="U361" t="s">
        <v>89</v>
      </c>
      <c r="V361" t="s">
        <v>58</v>
      </c>
      <c r="X361" t="s">
        <v>37</v>
      </c>
      <c r="Y361" t="s">
        <v>165</v>
      </c>
      <c r="Z361" t="s">
        <v>45</v>
      </c>
      <c r="AA361" t="s">
        <v>37</v>
      </c>
      <c r="AC361" t="s">
        <v>37</v>
      </c>
      <c r="AD361" t="s">
        <v>37</v>
      </c>
      <c r="AE361" t="s">
        <v>37</v>
      </c>
    </row>
    <row r="362" spans="1:31">
      <c r="A362">
        <v>359</v>
      </c>
      <c r="B362" t="s">
        <v>29</v>
      </c>
      <c r="C362" t="s">
        <v>274</v>
      </c>
      <c r="D362" t="s">
        <v>48</v>
      </c>
      <c r="L362" t="s">
        <v>275</v>
      </c>
      <c r="Q362" t="s">
        <v>1414</v>
      </c>
      <c r="R362" t="s">
        <v>1792</v>
      </c>
      <c r="S362" s="1" t="s">
        <v>43</v>
      </c>
      <c r="T362" t="s">
        <v>262</v>
      </c>
      <c r="U362" t="s">
        <v>170</v>
      </c>
      <c r="V362" t="s">
        <v>171</v>
      </c>
      <c r="X362" t="s">
        <v>37</v>
      </c>
      <c r="Y362" t="s">
        <v>165</v>
      </c>
      <c r="Z362" t="s">
        <v>45</v>
      </c>
      <c r="AA362" t="s">
        <v>37</v>
      </c>
      <c r="AC362" t="s">
        <v>37</v>
      </c>
      <c r="AD362" t="s">
        <v>37</v>
      </c>
      <c r="AE362" t="s">
        <v>37</v>
      </c>
    </row>
    <row r="363" spans="1:31">
      <c r="A363">
        <v>360</v>
      </c>
      <c r="B363" t="s">
        <v>29</v>
      </c>
      <c r="C363" t="s">
        <v>278</v>
      </c>
      <c r="D363" t="s">
        <v>48</v>
      </c>
      <c r="L363" t="s">
        <v>279</v>
      </c>
      <c r="Q363" t="s">
        <v>1767</v>
      </c>
      <c r="R363" t="s">
        <v>281</v>
      </c>
      <c r="S363" s="1" t="s">
        <v>43</v>
      </c>
      <c r="T363" t="s">
        <v>262</v>
      </c>
      <c r="U363" t="s">
        <v>79</v>
      </c>
      <c r="V363" t="s">
        <v>80</v>
      </c>
      <c r="X363" t="s">
        <v>37</v>
      </c>
      <c r="Y363" t="s">
        <v>165</v>
      </c>
      <c r="Z363" t="s">
        <v>45</v>
      </c>
      <c r="AA363" t="s">
        <v>37</v>
      </c>
      <c r="AC363" t="s">
        <v>37</v>
      </c>
      <c r="AD363" t="s">
        <v>37</v>
      </c>
      <c r="AE363" t="s">
        <v>37</v>
      </c>
    </row>
    <row r="364" spans="1:31">
      <c r="A364">
        <v>361</v>
      </c>
      <c r="B364" t="s">
        <v>29</v>
      </c>
      <c r="C364" t="s">
        <v>284</v>
      </c>
      <c r="D364" t="s">
        <v>48</v>
      </c>
      <c r="L364" t="s">
        <v>285</v>
      </c>
      <c r="Q364" t="s">
        <v>1420</v>
      </c>
      <c r="R364" t="s">
        <v>1793</v>
      </c>
      <c r="S364" s="1" t="s">
        <v>43</v>
      </c>
      <c r="T364" t="s">
        <v>262</v>
      </c>
      <c r="U364" t="s">
        <v>79</v>
      </c>
      <c r="V364" t="s">
        <v>80</v>
      </c>
      <c r="X364" t="s">
        <v>37</v>
      </c>
      <c r="Y364" t="s">
        <v>165</v>
      </c>
      <c r="Z364" t="s">
        <v>45</v>
      </c>
      <c r="AA364" t="s">
        <v>37</v>
      </c>
      <c r="AC364" t="s">
        <v>37</v>
      </c>
      <c r="AD364" t="s">
        <v>37</v>
      </c>
      <c r="AE364" t="s">
        <v>37</v>
      </c>
    </row>
    <row r="365" spans="1:31">
      <c r="A365">
        <v>362</v>
      </c>
      <c r="B365" t="s">
        <v>29</v>
      </c>
      <c r="C365" t="s">
        <v>1794</v>
      </c>
      <c r="D365" t="s">
        <v>60</v>
      </c>
      <c r="J365" t="s">
        <v>1795</v>
      </c>
      <c r="Q365" t="s">
        <v>1796</v>
      </c>
      <c r="R365" t="s">
        <v>1797</v>
      </c>
      <c r="S365" s="1" t="s">
        <v>43</v>
      </c>
      <c r="T365" t="s">
        <v>262</v>
      </c>
      <c r="U365" t="s">
        <v>37</v>
      </c>
      <c r="V365" t="s">
        <v>37</v>
      </c>
      <c r="X365" t="s">
        <v>37</v>
      </c>
      <c r="Y365" t="s">
        <v>165</v>
      </c>
      <c r="Z365" t="s">
        <v>37</v>
      </c>
      <c r="AA365" t="s">
        <v>37</v>
      </c>
      <c r="AC365" t="s">
        <v>37</v>
      </c>
      <c r="AD365" t="s">
        <v>37</v>
      </c>
      <c r="AE365" t="s">
        <v>37</v>
      </c>
    </row>
    <row r="366" spans="1:31">
      <c r="A366">
        <v>363</v>
      </c>
      <c r="B366" t="s">
        <v>29</v>
      </c>
      <c r="C366" t="s">
        <v>1798</v>
      </c>
      <c r="D366" t="s">
        <v>69</v>
      </c>
      <c r="K366" t="s">
        <v>1799</v>
      </c>
      <c r="Q366" t="s">
        <v>1800</v>
      </c>
      <c r="R366" t="s">
        <v>1801</v>
      </c>
      <c r="S366" s="1" t="s">
        <v>34</v>
      </c>
      <c r="T366" t="s">
        <v>262</v>
      </c>
      <c r="U366" t="s">
        <v>37</v>
      </c>
      <c r="V366" t="s">
        <v>37</v>
      </c>
      <c r="X366" t="s">
        <v>37</v>
      </c>
      <c r="Y366" t="s">
        <v>37</v>
      </c>
      <c r="Z366" t="s">
        <v>37</v>
      </c>
      <c r="AA366" t="s">
        <v>37</v>
      </c>
      <c r="AC366" t="s">
        <v>37</v>
      </c>
      <c r="AD366" t="s">
        <v>37</v>
      </c>
      <c r="AE366" t="s">
        <v>37</v>
      </c>
    </row>
    <row r="367" spans="1:31">
      <c r="A367">
        <v>364</v>
      </c>
      <c r="B367" t="s">
        <v>29</v>
      </c>
      <c r="C367" t="s">
        <v>1802</v>
      </c>
      <c r="D367" t="s">
        <v>48</v>
      </c>
      <c r="L367" t="s">
        <v>1803</v>
      </c>
      <c r="Q367" t="s">
        <v>1804</v>
      </c>
      <c r="R367" t="s">
        <v>1805</v>
      </c>
      <c r="S367" s="1" t="s">
        <v>64</v>
      </c>
      <c r="T367" t="s">
        <v>262</v>
      </c>
      <c r="U367" t="s">
        <v>79</v>
      </c>
      <c r="V367" t="s">
        <v>80</v>
      </c>
      <c r="X367" t="s">
        <v>37</v>
      </c>
      <c r="Y367" t="s">
        <v>165</v>
      </c>
      <c r="Z367" t="s">
        <v>37</v>
      </c>
      <c r="AA367" t="s">
        <v>37</v>
      </c>
      <c r="AC367" t="s">
        <v>37</v>
      </c>
      <c r="AD367" t="s">
        <v>37</v>
      </c>
      <c r="AE367" t="s">
        <v>37</v>
      </c>
    </row>
    <row r="368" spans="1:31">
      <c r="A368">
        <v>365</v>
      </c>
      <c r="B368" t="s">
        <v>29</v>
      </c>
      <c r="C368" t="s">
        <v>1806</v>
      </c>
      <c r="D368" t="s">
        <v>48</v>
      </c>
      <c r="L368" t="s">
        <v>1807</v>
      </c>
      <c r="Q368" t="s">
        <v>1808</v>
      </c>
      <c r="R368" t="s">
        <v>1809</v>
      </c>
      <c r="S368" s="1" t="s">
        <v>43</v>
      </c>
      <c r="T368" t="s">
        <v>262</v>
      </c>
      <c r="U368" t="s">
        <v>37</v>
      </c>
      <c r="V368" t="s">
        <v>37</v>
      </c>
      <c r="X368" t="s">
        <v>37</v>
      </c>
      <c r="Y368" t="s">
        <v>165</v>
      </c>
      <c r="Z368" t="s">
        <v>37</v>
      </c>
      <c r="AA368" t="s">
        <v>223</v>
      </c>
      <c r="AC368" t="s">
        <v>1810</v>
      </c>
      <c r="AD368" t="s">
        <v>1811</v>
      </c>
    </row>
    <row r="369" spans="1:31">
      <c r="A369">
        <v>366</v>
      </c>
      <c r="B369" t="s">
        <v>1812</v>
      </c>
      <c r="C369" t="s">
        <v>1813</v>
      </c>
      <c r="D369" t="s">
        <v>60</v>
      </c>
      <c r="H369" t="s">
        <v>1814</v>
      </c>
      <c r="Q369" t="s">
        <v>1815</v>
      </c>
      <c r="R369" t="s">
        <v>1816</v>
      </c>
      <c r="S369" s="1" t="s">
        <v>1239</v>
      </c>
      <c r="T369" t="s">
        <v>44</v>
      </c>
      <c r="U369" t="s">
        <v>36</v>
      </c>
      <c r="V369" t="s">
        <v>36</v>
      </c>
      <c r="X369" t="s">
        <v>90</v>
      </c>
      <c r="Y369" t="s">
        <v>325</v>
      </c>
      <c r="Z369" t="s">
        <v>325</v>
      </c>
      <c r="AA369" t="s">
        <v>65</v>
      </c>
      <c r="AC369" t="s">
        <v>1818</v>
      </c>
      <c r="AD369" t="s">
        <v>1819</v>
      </c>
      <c r="AE369" t="s">
        <v>1239</v>
      </c>
    </row>
    <row r="370" spans="1:31">
      <c r="A370">
        <v>367</v>
      </c>
      <c r="B370" t="s">
        <v>1812</v>
      </c>
      <c r="C370" t="s">
        <v>1820</v>
      </c>
      <c r="D370" t="s">
        <v>69</v>
      </c>
      <c r="I370" t="s">
        <v>1821</v>
      </c>
      <c r="Q370" t="s">
        <v>1822</v>
      </c>
      <c r="R370" t="s">
        <v>1823</v>
      </c>
      <c r="S370" s="1" t="s">
        <v>73</v>
      </c>
      <c r="T370" t="s">
        <v>44</v>
      </c>
      <c r="U370" t="s">
        <v>36</v>
      </c>
      <c r="V370" t="s">
        <v>36</v>
      </c>
      <c r="X370" t="s">
        <v>90</v>
      </c>
      <c r="Y370" t="s">
        <v>45</v>
      </c>
      <c r="Z370" t="s">
        <v>45</v>
      </c>
      <c r="AA370" t="s">
        <v>37</v>
      </c>
      <c r="AC370" t="s">
        <v>37</v>
      </c>
      <c r="AD370" t="s">
        <v>37</v>
      </c>
      <c r="AE370" t="s">
        <v>37</v>
      </c>
    </row>
    <row r="371" spans="1:31">
      <c r="A371">
        <v>368</v>
      </c>
      <c r="B371" t="s">
        <v>1812</v>
      </c>
      <c r="C371" t="s">
        <v>1824</v>
      </c>
      <c r="D371" t="s">
        <v>48</v>
      </c>
      <c r="J371" t="s">
        <v>1825</v>
      </c>
      <c r="Q371" t="s">
        <v>1826</v>
      </c>
      <c r="R371" t="s">
        <v>1827</v>
      </c>
      <c r="S371" s="1" t="s">
        <v>64</v>
      </c>
      <c r="T371" t="s">
        <v>44</v>
      </c>
      <c r="U371" t="s">
        <v>36</v>
      </c>
      <c r="V371" t="s">
        <v>36</v>
      </c>
      <c r="X371" t="s">
        <v>90</v>
      </c>
      <c r="Y371" t="s">
        <v>46</v>
      </c>
      <c r="Z371" t="s">
        <v>46</v>
      </c>
      <c r="AA371" t="s">
        <v>65</v>
      </c>
      <c r="AC371" t="s">
        <v>1828</v>
      </c>
      <c r="AD371" t="s">
        <v>1829</v>
      </c>
      <c r="AE371" t="s">
        <v>64</v>
      </c>
    </row>
    <row r="372" spans="1:31">
      <c r="A372">
        <v>369</v>
      </c>
      <c r="B372" t="s">
        <v>1812</v>
      </c>
      <c r="C372" t="s">
        <v>1830</v>
      </c>
      <c r="D372" t="s">
        <v>48</v>
      </c>
      <c r="J372" t="s">
        <v>1831</v>
      </c>
      <c r="Q372" t="s">
        <v>1832</v>
      </c>
      <c r="R372" t="s">
        <v>1833</v>
      </c>
      <c r="S372" s="1" t="s">
        <v>43</v>
      </c>
      <c r="T372" t="s">
        <v>195</v>
      </c>
      <c r="U372" t="s">
        <v>79</v>
      </c>
      <c r="V372" t="s">
        <v>80</v>
      </c>
      <c r="W372" t="s">
        <v>1581</v>
      </c>
      <c r="X372" t="s">
        <v>1834</v>
      </c>
      <c r="Y372" t="s">
        <v>165</v>
      </c>
      <c r="Z372" t="s">
        <v>45</v>
      </c>
      <c r="AA372" t="s">
        <v>37</v>
      </c>
      <c r="AC372" t="s">
        <v>37</v>
      </c>
      <c r="AD372" t="s">
        <v>37</v>
      </c>
      <c r="AE372" t="s">
        <v>37</v>
      </c>
    </row>
    <row r="373" spans="1:31">
      <c r="A373">
        <v>370</v>
      </c>
      <c r="B373" t="s">
        <v>1812</v>
      </c>
      <c r="C373" t="s">
        <v>1835</v>
      </c>
      <c r="D373" t="s">
        <v>60</v>
      </c>
      <c r="J373" t="s">
        <v>1836</v>
      </c>
      <c r="Q373" t="s">
        <v>1837</v>
      </c>
      <c r="R373" t="s">
        <v>1838</v>
      </c>
      <c r="S373" s="1" t="s">
        <v>210</v>
      </c>
      <c r="T373" t="s">
        <v>35</v>
      </c>
      <c r="U373" t="s">
        <v>45</v>
      </c>
      <c r="V373" t="s">
        <v>45</v>
      </c>
      <c r="X373" t="s">
        <v>45</v>
      </c>
      <c r="Y373" t="s">
        <v>165</v>
      </c>
      <c r="Z373" t="s">
        <v>165</v>
      </c>
      <c r="AA373" t="s">
        <v>45</v>
      </c>
      <c r="AC373" t="s">
        <v>37</v>
      </c>
      <c r="AD373" t="s">
        <v>37</v>
      </c>
      <c r="AE373" t="s">
        <v>37</v>
      </c>
    </row>
    <row r="374" spans="1:31">
      <c r="A374">
        <v>371</v>
      </c>
      <c r="B374" t="s">
        <v>1812</v>
      </c>
      <c r="C374" t="s">
        <v>211</v>
      </c>
      <c r="D374" t="s">
        <v>69</v>
      </c>
      <c r="K374" t="s">
        <v>212</v>
      </c>
      <c r="Q374" t="s">
        <v>1839</v>
      </c>
      <c r="R374" t="s">
        <v>1840</v>
      </c>
      <c r="S374" s="1" t="s">
        <v>73</v>
      </c>
      <c r="T374" t="s">
        <v>262</v>
      </c>
      <c r="U374" t="s">
        <v>36</v>
      </c>
      <c r="V374" t="s">
        <v>36</v>
      </c>
      <c r="X374" t="s">
        <v>90</v>
      </c>
      <c r="Y374" t="s">
        <v>36</v>
      </c>
      <c r="Z374" t="s">
        <v>45</v>
      </c>
      <c r="AA374" t="s">
        <v>37</v>
      </c>
      <c r="AC374" t="s">
        <v>37</v>
      </c>
      <c r="AD374" t="s">
        <v>37</v>
      </c>
      <c r="AE374" t="s">
        <v>37</v>
      </c>
    </row>
    <row r="375" spans="1:31">
      <c r="A375">
        <v>372</v>
      </c>
      <c r="B375" t="s">
        <v>1812</v>
      </c>
      <c r="C375" t="s">
        <v>215</v>
      </c>
      <c r="D375" t="s">
        <v>48</v>
      </c>
      <c r="L375" t="s">
        <v>216</v>
      </c>
      <c r="Q375" t="s">
        <v>1841</v>
      </c>
      <c r="R375" t="s">
        <v>1842</v>
      </c>
      <c r="S375" s="1" t="s">
        <v>43</v>
      </c>
      <c r="T375" t="s">
        <v>262</v>
      </c>
      <c r="U375" t="s">
        <v>89</v>
      </c>
      <c r="V375" t="s">
        <v>58</v>
      </c>
      <c r="X375" t="s">
        <v>90</v>
      </c>
      <c r="Y375" t="s">
        <v>165</v>
      </c>
      <c r="Z375" t="s">
        <v>165</v>
      </c>
      <c r="AA375" t="s">
        <v>37</v>
      </c>
      <c r="AC375" t="s">
        <v>37</v>
      </c>
      <c r="AD375" t="s">
        <v>37</v>
      </c>
      <c r="AE375" t="s">
        <v>37</v>
      </c>
    </row>
    <row r="376" spans="1:31">
      <c r="A376">
        <v>373</v>
      </c>
      <c r="B376" t="s">
        <v>1812</v>
      </c>
      <c r="C376" t="s">
        <v>219</v>
      </c>
      <c r="D376" t="s">
        <v>48</v>
      </c>
      <c r="L376" t="s">
        <v>220</v>
      </c>
      <c r="Q376" t="s">
        <v>1843</v>
      </c>
      <c r="R376" t="s">
        <v>1844</v>
      </c>
      <c r="S376" s="1" t="s">
        <v>43</v>
      </c>
      <c r="T376" t="s">
        <v>262</v>
      </c>
      <c r="U376" t="s">
        <v>89</v>
      </c>
      <c r="V376" t="s">
        <v>58</v>
      </c>
      <c r="X376" t="s">
        <v>90</v>
      </c>
      <c r="Y376" t="s">
        <v>165</v>
      </c>
      <c r="Z376" t="s">
        <v>165</v>
      </c>
      <c r="AA376" t="s">
        <v>223</v>
      </c>
      <c r="AC376" t="s">
        <v>1845</v>
      </c>
      <c r="AD376" t="s">
        <v>1846</v>
      </c>
      <c r="AE376" t="s">
        <v>43</v>
      </c>
    </row>
    <row r="377" spans="1:31">
      <c r="A377">
        <v>374</v>
      </c>
      <c r="B377" t="s">
        <v>1812</v>
      </c>
      <c r="C377" t="s">
        <v>226</v>
      </c>
      <c r="D377" t="s">
        <v>48</v>
      </c>
      <c r="L377" t="s">
        <v>227</v>
      </c>
      <c r="Q377" t="s">
        <v>1847</v>
      </c>
      <c r="R377" t="s">
        <v>1848</v>
      </c>
      <c r="S377" s="1" t="s">
        <v>43</v>
      </c>
      <c r="T377" t="s">
        <v>262</v>
      </c>
      <c r="U377" t="s">
        <v>36</v>
      </c>
      <c r="V377" t="s">
        <v>36</v>
      </c>
      <c r="X377" t="s">
        <v>90</v>
      </c>
      <c r="Y377" t="s">
        <v>46</v>
      </c>
      <c r="Z377" t="s">
        <v>46</v>
      </c>
      <c r="AA377" t="s">
        <v>37</v>
      </c>
      <c r="AC377" t="s">
        <v>37</v>
      </c>
      <c r="AD377" t="s">
        <v>37</v>
      </c>
      <c r="AE377" t="s">
        <v>37</v>
      </c>
    </row>
    <row r="378" spans="1:31">
      <c r="A378">
        <v>375</v>
      </c>
      <c r="B378" t="s">
        <v>1812</v>
      </c>
      <c r="C378" t="s">
        <v>1849</v>
      </c>
      <c r="D378" t="s">
        <v>60</v>
      </c>
      <c r="J378" t="s">
        <v>1850</v>
      </c>
      <c r="Q378" t="s">
        <v>1851</v>
      </c>
      <c r="R378" t="s">
        <v>1852</v>
      </c>
      <c r="S378" s="1" t="s">
        <v>64</v>
      </c>
      <c r="T378" t="s">
        <v>44</v>
      </c>
      <c r="U378" t="s">
        <v>36</v>
      </c>
      <c r="V378" t="s">
        <v>36</v>
      </c>
      <c r="X378" t="s">
        <v>90</v>
      </c>
      <c r="Y378" t="s">
        <v>165</v>
      </c>
      <c r="Z378" t="s">
        <v>165</v>
      </c>
      <c r="AA378" t="s">
        <v>37</v>
      </c>
      <c r="AC378" t="s">
        <v>37</v>
      </c>
      <c r="AD378" t="s">
        <v>37</v>
      </c>
      <c r="AE378" t="s">
        <v>37</v>
      </c>
    </row>
    <row r="379" spans="1:31">
      <c r="A379">
        <v>376</v>
      </c>
      <c r="B379" t="s">
        <v>1812</v>
      </c>
      <c r="C379" t="s">
        <v>1853</v>
      </c>
      <c r="D379" t="s">
        <v>69</v>
      </c>
      <c r="K379" t="s">
        <v>1854</v>
      </c>
      <c r="Q379" t="s">
        <v>1855</v>
      </c>
      <c r="R379" t="s">
        <v>1856</v>
      </c>
      <c r="S379" s="1" t="s">
        <v>34</v>
      </c>
      <c r="T379" t="s">
        <v>44</v>
      </c>
      <c r="U379" t="s">
        <v>36</v>
      </c>
      <c r="V379" t="s">
        <v>36</v>
      </c>
      <c r="X379" t="s">
        <v>90</v>
      </c>
      <c r="Y379" t="s">
        <v>45</v>
      </c>
      <c r="Z379" t="s">
        <v>45</v>
      </c>
      <c r="AA379" t="s">
        <v>37</v>
      </c>
      <c r="AC379" t="s">
        <v>37</v>
      </c>
      <c r="AD379" t="s">
        <v>37</v>
      </c>
      <c r="AE379" t="s">
        <v>37</v>
      </c>
    </row>
    <row r="380" spans="1:31">
      <c r="A380">
        <v>377</v>
      </c>
      <c r="B380" t="s">
        <v>1812</v>
      </c>
      <c r="C380" t="s">
        <v>1857</v>
      </c>
      <c r="D380" t="s">
        <v>60</v>
      </c>
      <c r="L380" t="s">
        <v>1858</v>
      </c>
      <c r="Q380" t="s">
        <v>1859</v>
      </c>
      <c r="R380" t="s">
        <v>1860</v>
      </c>
      <c r="S380" s="1" t="s">
        <v>43</v>
      </c>
      <c r="T380" t="s">
        <v>44</v>
      </c>
      <c r="U380" t="s">
        <v>36</v>
      </c>
      <c r="V380" t="s">
        <v>36</v>
      </c>
      <c r="X380" t="s">
        <v>90</v>
      </c>
      <c r="Y380" t="s">
        <v>165</v>
      </c>
      <c r="Z380" t="s">
        <v>45</v>
      </c>
      <c r="AA380" t="s">
        <v>37</v>
      </c>
      <c r="AC380" t="s">
        <v>37</v>
      </c>
      <c r="AD380" t="s">
        <v>37</v>
      </c>
      <c r="AE380" t="s">
        <v>37</v>
      </c>
    </row>
    <row r="381" spans="1:31">
      <c r="A381">
        <v>378</v>
      </c>
      <c r="B381" t="s">
        <v>1812</v>
      </c>
      <c r="C381" t="s">
        <v>236</v>
      </c>
      <c r="D381" t="s">
        <v>69</v>
      </c>
      <c r="M381" t="s">
        <v>237</v>
      </c>
      <c r="Q381" t="s">
        <v>1861</v>
      </c>
      <c r="R381" t="s">
        <v>1862</v>
      </c>
      <c r="S381" s="1" t="s">
        <v>34</v>
      </c>
      <c r="T381" t="s">
        <v>44</v>
      </c>
      <c r="U381" t="s">
        <v>36</v>
      </c>
      <c r="V381" t="s">
        <v>36</v>
      </c>
      <c r="X381" t="s">
        <v>90</v>
      </c>
      <c r="Y381" t="s">
        <v>45</v>
      </c>
      <c r="Z381" t="s">
        <v>45</v>
      </c>
      <c r="AA381" t="s">
        <v>37</v>
      </c>
      <c r="AC381" t="s">
        <v>37</v>
      </c>
      <c r="AD381" t="s">
        <v>37</v>
      </c>
      <c r="AE381" t="s">
        <v>37</v>
      </c>
    </row>
    <row r="382" spans="1:31">
      <c r="A382">
        <v>379</v>
      </c>
      <c r="B382" t="s">
        <v>1812</v>
      </c>
      <c r="C382" t="s">
        <v>240</v>
      </c>
      <c r="D382" t="s">
        <v>48</v>
      </c>
      <c r="N382" t="s">
        <v>241</v>
      </c>
      <c r="Q382" t="s">
        <v>1863</v>
      </c>
      <c r="R382" t="s">
        <v>1864</v>
      </c>
      <c r="S382" s="1" t="s">
        <v>64</v>
      </c>
      <c r="T382" t="s">
        <v>44</v>
      </c>
      <c r="U382" t="s">
        <v>36</v>
      </c>
      <c r="V382" t="s">
        <v>36</v>
      </c>
      <c r="X382" t="s">
        <v>90</v>
      </c>
      <c r="Y382" t="s">
        <v>165</v>
      </c>
      <c r="Z382" t="s">
        <v>45</v>
      </c>
      <c r="AA382" t="s">
        <v>37</v>
      </c>
      <c r="AC382" t="s">
        <v>37</v>
      </c>
      <c r="AD382" t="s">
        <v>37</v>
      </c>
      <c r="AE382" t="s">
        <v>37</v>
      </c>
    </row>
    <row r="383" spans="1:31">
      <c r="A383">
        <v>380</v>
      </c>
      <c r="B383" t="s">
        <v>1812</v>
      </c>
      <c r="C383" t="s">
        <v>1865</v>
      </c>
      <c r="D383" t="s">
        <v>48</v>
      </c>
      <c r="N383" t="s">
        <v>1866</v>
      </c>
      <c r="Q383" t="s">
        <v>1867</v>
      </c>
      <c r="R383" t="s">
        <v>1868</v>
      </c>
      <c r="S383" s="1" t="s">
        <v>64</v>
      </c>
      <c r="T383" t="s">
        <v>44</v>
      </c>
      <c r="U383" t="s">
        <v>36</v>
      </c>
      <c r="V383" t="s">
        <v>36</v>
      </c>
      <c r="X383" t="s">
        <v>90</v>
      </c>
      <c r="Y383" t="s">
        <v>165</v>
      </c>
      <c r="Z383" t="s">
        <v>74</v>
      </c>
      <c r="AA383" t="s">
        <v>37</v>
      </c>
      <c r="AC383" t="s">
        <v>37</v>
      </c>
      <c r="AD383" t="s">
        <v>37</v>
      </c>
      <c r="AE383" t="s">
        <v>37</v>
      </c>
    </row>
    <row r="384" spans="1:31">
      <c r="A384">
        <v>381</v>
      </c>
      <c r="B384" t="s">
        <v>1812</v>
      </c>
      <c r="C384" t="s">
        <v>264</v>
      </c>
      <c r="D384" t="s">
        <v>48</v>
      </c>
      <c r="N384" t="s">
        <v>265</v>
      </c>
      <c r="Q384" t="s">
        <v>1869</v>
      </c>
      <c r="R384" t="s">
        <v>1870</v>
      </c>
      <c r="S384" s="1" t="s">
        <v>43</v>
      </c>
      <c r="T384" t="s">
        <v>195</v>
      </c>
      <c r="U384" t="s">
        <v>37</v>
      </c>
      <c r="V384" t="s">
        <v>37</v>
      </c>
      <c r="X384" t="s">
        <v>37</v>
      </c>
      <c r="Y384" t="s">
        <v>165</v>
      </c>
      <c r="Z384" t="s">
        <v>74</v>
      </c>
      <c r="AA384" t="s">
        <v>37</v>
      </c>
      <c r="AC384" t="s">
        <v>37</v>
      </c>
      <c r="AD384" t="s">
        <v>37</v>
      </c>
      <c r="AE384" t="s">
        <v>37</v>
      </c>
    </row>
    <row r="385" spans="1:31">
      <c r="A385">
        <v>382</v>
      </c>
      <c r="B385" t="s">
        <v>1812</v>
      </c>
      <c r="C385" t="s">
        <v>1871</v>
      </c>
      <c r="D385" t="s">
        <v>60</v>
      </c>
      <c r="L385" t="s">
        <v>1872</v>
      </c>
      <c r="Q385" t="s">
        <v>1873</v>
      </c>
      <c r="R385" t="s">
        <v>1874</v>
      </c>
      <c r="S385" s="1" t="s">
        <v>43</v>
      </c>
      <c r="T385" t="s">
        <v>44</v>
      </c>
      <c r="U385" t="s">
        <v>36</v>
      </c>
      <c r="V385" t="s">
        <v>36</v>
      </c>
      <c r="X385" t="s">
        <v>90</v>
      </c>
      <c r="Y385" t="s">
        <v>174</v>
      </c>
      <c r="Z385" t="s">
        <v>174</v>
      </c>
      <c r="AA385" t="s">
        <v>36</v>
      </c>
      <c r="AC385" t="s">
        <v>37</v>
      </c>
      <c r="AD385" t="s">
        <v>37</v>
      </c>
      <c r="AE385" t="s">
        <v>37</v>
      </c>
    </row>
    <row r="386" spans="1:31">
      <c r="A386">
        <v>383</v>
      </c>
      <c r="B386" t="s">
        <v>1812</v>
      </c>
      <c r="C386" t="s">
        <v>236</v>
      </c>
      <c r="D386" t="s">
        <v>69</v>
      </c>
      <c r="M386" t="s">
        <v>237</v>
      </c>
      <c r="Q386" t="s">
        <v>1875</v>
      </c>
      <c r="R386" t="s">
        <v>1876</v>
      </c>
      <c r="S386" s="1" t="s">
        <v>34</v>
      </c>
      <c r="T386" t="s">
        <v>44</v>
      </c>
      <c r="U386" t="s">
        <v>36</v>
      </c>
      <c r="V386" t="s">
        <v>36</v>
      </c>
      <c r="X386" t="s">
        <v>90</v>
      </c>
      <c r="Y386" t="s">
        <v>45</v>
      </c>
      <c r="Z386" t="s">
        <v>45</v>
      </c>
      <c r="AA386" t="s">
        <v>37</v>
      </c>
      <c r="AC386" t="s">
        <v>37</v>
      </c>
      <c r="AD386" t="s">
        <v>37</v>
      </c>
      <c r="AE386" t="s">
        <v>37</v>
      </c>
    </row>
    <row r="387" spans="1:31">
      <c r="A387">
        <v>384</v>
      </c>
      <c r="B387" t="s">
        <v>1812</v>
      </c>
      <c r="C387" t="s">
        <v>240</v>
      </c>
      <c r="D387" t="s">
        <v>48</v>
      </c>
      <c r="N387" t="s">
        <v>241</v>
      </c>
      <c r="Q387" t="s">
        <v>1877</v>
      </c>
      <c r="R387" t="s">
        <v>1878</v>
      </c>
      <c r="S387" s="1" t="s">
        <v>64</v>
      </c>
      <c r="T387" t="s">
        <v>44</v>
      </c>
      <c r="U387" t="s">
        <v>36</v>
      </c>
      <c r="V387" t="s">
        <v>36</v>
      </c>
      <c r="X387" t="s">
        <v>90</v>
      </c>
      <c r="Y387" t="s">
        <v>174</v>
      </c>
      <c r="Z387" t="s">
        <v>174</v>
      </c>
      <c r="AA387" t="s">
        <v>223</v>
      </c>
      <c r="AC387" t="s">
        <v>1879</v>
      </c>
      <c r="AD387" t="s">
        <v>1880</v>
      </c>
      <c r="AE387" t="s">
        <v>252</v>
      </c>
    </row>
    <row r="388" spans="1:31">
      <c r="A388">
        <v>385</v>
      </c>
      <c r="B388" t="s">
        <v>1812</v>
      </c>
      <c r="C388" t="s">
        <v>1865</v>
      </c>
      <c r="D388" t="s">
        <v>48</v>
      </c>
      <c r="N388" t="s">
        <v>1866</v>
      </c>
      <c r="Q388" t="s">
        <v>1881</v>
      </c>
      <c r="R388" t="s">
        <v>1882</v>
      </c>
      <c r="S388" s="1" t="s">
        <v>64</v>
      </c>
      <c r="T388" t="s">
        <v>44</v>
      </c>
      <c r="U388" t="s">
        <v>36</v>
      </c>
      <c r="V388" t="s">
        <v>36</v>
      </c>
      <c r="X388" t="s">
        <v>90</v>
      </c>
      <c r="Y388" t="s">
        <v>165</v>
      </c>
      <c r="Z388" t="s">
        <v>165</v>
      </c>
      <c r="AA388" t="s">
        <v>223</v>
      </c>
      <c r="AC388" t="s">
        <v>1883</v>
      </c>
      <c r="AD388" t="s">
        <v>1884</v>
      </c>
      <c r="AE388" t="s">
        <v>43</v>
      </c>
    </row>
    <row r="389" spans="1:31">
      <c r="A389">
        <v>386</v>
      </c>
      <c r="B389" t="s">
        <v>1812</v>
      </c>
      <c r="C389" t="s">
        <v>264</v>
      </c>
      <c r="D389" t="s">
        <v>48</v>
      </c>
      <c r="N389" t="s">
        <v>265</v>
      </c>
      <c r="Q389" t="s">
        <v>1885</v>
      </c>
      <c r="R389" t="s">
        <v>1886</v>
      </c>
      <c r="S389" s="1" t="s">
        <v>43</v>
      </c>
      <c r="T389" t="s">
        <v>195</v>
      </c>
      <c r="U389" t="s">
        <v>37</v>
      </c>
      <c r="V389" t="s">
        <v>37</v>
      </c>
      <c r="X389" t="s">
        <v>37</v>
      </c>
      <c r="Y389" t="s">
        <v>165</v>
      </c>
      <c r="Z389" t="s">
        <v>165</v>
      </c>
      <c r="AA389" t="s">
        <v>37</v>
      </c>
      <c r="AC389" t="s">
        <v>37</v>
      </c>
      <c r="AD389" t="s">
        <v>37</v>
      </c>
      <c r="AE389" t="s">
        <v>37</v>
      </c>
    </row>
    <row r="390" spans="1:31">
      <c r="A390">
        <v>387</v>
      </c>
      <c r="B390" t="s">
        <v>1812</v>
      </c>
      <c r="C390" t="s">
        <v>1887</v>
      </c>
      <c r="D390" t="s">
        <v>60</v>
      </c>
      <c r="L390" t="s">
        <v>1888</v>
      </c>
      <c r="Q390" t="s">
        <v>1889</v>
      </c>
      <c r="R390" t="s">
        <v>1890</v>
      </c>
      <c r="S390" s="1" t="s">
        <v>43</v>
      </c>
      <c r="T390" t="s">
        <v>44</v>
      </c>
      <c r="U390" t="s">
        <v>36</v>
      </c>
      <c r="V390" t="s">
        <v>36</v>
      </c>
      <c r="X390" t="s">
        <v>37</v>
      </c>
      <c r="Y390" t="s">
        <v>174</v>
      </c>
      <c r="Z390" t="s">
        <v>45</v>
      </c>
      <c r="AA390" t="s">
        <v>36</v>
      </c>
      <c r="AC390" t="s">
        <v>37</v>
      </c>
      <c r="AD390" t="s">
        <v>37</v>
      </c>
      <c r="AE390" t="s">
        <v>37</v>
      </c>
    </row>
    <row r="391" spans="1:31">
      <c r="A391">
        <v>388</v>
      </c>
      <c r="B391" t="s">
        <v>1812</v>
      </c>
      <c r="C391" t="s">
        <v>236</v>
      </c>
      <c r="D391" t="s">
        <v>69</v>
      </c>
      <c r="M391" t="s">
        <v>237</v>
      </c>
      <c r="Q391" t="s">
        <v>1891</v>
      </c>
      <c r="R391" t="s">
        <v>1892</v>
      </c>
      <c r="S391" s="1" t="s">
        <v>34</v>
      </c>
      <c r="T391" t="s">
        <v>44</v>
      </c>
      <c r="U391" t="s">
        <v>36</v>
      </c>
      <c r="V391" t="s">
        <v>36</v>
      </c>
      <c r="X391" t="s">
        <v>37</v>
      </c>
      <c r="Y391" t="s">
        <v>45</v>
      </c>
      <c r="Z391" t="s">
        <v>45</v>
      </c>
      <c r="AA391" t="s">
        <v>37</v>
      </c>
      <c r="AC391" t="s">
        <v>37</v>
      </c>
      <c r="AD391" t="s">
        <v>37</v>
      </c>
      <c r="AE391" t="s">
        <v>37</v>
      </c>
    </row>
    <row r="392" spans="1:31">
      <c r="A392">
        <v>389</v>
      </c>
      <c r="B392" t="s">
        <v>1812</v>
      </c>
      <c r="C392" t="s">
        <v>240</v>
      </c>
      <c r="D392" t="s">
        <v>48</v>
      </c>
      <c r="N392" t="s">
        <v>241</v>
      </c>
      <c r="Q392" t="s">
        <v>1893</v>
      </c>
      <c r="R392" t="s">
        <v>1894</v>
      </c>
      <c r="S392" s="1" t="s">
        <v>64</v>
      </c>
      <c r="T392" t="s">
        <v>157</v>
      </c>
      <c r="U392" t="s">
        <v>37</v>
      </c>
      <c r="V392" t="s">
        <v>37</v>
      </c>
      <c r="X392" t="s">
        <v>37</v>
      </c>
      <c r="Y392" t="s">
        <v>174</v>
      </c>
      <c r="Z392" t="s">
        <v>45</v>
      </c>
      <c r="AA392" t="s">
        <v>223</v>
      </c>
      <c r="AC392" t="s">
        <v>1895</v>
      </c>
      <c r="AD392" t="s">
        <v>1896</v>
      </c>
      <c r="AE392" t="s">
        <v>43</v>
      </c>
    </row>
    <row r="393" spans="1:31">
      <c r="A393">
        <v>390</v>
      </c>
      <c r="B393" t="s">
        <v>1812</v>
      </c>
      <c r="C393" t="s">
        <v>1865</v>
      </c>
      <c r="D393" t="s">
        <v>48</v>
      </c>
      <c r="N393" t="s">
        <v>1866</v>
      </c>
      <c r="Q393" t="s">
        <v>1897</v>
      </c>
      <c r="R393" t="s">
        <v>1898</v>
      </c>
      <c r="S393" s="1" t="s">
        <v>64</v>
      </c>
      <c r="T393" t="s">
        <v>157</v>
      </c>
      <c r="U393" t="s">
        <v>37</v>
      </c>
      <c r="V393" t="s">
        <v>37</v>
      </c>
      <c r="X393" t="s">
        <v>37</v>
      </c>
      <c r="Y393" t="s">
        <v>165</v>
      </c>
      <c r="Z393" t="s">
        <v>45</v>
      </c>
      <c r="AA393" t="s">
        <v>37</v>
      </c>
      <c r="AC393" t="s">
        <v>37</v>
      </c>
      <c r="AD393" t="s">
        <v>37</v>
      </c>
      <c r="AE393" t="s">
        <v>37</v>
      </c>
    </row>
    <row r="394" spans="1:31">
      <c r="A394">
        <v>391</v>
      </c>
      <c r="B394" t="s">
        <v>1812</v>
      </c>
      <c r="C394" t="s">
        <v>258</v>
      </c>
      <c r="D394" t="s">
        <v>48</v>
      </c>
      <c r="N394" t="s">
        <v>259</v>
      </c>
      <c r="Q394" t="s">
        <v>1899</v>
      </c>
      <c r="R394" t="s">
        <v>1900</v>
      </c>
      <c r="S394" s="1" t="s">
        <v>43</v>
      </c>
      <c r="T394" t="s">
        <v>262</v>
      </c>
      <c r="U394" t="s">
        <v>263</v>
      </c>
      <c r="V394" t="s">
        <v>171</v>
      </c>
      <c r="X394" t="s">
        <v>37</v>
      </c>
      <c r="Y394" t="s">
        <v>165</v>
      </c>
      <c r="Z394" t="s">
        <v>37</v>
      </c>
      <c r="AA394" t="s">
        <v>37</v>
      </c>
      <c r="AC394" t="s">
        <v>37</v>
      </c>
      <c r="AD394" t="s">
        <v>37</v>
      </c>
      <c r="AE394" t="s">
        <v>37</v>
      </c>
    </row>
    <row r="395" spans="1:31">
      <c r="A395">
        <v>392</v>
      </c>
      <c r="B395" t="s">
        <v>1812</v>
      </c>
      <c r="C395" t="s">
        <v>264</v>
      </c>
      <c r="D395" t="s">
        <v>48</v>
      </c>
      <c r="N395" t="s">
        <v>265</v>
      </c>
      <c r="Q395" t="s">
        <v>1901</v>
      </c>
      <c r="R395" t="s">
        <v>1902</v>
      </c>
      <c r="S395" s="1" t="s">
        <v>43</v>
      </c>
      <c r="T395" t="s">
        <v>262</v>
      </c>
      <c r="U395" t="s">
        <v>37</v>
      </c>
      <c r="V395" t="s">
        <v>37</v>
      </c>
      <c r="X395" t="s">
        <v>37</v>
      </c>
      <c r="Y395" t="s">
        <v>165</v>
      </c>
      <c r="Z395" t="s">
        <v>45</v>
      </c>
      <c r="AA395" t="s">
        <v>37</v>
      </c>
      <c r="AC395" t="s">
        <v>37</v>
      </c>
      <c r="AD395" t="s">
        <v>37</v>
      </c>
      <c r="AE395" t="s">
        <v>37</v>
      </c>
    </row>
    <row r="396" spans="1:31">
      <c r="A396">
        <v>393</v>
      </c>
      <c r="B396" t="s">
        <v>1812</v>
      </c>
      <c r="C396" t="s">
        <v>274</v>
      </c>
      <c r="D396" t="s">
        <v>48</v>
      </c>
      <c r="N396" t="s">
        <v>1434</v>
      </c>
      <c r="Q396" t="s">
        <v>1903</v>
      </c>
      <c r="R396" t="s">
        <v>1904</v>
      </c>
      <c r="S396" s="1" t="s">
        <v>43</v>
      </c>
      <c r="T396" t="s">
        <v>157</v>
      </c>
      <c r="U396" t="s">
        <v>170</v>
      </c>
      <c r="V396" t="s">
        <v>171</v>
      </c>
      <c r="W396" t="s">
        <v>1905</v>
      </c>
      <c r="X396" t="s">
        <v>1906</v>
      </c>
      <c r="Y396" t="s">
        <v>174</v>
      </c>
      <c r="Z396" t="s">
        <v>45</v>
      </c>
      <c r="AA396" t="s">
        <v>36</v>
      </c>
      <c r="AC396" t="s">
        <v>37</v>
      </c>
      <c r="AD396" t="s">
        <v>37</v>
      </c>
      <c r="AE396" t="s">
        <v>37</v>
      </c>
    </row>
    <row r="397" spans="1:31">
      <c r="A397">
        <v>394</v>
      </c>
      <c r="B397" t="s">
        <v>1812</v>
      </c>
      <c r="C397" t="s">
        <v>278</v>
      </c>
      <c r="D397" t="s">
        <v>48</v>
      </c>
      <c r="N397" t="s">
        <v>279</v>
      </c>
      <c r="Q397" t="s">
        <v>1907</v>
      </c>
      <c r="R397" t="s">
        <v>281</v>
      </c>
      <c r="S397" s="1" t="s">
        <v>43</v>
      </c>
      <c r="T397" t="s">
        <v>262</v>
      </c>
      <c r="U397" t="s">
        <v>79</v>
      </c>
      <c r="V397" t="s">
        <v>80</v>
      </c>
      <c r="X397" t="s">
        <v>37</v>
      </c>
      <c r="Y397" t="s">
        <v>165</v>
      </c>
      <c r="Z397" t="s">
        <v>45</v>
      </c>
      <c r="AA397" t="s">
        <v>37</v>
      </c>
      <c r="AC397" t="s">
        <v>37</v>
      </c>
      <c r="AD397" t="s">
        <v>37</v>
      </c>
      <c r="AE397" t="s">
        <v>37</v>
      </c>
    </row>
    <row r="398" spans="1:31">
      <c r="A398">
        <v>395</v>
      </c>
      <c r="B398" t="s">
        <v>1812</v>
      </c>
      <c r="C398" t="s">
        <v>284</v>
      </c>
      <c r="D398" t="s">
        <v>48</v>
      </c>
      <c r="N398" t="s">
        <v>285</v>
      </c>
      <c r="Q398" t="s">
        <v>1908</v>
      </c>
      <c r="R398" t="s">
        <v>1909</v>
      </c>
      <c r="S398" s="1" t="s">
        <v>43</v>
      </c>
      <c r="T398" t="s">
        <v>262</v>
      </c>
      <c r="U398" t="s">
        <v>79</v>
      </c>
      <c r="V398" t="s">
        <v>80</v>
      </c>
      <c r="X398" t="s">
        <v>37</v>
      </c>
      <c r="Y398" t="s">
        <v>165</v>
      </c>
      <c r="Z398" t="s">
        <v>45</v>
      </c>
      <c r="AA398" t="s">
        <v>37</v>
      </c>
      <c r="AC398" t="s">
        <v>37</v>
      </c>
      <c r="AD398" t="s">
        <v>37</v>
      </c>
      <c r="AE398" t="s">
        <v>37</v>
      </c>
    </row>
    <row r="399" spans="1:31">
      <c r="A399">
        <v>396</v>
      </c>
      <c r="B399" t="s">
        <v>1812</v>
      </c>
      <c r="C399" t="s">
        <v>1887</v>
      </c>
      <c r="D399" t="s">
        <v>60</v>
      </c>
      <c r="L399" t="s">
        <v>1888</v>
      </c>
      <c r="Q399" t="s">
        <v>1910</v>
      </c>
      <c r="R399" t="s">
        <v>1911</v>
      </c>
      <c r="S399" s="1" t="s">
        <v>210</v>
      </c>
      <c r="T399" t="s">
        <v>195</v>
      </c>
      <c r="U399" t="s">
        <v>36</v>
      </c>
      <c r="V399" t="s">
        <v>36</v>
      </c>
      <c r="X399" t="s">
        <v>90</v>
      </c>
      <c r="Y399" t="s">
        <v>174</v>
      </c>
      <c r="AA399" t="s">
        <v>223</v>
      </c>
      <c r="AC399" t="s">
        <v>1912</v>
      </c>
      <c r="AD399" t="s">
        <v>1913</v>
      </c>
      <c r="AE399" t="s">
        <v>37</v>
      </c>
    </row>
    <row r="400" spans="1:31">
      <c r="A400">
        <v>397</v>
      </c>
      <c r="B400" t="s">
        <v>1812</v>
      </c>
      <c r="C400" t="s">
        <v>236</v>
      </c>
      <c r="D400" t="s">
        <v>69</v>
      </c>
      <c r="M400" t="s">
        <v>237</v>
      </c>
      <c r="Q400" t="s">
        <v>1914</v>
      </c>
      <c r="R400" t="s">
        <v>1915</v>
      </c>
      <c r="S400" s="1" t="s">
        <v>34</v>
      </c>
      <c r="T400" t="s">
        <v>195</v>
      </c>
      <c r="U400" t="s">
        <v>36</v>
      </c>
      <c r="V400" t="s">
        <v>36</v>
      </c>
      <c r="X400" t="s">
        <v>90</v>
      </c>
      <c r="Y400" t="s">
        <v>45</v>
      </c>
      <c r="AA400" t="s">
        <v>37</v>
      </c>
      <c r="AC400" t="s">
        <v>37</v>
      </c>
      <c r="AD400" t="s">
        <v>37</v>
      </c>
      <c r="AE400" t="s">
        <v>37</v>
      </c>
    </row>
    <row r="401" spans="1:31">
      <c r="A401">
        <v>398</v>
      </c>
      <c r="B401" t="s">
        <v>1812</v>
      </c>
      <c r="C401" t="s">
        <v>240</v>
      </c>
      <c r="D401" t="s">
        <v>48</v>
      </c>
      <c r="N401" t="s">
        <v>241</v>
      </c>
      <c r="Q401" t="s">
        <v>1916</v>
      </c>
      <c r="R401" t="s">
        <v>1894</v>
      </c>
      <c r="S401" s="1" t="s">
        <v>64</v>
      </c>
      <c r="T401" t="s">
        <v>195</v>
      </c>
      <c r="U401" t="s">
        <v>36</v>
      </c>
      <c r="V401" t="s">
        <v>36</v>
      </c>
      <c r="X401" t="s">
        <v>90</v>
      </c>
      <c r="Y401" t="s">
        <v>174</v>
      </c>
      <c r="AA401" t="s">
        <v>223</v>
      </c>
      <c r="AC401" t="s">
        <v>1917</v>
      </c>
      <c r="AD401" t="s">
        <v>1918</v>
      </c>
      <c r="AE401" t="s">
        <v>37</v>
      </c>
    </row>
    <row r="402" spans="1:31">
      <c r="A402">
        <v>399</v>
      </c>
      <c r="B402" t="s">
        <v>1812</v>
      </c>
      <c r="C402" t="s">
        <v>1865</v>
      </c>
      <c r="D402" t="s">
        <v>48</v>
      </c>
      <c r="N402" t="s">
        <v>1866</v>
      </c>
      <c r="Q402" t="s">
        <v>1919</v>
      </c>
      <c r="R402" t="s">
        <v>1898</v>
      </c>
      <c r="S402" s="1" t="s">
        <v>64</v>
      </c>
      <c r="T402" t="s">
        <v>195</v>
      </c>
      <c r="U402" t="s">
        <v>36</v>
      </c>
      <c r="V402" t="s">
        <v>36</v>
      </c>
      <c r="X402" t="s">
        <v>90</v>
      </c>
      <c r="Y402" t="s">
        <v>165</v>
      </c>
      <c r="AA402" t="s">
        <v>37</v>
      </c>
      <c r="AC402" t="s">
        <v>37</v>
      </c>
      <c r="AD402" t="s">
        <v>37</v>
      </c>
      <c r="AE402" t="s">
        <v>37</v>
      </c>
    </row>
    <row r="403" spans="1:31">
      <c r="A403">
        <v>400</v>
      </c>
      <c r="B403" t="s">
        <v>1812</v>
      </c>
      <c r="C403" t="s">
        <v>258</v>
      </c>
      <c r="D403" t="s">
        <v>48</v>
      </c>
      <c r="N403" t="s">
        <v>259</v>
      </c>
      <c r="Q403" t="s">
        <v>1899</v>
      </c>
      <c r="R403" t="s">
        <v>1900</v>
      </c>
      <c r="S403" s="1" t="s">
        <v>43</v>
      </c>
      <c r="T403" t="s">
        <v>262</v>
      </c>
      <c r="U403" t="s">
        <v>263</v>
      </c>
      <c r="V403" t="s">
        <v>171</v>
      </c>
      <c r="X403" t="s">
        <v>37</v>
      </c>
      <c r="Y403" t="s">
        <v>165</v>
      </c>
      <c r="AA403" t="s">
        <v>37</v>
      </c>
      <c r="AC403" t="s">
        <v>37</v>
      </c>
      <c r="AD403" t="s">
        <v>37</v>
      </c>
      <c r="AE403" t="s">
        <v>37</v>
      </c>
    </row>
    <row r="404" spans="1:31">
      <c r="A404">
        <v>401</v>
      </c>
      <c r="B404" t="s">
        <v>1812</v>
      </c>
      <c r="C404" t="s">
        <v>264</v>
      </c>
      <c r="D404" t="s">
        <v>48</v>
      </c>
      <c r="N404" t="s">
        <v>265</v>
      </c>
      <c r="Q404" t="s">
        <v>1920</v>
      </c>
      <c r="R404" t="s">
        <v>1921</v>
      </c>
      <c r="S404" s="1" t="s">
        <v>43</v>
      </c>
      <c r="T404" t="s">
        <v>195</v>
      </c>
      <c r="U404" t="s">
        <v>37</v>
      </c>
      <c r="V404" t="s">
        <v>37</v>
      </c>
      <c r="X404" t="s">
        <v>37</v>
      </c>
      <c r="Y404" t="s">
        <v>165</v>
      </c>
      <c r="AA404" t="s">
        <v>37</v>
      </c>
      <c r="AC404" t="s">
        <v>37</v>
      </c>
      <c r="AD404" t="s">
        <v>37</v>
      </c>
      <c r="AE404" t="s">
        <v>37</v>
      </c>
    </row>
    <row r="405" spans="1:31">
      <c r="A405">
        <v>402</v>
      </c>
      <c r="B405" t="s">
        <v>1812</v>
      </c>
      <c r="C405" t="s">
        <v>274</v>
      </c>
      <c r="D405" t="s">
        <v>48</v>
      </c>
      <c r="N405" t="s">
        <v>275</v>
      </c>
      <c r="Q405" t="s">
        <v>1903</v>
      </c>
      <c r="R405" t="s">
        <v>1922</v>
      </c>
      <c r="S405" s="1" t="s">
        <v>43</v>
      </c>
      <c r="T405" t="s">
        <v>195</v>
      </c>
      <c r="U405" t="s">
        <v>170</v>
      </c>
      <c r="V405" t="s">
        <v>171</v>
      </c>
      <c r="W405" t="s">
        <v>1581</v>
      </c>
      <c r="X405" t="s">
        <v>1741</v>
      </c>
      <c r="Y405" t="s">
        <v>174</v>
      </c>
      <c r="AA405" t="s">
        <v>223</v>
      </c>
      <c r="AC405" t="s">
        <v>1923</v>
      </c>
      <c r="AD405" t="s">
        <v>1924</v>
      </c>
      <c r="AE405" t="s">
        <v>37</v>
      </c>
    </row>
    <row r="406" spans="1:31">
      <c r="A406">
        <v>403</v>
      </c>
      <c r="B406" t="s">
        <v>1812</v>
      </c>
      <c r="C406" t="s">
        <v>278</v>
      </c>
      <c r="D406" t="s">
        <v>48</v>
      </c>
      <c r="N406" t="s">
        <v>279</v>
      </c>
      <c r="Q406" t="s">
        <v>1907</v>
      </c>
      <c r="R406" t="s">
        <v>281</v>
      </c>
      <c r="S406" s="1" t="s">
        <v>43</v>
      </c>
      <c r="T406" t="s">
        <v>195</v>
      </c>
      <c r="U406" t="s">
        <v>79</v>
      </c>
      <c r="V406" t="s">
        <v>80</v>
      </c>
      <c r="X406" t="s">
        <v>90</v>
      </c>
      <c r="Y406" t="s">
        <v>165</v>
      </c>
      <c r="Z406" t="s">
        <v>45</v>
      </c>
      <c r="AA406" t="s">
        <v>37</v>
      </c>
      <c r="AC406" t="s">
        <v>37</v>
      </c>
      <c r="AD406" t="s">
        <v>37</v>
      </c>
      <c r="AE406" t="s">
        <v>37</v>
      </c>
    </row>
    <row r="407" spans="1:31">
      <c r="A407">
        <v>404</v>
      </c>
      <c r="B407" t="s">
        <v>1812</v>
      </c>
      <c r="C407" t="s">
        <v>284</v>
      </c>
      <c r="D407" t="s">
        <v>48</v>
      </c>
      <c r="N407" t="s">
        <v>285</v>
      </c>
      <c r="Q407" t="s">
        <v>1908</v>
      </c>
      <c r="R407" t="s">
        <v>1925</v>
      </c>
      <c r="S407" s="1" t="s">
        <v>43</v>
      </c>
      <c r="T407" t="s">
        <v>195</v>
      </c>
      <c r="U407" t="s">
        <v>79</v>
      </c>
      <c r="V407" t="s">
        <v>80</v>
      </c>
      <c r="X407" t="s">
        <v>90</v>
      </c>
      <c r="Y407" t="s">
        <v>165</v>
      </c>
      <c r="Z407" t="s">
        <v>45</v>
      </c>
      <c r="AA407" t="s">
        <v>37</v>
      </c>
      <c r="AC407" t="s">
        <v>37</v>
      </c>
      <c r="AD407" t="s">
        <v>37</v>
      </c>
      <c r="AE407" t="s">
        <v>37</v>
      </c>
    </row>
    <row r="408" spans="1:31">
      <c r="A408">
        <v>405</v>
      </c>
      <c r="B408" t="s">
        <v>1812</v>
      </c>
      <c r="C408" t="s">
        <v>1926</v>
      </c>
      <c r="D408" t="s">
        <v>60</v>
      </c>
      <c r="L408" t="s">
        <v>1927</v>
      </c>
      <c r="Q408" t="s">
        <v>1928</v>
      </c>
      <c r="R408" t="s">
        <v>1929</v>
      </c>
      <c r="S408" s="1" t="s">
        <v>64</v>
      </c>
      <c r="T408" t="s">
        <v>44</v>
      </c>
      <c r="U408" t="s">
        <v>36</v>
      </c>
      <c r="V408" t="s">
        <v>36</v>
      </c>
      <c r="X408" t="s">
        <v>90</v>
      </c>
      <c r="Y408" t="s">
        <v>325</v>
      </c>
      <c r="Z408" t="s">
        <v>325</v>
      </c>
      <c r="AA408" t="s">
        <v>1930</v>
      </c>
      <c r="AC408" t="s">
        <v>1931</v>
      </c>
      <c r="AD408" t="s">
        <v>1932</v>
      </c>
      <c r="AE408" t="s">
        <v>64</v>
      </c>
    </row>
    <row r="409" spans="1:31">
      <c r="A409">
        <v>406</v>
      </c>
      <c r="B409" t="s">
        <v>1812</v>
      </c>
      <c r="C409" t="s">
        <v>1933</v>
      </c>
      <c r="D409" t="s">
        <v>69</v>
      </c>
      <c r="M409" t="s">
        <v>1934</v>
      </c>
      <c r="Q409" t="s">
        <v>1935</v>
      </c>
      <c r="R409" t="s">
        <v>1936</v>
      </c>
      <c r="S409" s="1" t="s">
        <v>34</v>
      </c>
      <c r="T409" t="s">
        <v>44</v>
      </c>
      <c r="U409" t="s">
        <v>36</v>
      </c>
      <c r="V409" t="s">
        <v>36</v>
      </c>
      <c r="X409" t="s">
        <v>90</v>
      </c>
      <c r="Y409" t="s">
        <v>45</v>
      </c>
      <c r="Z409" t="s">
        <v>45</v>
      </c>
      <c r="AA409" t="s">
        <v>37</v>
      </c>
      <c r="AC409" t="s">
        <v>37</v>
      </c>
      <c r="AD409" t="s">
        <v>37</v>
      </c>
      <c r="AE409" t="s">
        <v>37</v>
      </c>
    </row>
    <row r="410" spans="1:31">
      <c r="A410">
        <v>407</v>
      </c>
      <c r="B410" t="s">
        <v>1812</v>
      </c>
      <c r="C410" t="s">
        <v>1937</v>
      </c>
      <c r="D410" t="s">
        <v>48</v>
      </c>
      <c r="N410" t="s">
        <v>1938</v>
      </c>
      <c r="Q410" t="s">
        <v>1939</v>
      </c>
      <c r="R410" t="s">
        <v>1940</v>
      </c>
      <c r="S410" s="1" t="s">
        <v>43</v>
      </c>
      <c r="T410" t="s">
        <v>44</v>
      </c>
      <c r="U410" t="s">
        <v>1941</v>
      </c>
      <c r="V410" t="s">
        <v>171</v>
      </c>
      <c r="X410" t="s">
        <v>90</v>
      </c>
      <c r="Y410" t="s">
        <v>165</v>
      </c>
      <c r="Z410" t="s">
        <v>45</v>
      </c>
      <c r="AA410" t="s">
        <v>37</v>
      </c>
      <c r="AC410" t="s">
        <v>37</v>
      </c>
      <c r="AD410" t="s">
        <v>37</v>
      </c>
      <c r="AE410" t="s">
        <v>37</v>
      </c>
    </row>
    <row r="411" spans="1:31">
      <c r="A411">
        <v>408</v>
      </c>
      <c r="B411" t="s">
        <v>1812</v>
      </c>
      <c r="C411" t="s">
        <v>1942</v>
      </c>
      <c r="D411" t="s">
        <v>48</v>
      </c>
      <c r="N411" t="s">
        <v>1943</v>
      </c>
      <c r="Q411" t="s">
        <v>1944</v>
      </c>
      <c r="R411" t="s">
        <v>1945</v>
      </c>
      <c r="S411" s="1" t="s">
        <v>64</v>
      </c>
      <c r="T411" t="s">
        <v>157</v>
      </c>
      <c r="U411" t="s">
        <v>615</v>
      </c>
      <c r="V411" t="s">
        <v>58</v>
      </c>
      <c r="W411" t="s">
        <v>355</v>
      </c>
      <c r="X411" t="s">
        <v>1209</v>
      </c>
      <c r="Y411" t="s">
        <v>158</v>
      </c>
      <c r="Z411" t="s">
        <v>158</v>
      </c>
      <c r="AA411" t="s">
        <v>65</v>
      </c>
      <c r="AC411" t="s">
        <v>1946</v>
      </c>
      <c r="AD411" t="s">
        <v>1947</v>
      </c>
      <c r="AE411" t="s">
        <v>64</v>
      </c>
    </row>
    <row r="412" spans="1:31">
      <c r="A412">
        <v>409</v>
      </c>
      <c r="B412" t="s">
        <v>1812</v>
      </c>
      <c r="C412" t="s">
        <v>1948</v>
      </c>
      <c r="D412" t="s">
        <v>48</v>
      </c>
      <c r="N412" t="s">
        <v>1949</v>
      </c>
      <c r="Q412" t="s">
        <v>1950</v>
      </c>
      <c r="R412" t="s">
        <v>1951</v>
      </c>
      <c r="S412" s="1" t="s">
        <v>43</v>
      </c>
      <c r="T412" t="s">
        <v>195</v>
      </c>
      <c r="U412" t="s">
        <v>1952</v>
      </c>
      <c r="V412" t="s">
        <v>1953</v>
      </c>
      <c r="W412" t="s">
        <v>355</v>
      </c>
      <c r="X412" t="s">
        <v>1954</v>
      </c>
      <c r="Y412" t="s">
        <v>165</v>
      </c>
      <c r="Z412" t="s">
        <v>165</v>
      </c>
      <c r="AA412" t="s">
        <v>223</v>
      </c>
      <c r="AC412" t="s">
        <v>1955</v>
      </c>
      <c r="AD412" t="s">
        <v>1956</v>
      </c>
      <c r="AE412" t="s">
        <v>43</v>
      </c>
    </row>
    <row r="413" spans="1:31">
      <c r="A413">
        <v>410</v>
      </c>
      <c r="B413" t="s">
        <v>1812</v>
      </c>
      <c r="C413" t="s">
        <v>1957</v>
      </c>
      <c r="D413" t="s">
        <v>60</v>
      </c>
      <c r="J413" t="s">
        <v>1958</v>
      </c>
      <c r="Q413" t="s">
        <v>1959</v>
      </c>
      <c r="R413" t="s">
        <v>1960</v>
      </c>
      <c r="S413" s="1" t="s">
        <v>64</v>
      </c>
      <c r="T413" t="s">
        <v>44</v>
      </c>
      <c r="U413" t="s">
        <v>36</v>
      </c>
      <c r="V413" t="s">
        <v>36</v>
      </c>
      <c r="X413" t="s">
        <v>90</v>
      </c>
      <c r="Y413" t="s">
        <v>325</v>
      </c>
      <c r="Z413" t="s">
        <v>325</v>
      </c>
      <c r="AA413" t="s">
        <v>37</v>
      </c>
      <c r="AC413" t="s">
        <v>37</v>
      </c>
      <c r="AD413" t="s">
        <v>37</v>
      </c>
      <c r="AE413" t="s">
        <v>37</v>
      </c>
    </row>
    <row r="414" spans="1:31">
      <c r="A414">
        <v>411</v>
      </c>
      <c r="B414" t="s">
        <v>1812</v>
      </c>
      <c r="C414" t="s">
        <v>1961</v>
      </c>
      <c r="D414" t="s">
        <v>69</v>
      </c>
      <c r="K414" t="s">
        <v>1962</v>
      </c>
      <c r="Q414" t="s">
        <v>1963</v>
      </c>
      <c r="R414" t="s">
        <v>1964</v>
      </c>
      <c r="S414" s="1" t="s">
        <v>1965</v>
      </c>
      <c r="T414" t="s">
        <v>44</v>
      </c>
      <c r="U414" t="s">
        <v>36</v>
      </c>
      <c r="V414" t="s">
        <v>36</v>
      </c>
      <c r="X414" t="s">
        <v>90</v>
      </c>
      <c r="Y414" t="s">
        <v>45</v>
      </c>
      <c r="Z414" t="s">
        <v>45</v>
      </c>
      <c r="AA414" t="s">
        <v>37</v>
      </c>
      <c r="AC414" t="s">
        <v>37</v>
      </c>
      <c r="AD414" t="s">
        <v>37</v>
      </c>
      <c r="AE414" t="s">
        <v>37</v>
      </c>
    </row>
    <row r="415" spans="1:31">
      <c r="A415">
        <v>412</v>
      </c>
      <c r="B415" t="s">
        <v>1812</v>
      </c>
      <c r="C415" t="s">
        <v>1966</v>
      </c>
      <c r="D415" t="s">
        <v>48</v>
      </c>
      <c r="L415" t="s">
        <v>1967</v>
      </c>
      <c r="Q415" t="s">
        <v>1968</v>
      </c>
      <c r="R415" t="s">
        <v>1969</v>
      </c>
      <c r="S415" s="1" t="s">
        <v>43</v>
      </c>
      <c r="T415" t="s">
        <v>1970</v>
      </c>
      <c r="U415" t="s">
        <v>1952</v>
      </c>
      <c r="V415" t="s">
        <v>1953</v>
      </c>
      <c r="W415" t="s">
        <v>355</v>
      </c>
      <c r="X415" t="s">
        <v>1971</v>
      </c>
      <c r="Y415" t="s">
        <v>1972</v>
      </c>
      <c r="Z415" t="s">
        <v>45</v>
      </c>
      <c r="AA415" t="s">
        <v>37</v>
      </c>
      <c r="AC415" t="s">
        <v>37</v>
      </c>
      <c r="AD415" t="s">
        <v>37</v>
      </c>
      <c r="AE415" t="s">
        <v>37</v>
      </c>
    </row>
    <row r="416" spans="1:31">
      <c r="A416">
        <v>413</v>
      </c>
      <c r="B416" t="s">
        <v>1812</v>
      </c>
      <c r="C416" t="s">
        <v>1973</v>
      </c>
      <c r="D416" t="s">
        <v>48</v>
      </c>
      <c r="L416" t="s">
        <v>1974</v>
      </c>
      <c r="Q416" t="s">
        <v>1975</v>
      </c>
      <c r="R416" t="s">
        <v>1976</v>
      </c>
      <c r="S416" s="1" t="s">
        <v>43</v>
      </c>
      <c r="T416" t="s">
        <v>1970</v>
      </c>
      <c r="U416" t="s">
        <v>1952</v>
      </c>
      <c r="V416" t="s">
        <v>1953</v>
      </c>
      <c r="W416" t="s">
        <v>355</v>
      </c>
      <c r="X416" t="s">
        <v>1971</v>
      </c>
      <c r="Y416" t="s">
        <v>1972</v>
      </c>
      <c r="Z416" t="s">
        <v>45</v>
      </c>
      <c r="AA416" t="s">
        <v>37</v>
      </c>
      <c r="AC416" t="s">
        <v>37</v>
      </c>
      <c r="AD416" t="s">
        <v>37</v>
      </c>
      <c r="AE416" t="s">
        <v>37</v>
      </c>
    </row>
    <row r="417" spans="1:31">
      <c r="A417">
        <v>414</v>
      </c>
      <c r="B417" t="s">
        <v>1812</v>
      </c>
      <c r="C417" t="s">
        <v>1977</v>
      </c>
      <c r="D417" t="s">
        <v>48</v>
      </c>
      <c r="L417" t="s">
        <v>1978</v>
      </c>
      <c r="Q417" t="s">
        <v>1979</v>
      </c>
      <c r="R417" t="s">
        <v>1980</v>
      </c>
      <c r="S417" s="1" t="s">
        <v>43</v>
      </c>
      <c r="T417" t="s">
        <v>1981</v>
      </c>
      <c r="U417" t="s">
        <v>1952</v>
      </c>
      <c r="V417" t="s">
        <v>1953</v>
      </c>
      <c r="W417" t="s">
        <v>355</v>
      </c>
      <c r="X417" t="s">
        <v>1971</v>
      </c>
      <c r="Y417" t="s">
        <v>165</v>
      </c>
      <c r="Z417" t="s">
        <v>165</v>
      </c>
      <c r="AA417" t="s">
        <v>37</v>
      </c>
      <c r="AC417" t="s">
        <v>37</v>
      </c>
      <c r="AD417" t="s">
        <v>37</v>
      </c>
      <c r="AE417" t="s">
        <v>37</v>
      </c>
    </row>
    <row r="418" spans="1:31">
      <c r="A418">
        <v>415</v>
      </c>
      <c r="B418" t="s">
        <v>1812</v>
      </c>
      <c r="C418" t="s">
        <v>1982</v>
      </c>
      <c r="D418" t="s">
        <v>48</v>
      </c>
      <c r="L418" t="s">
        <v>1983</v>
      </c>
      <c r="Q418" t="s">
        <v>1984</v>
      </c>
      <c r="R418" t="s">
        <v>1985</v>
      </c>
      <c r="S418" s="1" t="s">
        <v>64</v>
      </c>
      <c r="T418" t="s">
        <v>44</v>
      </c>
      <c r="U418" t="s">
        <v>1952</v>
      </c>
      <c r="V418" t="s">
        <v>1953</v>
      </c>
      <c r="W418" t="s">
        <v>355</v>
      </c>
      <c r="X418" t="s">
        <v>1971</v>
      </c>
      <c r="Y418" t="s">
        <v>158</v>
      </c>
      <c r="Z418" t="s">
        <v>158</v>
      </c>
      <c r="AA418" t="s">
        <v>65</v>
      </c>
      <c r="AC418" t="s">
        <v>1986</v>
      </c>
      <c r="AD418" t="s">
        <v>1987</v>
      </c>
      <c r="AE418" t="s">
        <v>64</v>
      </c>
    </row>
    <row r="419" spans="1:31">
      <c r="A419">
        <v>416</v>
      </c>
      <c r="B419" t="s">
        <v>1812</v>
      </c>
      <c r="C419" t="s">
        <v>1988</v>
      </c>
      <c r="D419" t="s">
        <v>60</v>
      </c>
      <c r="J419" t="s">
        <v>1989</v>
      </c>
      <c r="Q419" t="s">
        <v>1990</v>
      </c>
      <c r="R419" t="s">
        <v>1991</v>
      </c>
      <c r="S419" s="1" t="s">
        <v>64</v>
      </c>
      <c r="T419" t="s">
        <v>44</v>
      </c>
      <c r="U419" t="s">
        <v>36</v>
      </c>
      <c r="V419" t="s">
        <v>36</v>
      </c>
      <c r="X419" t="s">
        <v>90</v>
      </c>
      <c r="Y419" t="s">
        <v>165</v>
      </c>
      <c r="Z419" t="s">
        <v>45</v>
      </c>
      <c r="AA419" t="s">
        <v>37</v>
      </c>
      <c r="AC419" t="s">
        <v>37</v>
      </c>
      <c r="AD419" t="s">
        <v>37</v>
      </c>
      <c r="AE419" t="s">
        <v>37</v>
      </c>
    </row>
    <row r="420" spans="1:31">
      <c r="A420">
        <v>417</v>
      </c>
      <c r="B420" t="s">
        <v>1812</v>
      </c>
      <c r="C420" t="s">
        <v>1992</v>
      </c>
      <c r="D420" t="s">
        <v>69</v>
      </c>
      <c r="K420" t="s">
        <v>1993</v>
      </c>
      <c r="Q420" t="s">
        <v>1994</v>
      </c>
      <c r="R420" t="s">
        <v>1995</v>
      </c>
      <c r="S420" s="1" t="s">
        <v>1965</v>
      </c>
      <c r="T420" t="s">
        <v>44</v>
      </c>
      <c r="U420" t="s">
        <v>36</v>
      </c>
      <c r="V420" t="s">
        <v>36</v>
      </c>
      <c r="X420" t="s">
        <v>90</v>
      </c>
      <c r="Y420" t="s">
        <v>45</v>
      </c>
      <c r="Z420" t="s">
        <v>45</v>
      </c>
      <c r="AA420" t="s">
        <v>37</v>
      </c>
      <c r="AC420" t="s">
        <v>37</v>
      </c>
      <c r="AD420" t="s">
        <v>37</v>
      </c>
      <c r="AE420" t="s">
        <v>37</v>
      </c>
    </row>
    <row r="421" spans="1:31">
      <c r="A421">
        <v>418</v>
      </c>
      <c r="B421" t="s">
        <v>1812</v>
      </c>
      <c r="C421" t="s">
        <v>1996</v>
      </c>
      <c r="D421" t="s">
        <v>48</v>
      </c>
      <c r="L421" t="s">
        <v>1997</v>
      </c>
      <c r="Q421" t="s">
        <v>1998</v>
      </c>
      <c r="R421" t="s">
        <v>1999</v>
      </c>
      <c r="S421" s="1" t="s">
        <v>43</v>
      </c>
      <c r="T421" t="s">
        <v>1970</v>
      </c>
      <c r="U421" t="s">
        <v>79</v>
      </c>
      <c r="V421" t="s">
        <v>80</v>
      </c>
      <c r="X421" t="s">
        <v>90</v>
      </c>
      <c r="Y421" t="s">
        <v>165</v>
      </c>
      <c r="Z421" t="s">
        <v>45</v>
      </c>
      <c r="AA421" t="s">
        <v>37</v>
      </c>
      <c r="AC421" t="s">
        <v>37</v>
      </c>
      <c r="AD421" t="s">
        <v>37</v>
      </c>
      <c r="AE421" t="s">
        <v>37</v>
      </c>
    </row>
    <row r="422" spans="1:31">
      <c r="A422">
        <v>419</v>
      </c>
      <c r="B422" t="s">
        <v>1812</v>
      </c>
      <c r="C422" t="s">
        <v>2000</v>
      </c>
      <c r="D422" t="s">
        <v>60</v>
      </c>
      <c r="L422" t="s">
        <v>2001</v>
      </c>
      <c r="Q422" t="s">
        <v>2002</v>
      </c>
      <c r="R422" t="s">
        <v>2003</v>
      </c>
      <c r="S422" s="1" t="s">
        <v>64</v>
      </c>
      <c r="T422" t="s">
        <v>44</v>
      </c>
      <c r="U422" t="s">
        <v>36</v>
      </c>
      <c r="V422" t="s">
        <v>36</v>
      </c>
      <c r="X422" t="s">
        <v>90</v>
      </c>
      <c r="Y422" t="s">
        <v>325</v>
      </c>
      <c r="Z422" t="s">
        <v>325</v>
      </c>
      <c r="AA422" t="s">
        <v>65</v>
      </c>
      <c r="AC422" t="s">
        <v>2004</v>
      </c>
      <c r="AD422" t="s">
        <v>2005</v>
      </c>
      <c r="AE422" t="s">
        <v>1239</v>
      </c>
    </row>
    <row r="423" spans="1:31">
      <c r="A423">
        <v>420</v>
      </c>
      <c r="B423" t="s">
        <v>1812</v>
      </c>
      <c r="C423" t="s">
        <v>971</v>
      </c>
      <c r="D423" t="s">
        <v>69</v>
      </c>
      <c r="M423" t="s">
        <v>972</v>
      </c>
      <c r="Q423" t="s">
        <v>2006</v>
      </c>
      <c r="R423" t="s">
        <v>2007</v>
      </c>
      <c r="S423" s="1" t="s">
        <v>1965</v>
      </c>
      <c r="T423" t="s">
        <v>44</v>
      </c>
      <c r="U423" t="s">
        <v>36</v>
      </c>
      <c r="V423" t="s">
        <v>36</v>
      </c>
      <c r="X423" t="s">
        <v>90</v>
      </c>
      <c r="Y423" t="s">
        <v>45</v>
      </c>
      <c r="Z423" t="s">
        <v>45</v>
      </c>
      <c r="AA423" t="s">
        <v>37</v>
      </c>
      <c r="AC423" t="s">
        <v>37</v>
      </c>
      <c r="AD423" t="s">
        <v>37</v>
      </c>
      <c r="AE423" t="s">
        <v>37</v>
      </c>
    </row>
    <row r="424" spans="1:31">
      <c r="A424">
        <v>421</v>
      </c>
      <c r="B424" t="s">
        <v>1812</v>
      </c>
      <c r="C424" t="s">
        <v>1566</v>
      </c>
      <c r="D424" t="s">
        <v>48</v>
      </c>
      <c r="N424" t="s">
        <v>1567</v>
      </c>
      <c r="Q424" t="s">
        <v>2008</v>
      </c>
      <c r="R424" t="s">
        <v>2009</v>
      </c>
      <c r="S424" s="1" t="s">
        <v>43</v>
      </c>
      <c r="T424" t="s">
        <v>56</v>
      </c>
      <c r="U424" t="s">
        <v>1570</v>
      </c>
      <c r="V424" t="s">
        <v>171</v>
      </c>
      <c r="W424" t="s">
        <v>172</v>
      </c>
      <c r="X424" t="s">
        <v>2010</v>
      </c>
      <c r="Y424" t="s">
        <v>165</v>
      </c>
      <c r="Z424" t="s">
        <v>45</v>
      </c>
      <c r="AA424" t="s">
        <v>223</v>
      </c>
      <c r="AC424" t="s">
        <v>2011</v>
      </c>
      <c r="AD424" t="s">
        <v>2012</v>
      </c>
      <c r="AE424" t="s">
        <v>43</v>
      </c>
    </row>
    <row r="425" spans="1:31">
      <c r="A425">
        <v>422</v>
      </c>
      <c r="B425" t="s">
        <v>1812</v>
      </c>
      <c r="C425" t="s">
        <v>1571</v>
      </c>
      <c r="D425" t="s">
        <v>48</v>
      </c>
      <c r="N425" t="s">
        <v>1572</v>
      </c>
      <c r="Q425" t="s">
        <v>2013</v>
      </c>
      <c r="R425" t="s">
        <v>2014</v>
      </c>
      <c r="S425" s="1" t="s">
        <v>43</v>
      </c>
      <c r="T425" t="s">
        <v>188</v>
      </c>
      <c r="U425" t="s">
        <v>615</v>
      </c>
      <c r="V425" t="s">
        <v>58</v>
      </c>
      <c r="W425" t="s">
        <v>1563</v>
      </c>
      <c r="X425" t="s">
        <v>1209</v>
      </c>
      <c r="Y425" t="s">
        <v>2015</v>
      </c>
      <c r="Z425" t="s">
        <v>2015</v>
      </c>
      <c r="AA425" t="s">
        <v>65</v>
      </c>
      <c r="AC425" t="s">
        <v>2016</v>
      </c>
      <c r="AD425" t="s">
        <v>2017</v>
      </c>
      <c r="AE425" t="s">
        <v>64</v>
      </c>
    </row>
    <row r="426" spans="1:31">
      <c r="A426">
        <v>423</v>
      </c>
      <c r="B426" t="s">
        <v>1812</v>
      </c>
      <c r="C426" t="s">
        <v>979</v>
      </c>
      <c r="D426" t="s">
        <v>48</v>
      </c>
      <c r="N426" t="s">
        <v>980</v>
      </c>
      <c r="Q426" t="s">
        <v>2018</v>
      </c>
      <c r="R426" t="s">
        <v>2019</v>
      </c>
      <c r="S426" s="1" t="s">
        <v>64</v>
      </c>
      <c r="T426" t="s">
        <v>56</v>
      </c>
      <c r="U426" t="s">
        <v>983</v>
      </c>
      <c r="V426" t="s">
        <v>171</v>
      </c>
      <c r="W426" t="s">
        <v>1581</v>
      </c>
      <c r="X426" t="s">
        <v>1504</v>
      </c>
      <c r="Y426" t="s">
        <v>364</v>
      </c>
      <c r="Z426" t="s">
        <v>174</v>
      </c>
      <c r="AA426" t="s">
        <v>223</v>
      </c>
      <c r="AC426" t="s">
        <v>2020</v>
      </c>
      <c r="AD426" t="s">
        <v>2021</v>
      </c>
      <c r="AE426" t="s">
        <v>64</v>
      </c>
    </row>
    <row r="427" spans="1:31">
      <c r="A427">
        <v>424</v>
      </c>
      <c r="B427" t="s">
        <v>1812</v>
      </c>
      <c r="C427" t="s">
        <v>984</v>
      </c>
      <c r="D427" t="s">
        <v>48</v>
      </c>
      <c r="N427" t="s">
        <v>985</v>
      </c>
      <c r="Q427" t="s">
        <v>2022</v>
      </c>
      <c r="R427" t="s">
        <v>2023</v>
      </c>
      <c r="S427" s="1" t="s">
        <v>43</v>
      </c>
      <c r="T427" t="s">
        <v>188</v>
      </c>
      <c r="U427" t="s">
        <v>89</v>
      </c>
      <c r="V427" t="s">
        <v>58</v>
      </c>
      <c r="X427" t="s">
        <v>90</v>
      </c>
      <c r="Y427" t="s">
        <v>165</v>
      </c>
      <c r="Z427" t="s">
        <v>45</v>
      </c>
      <c r="AA427" t="s">
        <v>37</v>
      </c>
      <c r="AC427" t="s">
        <v>37</v>
      </c>
      <c r="AD427" t="s">
        <v>37</v>
      </c>
      <c r="AE427" t="s">
        <v>37</v>
      </c>
    </row>
    <row r="428" spans="1:31">
      <c r="A428">
        <v>425</v>
      </c>
      <c r="B428" t="s">
        <v>1812</v>
      </c>
      <c r="C428" t="s">
        <v>988</v>
      </c>
      <c r="D428" t="s">
        <v>48</v>
      </c>
      <c r="N428" t="s">
        <v>989</v>
      </c>
      <c r="Q428" t="s">
        <v>2024</v>
      </c>
      <c r="R428" t="s">
        <v>2025</v>
      </c>
      <c r="S428" s="1" t="s">
        <v>43</v>
      </c>
      <c r="T428" t="s">
        <v>56</v>
      </c>
      <c r="U428" t="s">
        <v>36</v>
      </c>
      <c r="V428" t="s">
        <v>36</v>
      </c>
      <c r="X428" t="s">
        <v>90</v>
      </c>
      <c r="Y428" t="s">
        <v>165</v>
      </c>
      <c r="Z428" t="s">
        <v>165</v>
      </c>
      <c r="AA428" t="s">
        <v>223</v>
      </c>
      <c r="AC428" t="s">
        <v>2026</v>
      </c>
      <c r="AD428" t="s">
        <v>2027</v>
      </c>
      <c r="AE428" t="s">
        <v>43</v>
      </c>
    </row>
    <row r="429" spans="1:31">
      <c r="A429">
        <v>426</v>
      </c>
      <c r="B429" t="s">
        <v>1812</v>
      </c>
      <c r="C429" t="s">
        <v>1594</v>
      </c>
      <c r="D429" t="s">
        <v>48</v>
      </c>
      <c r="N429" t="s">
        <v>1595</v>
      </c>
      <c r="Q429" t="s">
        <v>2028</v>
      </c>
      <c r="R429" t="s">
        <v>2029</v>
      </c>
      <c r="S429" s="1" t="s">
        <v>43</v>
      </c>
      <c r="T429" t="s">
        <v>188</v>
      </c>
      <c r="U429" t="s">
        <v>615</v>
      </c>
      <c r="V429" t="s">
        <v>58</v>
      </c>
      <c r="W429" t="s">
        <v>1563</v>
      </c>
      <c r="X429" t="s">
        <v>1209</v>
      </c>
      <c r="Y429" t="s">
        <v>2015</v>
      </c>
      <c r="Z429" t="s">
        <v>2015</v>
      </c>
      <c r="AA429" t="s">
        <v>37</v>
      </c>
      <c r="AC429" t="s">
        <v>37</v>
      </c>
      <c r="AD429" t="s">
        <v>37</v>
      </c>
      <c r="AE429" t="s">
        <v>37</v>
      </c>
    </row>
    <row r="430" spans="1:31">
      <c r="A430">
        <v>427</v>
      </c>
      <c r="B430" t="s">
        <v>1812</v>
      </c>
      <c r="C430" t="s">
        <v>996</v>
      </c>
      <c r="D430" t="s">
        <v>48</v>
      </c>
      <c r="N430" t="s">
        <v>997</v>
      </c>
      <c r="Q430" t="s">
        <v>2030</v>
      </c>
      <c r="R430" t="s">
        <v>2031</v>
      </c>
      <c r="S430" s="1" t="s">
        <v>43</v>
      </c>
      <c r="T430" t="s">
        <v>195</v>
      </c>
      <c r="U430" t="s">
        <v>79</v>
      </c>
      <c r="V430" t="s">
        <v>80</v>
      </c>
      <c r="X430" t="s">
        <v>90</v>
      </c>
      <c r="Y430" t="s">
        <v>165</v>
      </c>
      <c r="Z430" t="s">
        <v>45</v>
      </c>
      <c r="AA430" t="s">
        <v>37</v>
      </c>
      <c r="AC430" t="s">
        <v>37</v>
      </c>
      <c r="AD430" t="s">
        <v>37</v>
      </c>
      <c r="AE430" t="s">
        <v>37</v>
      </c>
    </row>
    <row r="431" spans="1:31">
      <c r="A431">
        <v>428</v>
      </c>
      <c r="B431" t="s">
        <v>1812</v>
      </c>
      <c r="C431" t="s">
        <v>2032</v>
      </c>
      <c r="D431" t="s">
        <v>60</v>
      </c>
      <c r="L431" t="s">
        <v>2033</v>
      </c>
      <c r="Q431" t="s">
        <v>2034</v>
      </c>
      <c r="R431" t="s">
        <v>2035</v>
      </c>
      <c r="S431" s="1" t="s">
        <v>210</v>
      </c>
      <c r="T431" t="s">
        <v>195</v>
      </c>
      <c r="U431" t="s">
        <v>36</v>
      </c>
      <c r="V431" t="s">
        <v>36</v>
      </c>
      <c r="X431" t="s">
        <v>90</v>
      </c>
      <c r="Y431" t="s">
        <v>174</v>
      </c>
      <c r="Z431" t="s">
        <v>45</v>
      </c>
      <c r="AA431" t="s">
        <v>36</v>
      </c>
      <c r="AC431" t="s">
        <v>37</v>
      </c>
      <c r="AD431" t="s">
        <v>37</v>
      </c>
      <c r="AE431" t="s">
        <v>37</v>
      </c>
    </row>
    <row r="432" spans="1:31">
      <c r="A432">
        <v>429</v>
      </c>
      <c r="B432" t="s">
        <v>1812</v>
      </c>
      <c r="C432" t="s">
        <v>236</v>
      </c>
      <c r="D432" t="s">
        <v>69</v>
      </c>
      <c r="M432" t="s">
        <v>237</v>
      </c>
      <c r="Q432" t="s">
        <v>2036</v>
      </c>
      <c r="R432" t="s">
        <v>2037</v>
      </c>
      <c r="S432" s="1" t="s">
        <v>34</v>
      </c>
      <c r="T432" t="s">
        <v>195</v>
      </c>
      <c r="U432" t="s">
        <v>36</v>
      </c>
      <c r="V432" t="s">
        <v>36</v>
      </c>
      <c r="X432" t="s">
        <v>90</v>
      </c>
      <c r="Y432" t="s">
        <v>45</v>
      </c>
      <c r="Z432" t="s">
        <v>45</v>
      </c>
      <c r="AA432" t="s">
        <v>37</v>
      </c>
      <c r="AC432" t="s">
        <v>37</v>
      </c>
      <c r="AD432" t="s">
        <v>37</v>
      </c>
      <c r="AE432" t="s">
        <v>37</v>
      </c>
    </row>
    <row r="433" spans="1:31">
      <c r="A433">
        <v>430</v>
      </c>
      <c r="B433" t="s">
        <v>1812</v>
      </c>
      <c r="C433" t="s">
        <v>240</v>
      </c>
      <c r="D433" t="s">
        <v>48</v>
      </c>
      <c r="N433" t="s">
        <v>241</v>
      </c>
      <c r="Q433" t="s">
        <v>2038</v>
      </c>
      <c r="R433" t="s">
        <v>2039</v>
      </c>
      <c r="S433" s="1" t="s">
        <v>64</v>
      </c>
      <c r="T433" t="s">
        <v>195</v>
      </c>
      <c r="U433" t="s">
        <v>36</v>
      </c>
      <c r="V433" t="s">
        <v>36</v>
      </c>
      <c r="X433" t="s">
        <v>90</v>
      </c>
      <c r="Y433" t="s">
        <v>174</v>
      </c>
      <c r="Z433" t="s">
        <v>45</v>
      </c>
      <c r="AA433" t="s">
        <v>223</v>
      </c>
      <c r="AC433" t="s">
        <v>2040</v>
      </c>
      <c r="AD433" t="s">
        <v>2041</v>
      </c>
      <c r="AE433" t="s">
        <v>43</v>
      </c>
    </row>
    <row r="434" spans="1:31">
      <c r="A434">
        <v>431</v>
      </c>
      <c r="B434" t="s">
        <v>1812</v>
      </c>
      <c r="C434" t="s">
        <v>253</v>
      </c>
      <c r="D434" t="s">
        <v>48</v>
      </c>
      <c r="N434" t="s">
        <v>254</v>
      </c>
      <c r="Q434" t="s">
        <v>2042</v>
      </c>
      <c r="R434" t="s">
        <v>2043</v>
      </c>
      <c r="S434" s="1" t="s">
        <v>43</v>
      </c>
      <c r="T434" t="s">
        <v>195</v>
      </c>
      <c r="U434" t="s">
        <v>111</v>
      </c>
      <c r="V434" t="s">
        <v>1398</v>
      </c>
      <c r="X434" t="s">
        <v>90</v>
      </c>
      <c r="Y434" t="s">
        <v>165</v>
      </c>
      <c r="Z434" t="s">
        <v>45</v>
      </c>
      <c r="AA434" t="s">
        <v>37</v>
      </c>
      <c r="AC434" t="s">
        <v>37</v>
      </c>
      <c r="AD434" t="s">
        <v>37</v>
      </c>
      <c r="AE434" t="s">
        <v>37</v>
      </c>
    </row>
    <row r="435" spans="1:31">
      <c r="A435">
        <v>432</v>
      </c>
      <c r="B435" t="s">
        <v>1812</v>
      </c>
      <c r="C435" t="s">
        <v>1865</v>
      </c>
      <c r="D435" t="s">
        <v>48</v>
      </c>
      <c r="N435" t="s">
        <v>1866</v>
      </c>
      <c r="Q435" t="s">
        <v>2044</v>
      </c>
      <c r="R435" t="s">
        <v>2045</v>
      </c>
      <c r="S435" s="1" t="s">
        <v>64</v>
      </c>
      <c r="T435" t="s">
        <v>195</v>
      </c>
      <c r="U435" t="s">
        <v>37</v>
      </c>
      <c r="V435" t="s">
        <v>37</v>
      </c>
      <c r="X435" t="s">
        <v>37</v>
      </c>
      <c r="Y435" t="s">
        <v>165</v>
      </c>
      <c r="Z435" t="s">
        <v>45</v>
      </c>
      <c r="AA435" t="s">
        <v>37</v>
      </c>
      <c r="AC435" t="s">
        <v>37</v>
      </c>
      <c r="AD435" t="s">
        <v>37</v>
      </c>
      <c r="AE435" t="s">
        <v>37</v>
      </c>
    </row>
    <row r="436" spans="1:31">
      <c r="A436">
        <v>433</v>
      </c>
      <c r="B436" t="s">
        <v>1812</v>
      </c>
      <c r="C436" t="s">
        <v>258</v>
      </c>
      <c r="D436" t="s">
        <v>48</v>
      </c>
      <c r="N436" t="s">
        <v>259</v>
      </c>
      <c r="Q436" t="s">
        <v>1899</v>
      </c>
      <c r="R436" t="s">
        <v>1900</v>
      </c>
      <c r="S436" s="1" t="s">
        <v>43</v>
      </c>
      <c r="T436" t="s">
        <v>262</v>
      </c>
      <c r="U436" t="s">
        <v>263</v>
      </c>
      <c r="V436" t="s">
        <v>171</v>
      </c>
      <c r="W436" t="s">
        <v>1581</v>
      </c>
      <c r="X436" t="s">
        <v>1741</v>
      </c>
      <c r="Y436" t="s">
        <v>174</v>
      </c>
      <c r="Z436" t="s">
        <v>37</v>
      </c>
      <c r="AA436" t="s">
        <v>223</v>
      </c>
      <c r="AC436" t="s">
        <v>2046</v>
      </c>
      <c r="AD436" t="s">
        <v>501</v>
      </c>
      <c r="AE436" t="s">
        <v>43</v>
      </c>
    </row>
    <row r="437" spans="1:31">
      <c r="A437">
        <v>434</v>
      </c>
      <c r="B437" t="s">
        <v>1812</v>
      </c>
      <c r="C437" t="s">
        <v>264</v>
      </c>
      <c r="D437" t="s">
        <v>48</v>
      </c>
      <c r="N437" t="s">
        <v>265</v>
      </c>
      <c r="Q437" t="s">
        <v>2047</v>
      </c>
      <c r="R437" t="s">
        <v>2048</v>
      </c>
      <c r="S437" s="1" t="s">
        <v>43</v>
      </c>
      <c r="T437" t="s">
        <v>195</v>
      </c>
      <c r="U437" t="s">
        <v>37</v>
      </c>
      <c r="V437" t="s">
        <v>37</v>
      </c>
      <c r="X437" t="s">
        <v>37</v>
      </c>
      <c r="Y437" t="s">
        <v>165</v>
      </c>
      <c r="Z437" t="s">
        <v>45</v>
      </c>
      <c r="AA437" t="s">
        <v>37</v>
      </c>
      <c r="AC437" t="s">
        <v>37</v>
      </c>
      <c r="AD437" t="s">
        <v>37</v>
      </c>
      <c r="AE437" t="s">
        <v>37</v>
      </c>
    </row>
    <row r="438" spans="1:31">
      <c r="A438">
        <v>435</v>
      </c>
      <c r="B438" t="s">
        <v>1812</v>
      </c>
      <c r="C438" t="s">
        <v>274</v>
      </c>
      <c r="D438" t="s">
        <v>48</v>
      </c>
      <c r="N438" t="s">
        <v>275</v>
      </c>
      <c r="Q438" t="s">
        <v>1903</v>
      </c>
      <c r="R438" t="s">
        <v>2049</v>
      </c>
      <c r="S438" s="1" t="s">
        <v>43</v>
      </c>
      <c r="T438" t="s">
        <v>195</v>
      </c>
      <c r="U438" t="s">
        <v>170</v>
      </c>
      <c r="V438" t="s">
        <v>171</v>
      </c>
      <c r="X438" t="s">
        <v>90</v>
      </c>
      <c r="Y438" t="s">
        <v>165</v>
      </c>
      <c r="Z438" t="s">
        <v>45</v>
      </c>
      <c r="AA438" t="s">
        <v>37</v>
      </c>
      <c r="AC438" t="s">
        <v>37</v>
      </c>
      <c r="AD438" t="s">
        <v>37</v>
      </c>
      <c r="AE438" t="s">
        <v>37</v>
      </c>
    </row>
    <row r="439" spans="1:31">
      <c r="A439">
        <v>436</v>
      </c>
      <c r="B439" t="s">
        <v>1812</v>
      </c>
      <c r="C439" t="s">
        <v>284</v>
      </c>
      <c r="D439" t="s">
        <v>48</v>
      </c>
      <c r="N439" t="s">
        <v>285</v>
      </c>
      <c r="Q439" t="s">
        <v>1908</v>
      </c>
      <c r="R439" t="s">
        <v>2050</v>
      </c>
      <c r="S439" s="1" t="s">
        <v>43</v>
      </c>
      <c r="T439" t="s">
        <v>195</v>
      </c>
      <c r="U439" t="s">
        <v>170</v>
      </c>
      <c r="V439" t="s">
        <v>171</v>
      </c>
      <c r="X439" t="s">
        <v>90</v>
      </c>
      <c r="Y439" t="s">
        <v>165</v>
      </c>
      <c r="Z439" t="s">
        <v>45</v>
      </c>
      <c r="AA439" t="s">
        <v>37</v>
      </c>
      <c r="AC439" t="s">
        <v>37</v>
      </c>
      <c r="AD439" t="s">
        <v>37</v>
      </c>
      <c r="AE439" t="s">
        <v>37</v>
      </c>
    </row>
    <row r="440" spans="1:31">
      <c r="A440">
        <v>437</v>
      </c>
      <c r="B440" t="s">
        <v>1812</v>
      </c>
      <c r="C440" t="s">
        <v>2051</v>
      </c>
      <c r="D440" t="s">
        <v>60</v>
      </c>
      <c r="L440" t="s">
        <v>2052</v>
      </c>
      <c r="Q440" t="s">
        <v>2053</v>
      </c>
      <c r="R440" t="s">
        <v>2054</v>
      </c>
      <c r="S440" s="1" t="s">
        <v>210</v>
      </c>
      <c r="T440" t="s">
        <v>195</v>
      </c>
      <c r="U440" t="s">
        <v>36</v>
      </c>
      <c r="V440" t="s">
        <v>36</v>
      </c>
      <c r="X440" t="s">
        <v>90</v>
      </c>
      <c r="Y440" t="s">
        <v>174</v>
      </c>
      <c r="Z440" t="s">
        <v>45</v>
      </c>
      <c r="AA440" t="s">
        <v>412</v>
      </c>
      <c r="AC440" t="s">
        <v>2055</v>
      </c>
      <c r="AD440" t="s">
        <v>2056</v>
      </c>
      <c r="AE440" t="s">
        <v>210</v>
      </c>
    </row>
    <row r="441" spans="1:31">
      <c r="A441">
        <v>438</v>
      </c>
      <c r="B441" t="s">
        <v>1812</v>
      </c>
      <c r="C441" t="s">
        <v>1456</v>
      </c>
      <c r="D441" t="s">
        <v>69</v>
      </c>
      <c r="M441" t="s">
        <v>1457</v>
      </c>
      <c r="Q441" t="s">
        <v>2057</v>
      </c>
      <c r="R441" t="s">
        <v>2058</v>
      </c>
      <c r="S441" s="1" t="s">
        <v>34</v>
      </c>
      <c r="T441" t="s">
        <v>195</v>
      </c>
      <c r="U441" t="s">
        <v>36</v>
      </c>
      <c r="V441" t="s">
        <v>36</v>
      </c>
      <c r="X441" t="s">
        <v>90</v>
      </c>
      <c r="Y441" t="s">
        <v>45</v>
      </c>
      <c r="Z441" t="s">
        <v>45</v>
      </c>
      <c r="AA441" t="s">
        <v>37</v>
      </c>
      <c r="AC441" t="s">
        <v>37</v>
      </c>
      <c r="AD441" t="s">
        <v>37</v>
      </c>
      <c r="AE441" t="s">
        <v>37</v>
      </c>
    </row>
    <row r="442" spans="1:31">
      <c r="A442">
        <v>439</v>
      </c>
      <c r="B442" t="s">
        <v>1812</v>
      </c>
      <c r="C442" t="s">
        <v>1460</v>
      </c>
      <c r="D442" t="s">
        <v>48</v>
      </c>
      <c r="N442" t="s">
        <v>1461</v>
      </c>
      <c r="Q442" t="s">
        <v>2059</v>
      </c>
      <c r="R442" t="s">
        <v>2059</v>
      </c>
      <c r="S442" s="1" t="s">
        <v>64</v>
      </c>
      <c r="T442" t="s">
        <v>195</v>
      </c>
      <c r="U442" t="s">
        <v>79</v>
      </c>
      <c r="V442" t="s">
        <v>80</v>
      </c>
      <c r="W442" t="s">
        <v>1464</v>
      </c>
      <c r="X442" t="s">
        <v>1465</v>
      </c>
      <c r="Y442" t="s">
        <v>174</v>
      </c>
      <c r="Z442" t="s">
        <v>45</v>
      </c>
      <c r="AA442" t="s">
        <v>36</v>
      </c>
      <c r="AC442" t="s">
        <v>37</v>
      </c>
      <c r="AD442" t="s">
        <v>37</v>
      </c>
      <c r="AE442" t="s">
        <v>37</v>
      </c>
    </row>
    <row r="443" spans="1:31">
      <c r="A443">
        <v>440</v>
      </c>
      <c r="B443" t="s">
        <v>1812</v>
      </c>
      <c r="C443" t="s">
        <v>1466</v>
      </c>
      <c r="D443" t="s">
        <v>48</v>
      </c>
      <c r="N443" t="s">
        <v>1467</v>
      </c>
      <c r="Q443" t="s">
        <v>2060</v>
      </c>
      <c r="R443" t="s">
        <v>2060</v>
      </c>
      <c r="S443" s="1" t="s">
        <v>43</v>
      </c>
      <c r="T443" t="s">
        <v>262</v>
      </c>
      <c r="U443" t="s">
        <v>37</v>
      </c>
      <c r="V443" t="s">
        <v>37</v>
      </c>
      <c r="X443" t="s">
        <v>37</v>
      </c>
      <c r="Y443" t="s">
        <v>165</v>
      </c>
      <c r="Z443" t="s">
        <v>45</v>
      </c>
      <c r="AA443" t="s">
        <v>223</v>
      </c>
      <c r="AC443" t="s">
        <v>2061</v>
      </c>
      <c r="AD443" t="s">
        <v>2062</v>
      </c>
      <c r="AE443" t="s">
        <v>43</v>
      </c>
    </row>
    <row r="444" spans="1:31">
      <c r="A444">
        <v>441</v>
      </c>
      <c r="B444" t="s">
        <v>1812</v>
      </c>
      <c r="C444" t="s">
        <v>1472</v>
      </c>
      <c r="D444" t="s">
        <v>48</v>
      </c>
      <c r="N444" t="s">
        <v>1473</v>
      </c>
      <c r="Q444" t="s">
        <v>2063</v>
      </c>
      <c r="R444" t="s">
        <v>2063</v>
      </c>
      <c r="S444" s="1" t="s">
        <v>43</v>
      </c>
      <c r="T444" t="s">
        <v>195</v>
      </c>
      <c r="U444" t="s">
        <v>615</v>
      </c>
      <c r="V444" t="s">
        <v>58</v>
      </c>
      <c r="X444" t="s">
        <v>90</v>
      </c>
      <c r="Y444" t="s">
        <v>165</v>
      </c>
      <c r="Z444" t="s">
        <v>45</v>
      </c>
      <c r="AA444" t="s">
        <v>223</v>
      </c>
      <c r="AC444" t="s">
        <v>2064</v>
      </c>
      <c r="AD444" t="s">
        <v>2065</v>
      </c>
      <c r="AE444" t="s">
        <v>64</v>
      </c>
    </row>
    <row r="445" spans="1:31">
      <c r="A445">
        <v>442</v>
      </c>
      <c r="B445" t="s">
        <v>1812</v>
      </c>
      <c r="C445" t="s">
        <v>1478</v>
      </c>
      <c r="D445" t="s">
        <v>48</v>
      </c>
      <c r="N445" t="s">
        <v>1479</v>
      </c>
      <c r="Q445" t="s">
        <v>2066</v>
      </c>
      <c r="R445" t="s">
        <v>2066</v>
      </c>
      <c r="S445" s="1" t="s">
        <v>43</v>
      </c>
      <c r="T445" t="s">
        <v>195</v>
      </c>
      <c r="U445" t="s">
        <v>1111</v>
      </c>
      <c r="V445" t="s">
        <v>171</v>
      </c>
      <c r="X445" t="s">
        <v>90</v>
      </c>
      <c r="Y445" t="s">
        <v>165</v>
      </c>
      <c r="Z445" t="s">
        <v>45</v>
      </c>
      <c r="AA445" t="s">
        <v>223</v>
      </c>
      <c r="AC445" t="s">
        <v>2067</v>
      </c>
      <c r="AD445" t="s">
        <v>2068</v>
      </c>
      <c r="AE445" t="s">
        <v>43</v>
      </c>
    </row>
    <row r="446" spans="1:31">
      <c r="A446">
        <v>443</v>
      </c>
      <c r="B446" t="s">
        <v>1812</v>
      </c>
      <c r="C446" t="s">
        <v>1484</v>
      </c>
      <c r="D446" t="s">
        <v>48</v>
      </c>
      <c r="N446" t="s">
        <v>1485</v>
      </c>
      <c r="Q446" t="s">
        <v>2069</v>
      </c>
      <c r="R446" t="s">
        <v>2069</v>
      </c>
      <c r="S446" s="1" t="s">
        <v>43</v>
      </c>
      <c r="T446" t="s">
        <v>195</v>
      </c>
      <c r="U446" t="s">
        <v>89</v>
      </c>
      <c r="V446" t="s">
        <v>58</v>
      </c>
      <c r="X446" t="s">
        <v>37</v>
      </c>
      <c r="Y446" t="s">
        <v>165</v>
      </c>
      <c r="Z446" t="s">
        <v>45</v>
      </c>
      <c r="AA446" t="s">
        <v>223</v>
      </c>
      <c r="AC446" t="s">
        <v>2070</v>
      </c>
      <c r="AD446" t="s">
        <v>2071</v>
      </c>
      <c r="AE446" t="s">
        <v>43</v>
      </c>
    </row>
    <row r="447" spans="1:31">
      <c r="A447">
        <v>444</v>
      </c>
      <c r="B447" t="s">
        <v>1812</v>
      </c>
      <c r="C447" t="s">
        <v>1490</v>
      </c>
      <c r="D447" t="s">
        <v>48</v>
      </c>
      <c r="N447" t="s">
        <v>1491</v>
      </c>
      <c r="Q447" t="s">
        <v>2072</v>
      </c>
      <c r="R447" t="s">
        <v>2072</v>
      </c>
      <c r="S447" s="1" t="s">
        <v>43</v>
      </c>
      <c r="T447" t="s">
        <v>262</v>
      </c>
      <c r="U447" t="s">
        <v>615</v>
      </c>
      <c r="V447" t="s">
        <v>58</v>
      </c>
      <c r="X447" t="s">
        <v>37</v>
      </c>
      <c r="Y447" t="s">
        <v>165</v>
      </c>
      <c r="Z447" t="s">
        <v>45</v>
      </c>
      <c r="AA447" t="s">
        <v>223</v>
      </c>
      <c r="AC447" t="s">
        <v>2073</v>
      </c>
      <c r="AD447" t="s">
        <v>2074</v>
      </c>
      <c r="AE447" t="s">
        <v>43</v>
      </c>
    </row>
    <row r="448" spans="1:31">
      <c r="A448">
        <v>445</v>
      </c>
      <c r="B448" t="s">
        <v>1812</v>
      </c>
      <c r="C448" t="s">
        <v>2051</v>
      </c>
      <c r="D448" t="s">
        <v>60</v>
      </c>
      <c r="L448" t="s">
        <v>2052</v>
      </c>
      <c r="Q448" t="s">
        <v>2075</v>
      </c>
      <c r="R448" t="s">
        <v>2075</v>
      </c>
      <c r="S448" s="1" t="s">
        <v>210</v>
      </c>
      <c r="T448" t="s">
        <v>262</v>
      </c>
      <c r="U448" t="s">
        <v>45</v>
      </c>
      <c r="V448" t="s">
        <v>45</v>
      </c>
      <c r="X448" t="s">
        <v>45</v>
      </c>
      <c r="Y448" t="s">
        <v>174</v>
      </c>
      <c r="Z448" t="s">
        <v>45</v>
      </c>
      <c r="AA448" t="s">
        <v>412</v>
      </c>
      <c r="AC448" t="s">
        <v>2076</v>
      </c>
      <c r="AD448" t="s">
        <v>2077</v>
      </c>
      <c r="AE448" t="s">
        <v>210</v>
      </c>
    </row>
    <row r="449" spans="1:31">
      <c r="A449">
        <v>446</v>
      </c>
      <c r="B449" t="s">
        <v>1812</v>
      </c>
      <c r="C449" t="s">
        <v>1456</v>
      </c>
      <c r="D449" t="s">
        <v>69</v>
      </c>
      <c r="M449" t="s">
        <v>1457</v>
      </c>
      <c r="Q449" t="s">
        <v>2078</v>
      </c>
      <c r="R449" t="s">
        <v>2078</v>
      </c>
      <c r="S449" s="1" t="s">
        <v>34</v>
      </c>
      <c r="T449" t="s">
        <v>262</v>
      </c>
      <c r="U449" t="s">
        <v>45</v>
      </c>
      <c r="V449" t="s">
        <v>45</v>
      </c>
      <c r="X449" t="s">
        <v>45</v>
      </c>
      <c r="Y449" t="s">
        <v>45</v>
      </c>
      <c r="Z449" t="s">
        <v>45</v>
      </c>
      <c r="AA449" t="s">
        <v>37</v>
      </c>
      <c r="AC449" t="s">
        <v>37</v>
      </c>
      <c r="AD449" t="s">
        <v>37</v>
      </c>
      <c r="AE449" t="s">
        <v>37</v>
      </c>
    </row>
    <row r="450" spans="1:31">
      <c r="A450">
        <v>447</v>
      </c>
      <c r="B450" t="s">
        <v>1812</v>
      </c>
      <c r="C450" t="s">
        <v>1460</v>
      </c>
      <c r="D450" t="s">
        <v>48</v>
      </c>
      <c r="N450" t="s">
        <v>1461</v>
      </c>
      <c r="Q450" t="s">
        <v>2079</v>
      </c>
      <c r="R450" t="s">
        <v>2059</v>
      </c>
      <c r="S450" s="1" t="s">
        <v>64</v>
      </c>
      <c r="T450" t="s">
        <v>262</v>
      </c>
      <c r="U450" t="s">
        <v>79</v>
      </c>
      <c r="V450" t="s">
        <v>80</v>
      </c>
      <c r="W450" t="s">
        <v>1464</v>
      </c>
      <c r="X450" t="s">
        <v>2080</v>
      </c>
      <c r="Y450" t="s">
        <v>174</v>
      </c>
      <c r="Z450" t="s">
        <v>45</v>
      </c>
      <c r="AA450" t="s">
        <v>36</v>
      </c>
      <c r="AC450" t="s">
        <v>37</v>
      </c>
      <c r="AD450" t="s">
        <v>37</v>
      </c>
      <c r="AE450" t="s">
        <v>37</v>
      </c>
    </row>
    <row r="451" spans="1:31">
      <c r="A451">
        <v>448</v>
      </c>
      <c r="B451" t="s">
        <v>1812</v>
      </c>
      <c r="C451" t="s">
        <v>1466</v>
      </c>
      <c r="D451" t="s">
        <v>48</v>
      </c>
      <c r="N451" t="s">
        <v>1467</v>
      </c>
      <c r="Q451" t="s">
        <v>2081</v>
      </c>
      <c r="R451" t="s">
        <v>2082</v>
      </c>
      <c r="S451" s="1" t="s">
        <v>43</v>
      </c>
      <c r="T451" t="s">
        <v>262</v>
      </c>
      <c r="U451" t="s">
        <v>37</v>
      </c>
      <c r="V451" t="s">
        <v>37</v>
      </c>
      <c r="X451" t="s">
        <v>37</v>
      </c>
      <c r="Y451" t="s">
        <v>165</v>
      </c>
      <c r="Z451" t="s">
        <v>45</v>
      </c>
      <c r="AA451" t="s">
        <v>223</v>
      </c>
      <c r="AC451" t="s">
        <v>2083</v>
      </c>
      <c r="AD451" t="s">
        <v>2084</v>
      </c>
      <c r="AE451" t="s">
        <v>43</v>
      </c>
    </row>
    <row r="452" spans="1:31">
      <c r="A452">
        <v>449</v>
      </c>
      <c r="B452" t="s">
        <v>1812</v>
      </c>
      <c r="C452" t="s">
        <v>1472</v>
      </c>
      <c r="D452" t="s">
        <v>48</v>
      </c>
      <c r="N452" t="s">
        <v>1473</v>
      </c>
      <c r="Q452" t="s">
        <v>2085</v>
      </c>
      <c r="R452" t="s">
        <v>2086</v>
      </c>
      <c r="S452" s="1" t="s">
        <v>43</v>
      </c>
      <c r="T452" t="s">
        <v>262</v>
      </c>
      <c r="U452" t="s">
        <v>615</v>
      </c>
      <c r="V452" t="s">
        <v>58</v>
      </c>
      <c r="X452" t="s">
        <v>37</v>
      </c>
      <c r="Y452" t="s">
        <v>165</v>
      </c>
      <c r="Z452" t="s">
        <v>45</v>
      </c>
      <c r="AA452" t="s">
        <v>223</v>
      </c>
      <c r="AC452" t="s">
        <v>2087</v>
      </c>
      <c r="AD452" t="s">
        <v>2088</v>
      </c>
      <c r="AE452" t="s">
        <v>64</v>
      </c>
    </row>
    <row r="453" spans="1:31">
      <c r="A453">
        <v>450</v>
      </c>
      <c r="B453" t="s">
        <v>1812</v>
      </c>
      <c r="C453" t="s">
        <v>1478</v>
      </c>
      <c r="D453" t="s">
        <v>48</v>
      </c>
      <c r="N453" t="s">
        <v>1479</v>
      </c>
      <c r="Q453" t="s">
        <v>2089</v>
      </c>
      <c r="R453" t="s">
        <v>2090</v>
      </c>
      <c r="S453" s="1" t="s">
        <v>43</v>
      </c>
      <c r="T453" t="s">
        <v>262</v>
      </c>
      <c r="U453" t="s">
        <v>1111</v>
      </c>
      <c r="V453" t="s">
        <v>171</v>
      </c>
      <c r="X453" t="s">
        <v>37</v>
      </c>
      <c r="Y453" t="s">
        <v>165</v>
      </c>
      <c r="Z453" t="s">
        <v>45</v>
      </c>
      <c r="AA453" t="s">
        <v>223</v>
      </c>
      <c r="AC453" t="s">
        <v>2091</v>
      </c>
      <c r="AD453" t="s">
        <v>2092</v>
      </c>
      <c r="AE453" t="s">
        <v>43</v>
      </c>
    </row>
    <row r="454" spans="1:31">
      <c r="A454">
        <v>451</v>
      </c>
      <c r="B454" t="s">
        <v>1812</v>
      </c>
      <c r="C454" t="s">
        <v>1484</v>
      </c>
      <c r="D454" t="s">
        <v>48</v>
      </c>
      <c r="N454" t="s">
        <v>1485</v>
      </c>
      <c r="Q454" t="s">
        <v>2093</v>
      </c>
      <c r="R454" t="s">
        <v>2094</v>
      </c>
      <c r="S454" s="1" t="s">
        <v>43</v>
      </c>
      <c r="T454" t="s">
        <v>262</v>
      </c>
      <c r="U454" t="s">
        <v>89</v>
      </c>
      <c r="V454" t="s">
        <v>58</v>
      </c>
      <c r="X454" t="s">
        <v>37</v>
      </c>
      <c r="Y454" t="s">
        <v>165</v>
      </c>
      <c r="Z454" t="s">
        <v>45</v>
      </c>
      <c r="AA454" t="s">
        <v>223</v>
      </c>
      <c r="AC454" t="s">
        <v>2095</v>
      </c>
      <c r="AD454" t="s">
        <v>2096</v>
      </c>
      <c r="AE454" t="s">
        <v>43</v>
      </c>
    </row>
    <row r="455" spans="1:31">
      <c r="A455">
        <v>452</v>
      </c>
      <c r="B455" t="s">
        <v>1812</v>
      </c>
      <c r="C455" t="s">
        <v>1490</v>
      </c>
      <c r="D455" t="s">
        <v>48</v>
      </c>
      <c r="N455" t="s">
        <v>1491</v>
      </c>
      <c r="Q455" t="s">
        <v>2097</v>
      </c>
      <c r="R455" t="s">
        <v>2098</v>
      </c>
      <c r="S455" s="1" t="s">
        <v>43</v>
      </c>
      <c r="T455" t="s">
        <v>262</v>
      </c>
      <c r="U455" t="s">
        <v>615</v>
      </c>
      <c r="V455" t="s">
        <v>58</v>
      </c>
      <c r="X455" t="s">
        <v>37</v>
      </c>
      <c r="Y455" t="s">
        <v>165</v>
      </c>
      <c r="Z455" t="s">
        <v>45</v>
      </c>
      <c r="AA455" t="s">
        <v>223</v>
      </c>
      <c r="AC455" t="s">
        <v>2099</v>
      </c>
      <c r="AD455" t="s">
        <v>2100</v>
      </c>
      <c r="AE455" t="s">
        <v>43</v>
      </c>
    </row>
    <row r="456" spans="1:31">
      <c r="A456">
        <v>453</v>
      </c>
      <c r="B456" t="s">
        <v>1812</v>
      </c>
      <c r="C456" t="s">
        <v>2101</v>
      </c>
      <c r="D456" t="s">
        <v>60</v>
      </c>
      <c r="L456" t="s">
        <v>2102</v>
      </c>
      <c r="Q456" t="s">
        <v>2103</v>
      </c>
      <c r="R456" t="s">
        <v>2104</v>
      </c>
      <c r="S456" s="1" t="s">
        <v>210</v>
      </c>
      <c r="T456" t="s">
        <v>195</v>
      </c>
      <c r="U456" t="s">
        <v>36</v>
      </c>
      <c r="V456" t="s">
        <v>36</v>
      </c>
      <c r="X456" t="s">
        <v>90</v>
      </c>
      <c r="Y456" t="s">
        <v>165</v>
      </c>
      <c r="Z456" t="s">
        <v>45</v>
      </c>
      <c r="AA456" t="s">
        <v>37</v>
      </c>
      <c r="AC456" t="s">
        <v>37</v>
      </c>
      <c r="AD456" t="s">
        <v>37</v>
      </c>
      <c r="AE456" t="s">
        <v>37</v>
      </c>
    </row>
    <row r="457" spans="1:31">
      <c r="A457">
        <v>454</v>
      </c>
      <c r="B457" t="s">
        <v>1812</v>
      </c>
      <c r="C457" t="s">
        <v>1103</v>
      </c>
      <c r="D457" t="s">
        <v>69</v>
      </c>
      <c r="M457" t="s">
        <v>1104</v>
      </c>
      <c r="Q457" t="s">
        <v>2105</v>
      </c>
      <c r="R457" t="s">
        <v>2106</v>
      </c>
      <c r="S457" s="1" t="s">
        <v>34</v>
      </c>
      <c r="T457" t="s">
        <v>195</v>
      </c>
      <c r="U457" t="s">
        <v>36</v>
      </c>
      <c r="V457" t="s">
        <v>36</v>
      </c>
      <c r="X457" t="s">
        <v>90</v>
      </c>
      <c r="Y457" t="s">
        <v>45</v>
      </c>
      <c r="Z457" t="s">
        <v>45</v>
      </c>
      <c r="AA457" t="s">
        <v>37</v>
      </c>
      <c r="AC457" t="s">
        <v>37</v>
      </c>
      <c r="AD457" t="s">
        <v>37</v>
      </c>
      <c r="AE457" t="s">
        <v>37</v>
      </c>
    </row>
    <row r="458" spans="1:31">
      <c r="A458">
        <v>455</v>
      </c>
      <c r="B458" t="s">
        <v>1812</v>
      </c>
      <c r="C458" t="s">
        <v>1107</v>
      </c>
      <c r="D458" t="s">
        <v>48</v>
      </c>
      <c r="N458" t="s">
        <v>1108</v>
      </c>
      <c r="Q458" t="s">
        <v>2107</v>
      </c>
      <c r="R458" t="s">
        <v>2108</v>
      </c>
      <c r="S458" s="1" t="s">
        <v>43</v>
      </c>
      <c r="T458" t="s">
        <v>195</v>
      </c>
      <c r="U458" t="s">
        <v>1111</v>
      </c>
      <c r="V458" t="s">
        <v>171</v>
      </c>
      <c r="X458" t="s">
        <v>90</v>
      </c>
      <c r="Y458" t="s">
        <v>165</v>
      </c>
      <c r="Z458" t="s">
        <v>45</v>
      </c>
      <c r="AA458" t="s">
        <v>37</v>
      </c>
      <c r="AC458" t="s">
        <v>37</v>
      </c>
      <c r="AD458" t="s">
        <v>37</v>
      </c>
      <c r="AE458" t="s">
        <v>37</v>
      </c>
    </row>
    <row r="459" spans="1:31">
      <c r="A459">
        <v>456</v>
      </c>
      <c r="B459" t="s">
        <v>1812</v>
      </c>
      <c r="C459" t="s">
        <v>1112</v>
      </c>
      <c r="D459" t="s">
        <v>48</v>
      </c>
      <c r="N459" t="s">
        <v>1113</v>
      </c>
      <c r="Q459" t="s">
        <v>2109</v>
      </c>
      <c r="R459" t="s">
        <v>2110</v>
      </c>
      <c r="S459" s="1" t="s">
        <v>43</v>
      </c>
      <c r="T459" t="s">
        <v>195</v>
      </c>
      <c r="U459" t="s">
        <v>89</v>
      </c>
      <c r="V459" t="s">
        <v>58</v>
      </c>
      <c r="X459" t="s">
        <v>90</v>
      </c>
      <c r="Y459" t="s">
        <v>165</v>
      </c>
      <c r="Z459" t="s">
        <v>45</v>
      </c>
      <c r="AA459" t="s">
        <v>37</v>
      </c>
      <c r="AC459" t="s">
        <v>37</v>
      </c>
      <c r="AD459" t="s">
        <v>37</v>
      </c>
      <c r="AE459" t="s">
        <v>37</v>
      </c>
    </row>
    <row r="460" spans="1:31">
      <c r="A460">
        <v>457</v>
      </c>
      <c r="B460" t="s">
        <v>1812</v>
      </c>
      <c r="C460" t="s">
        <v>1116</v>
      </c>
      <c r="D460" t="s">
        <v>48</v>
      </c>
      <c r="N460" t="s">
        <v>1117</v>
      </c>
      <c r="Q460" t="s">
        <v>2111</v>
      </c>
      <c r="R460" t="s">
        <v>2112</v>
      </c>
      <c r="S460" s="1" t="s">
        <v>43</v>
      </c>
      <c r="T460" t="s">
        <v>195</v>
      </c>
      <c r="U460" t="s">
        <v>615</v>
      </c>
      <c r="V460" t="s">
        <v>58</v>
      </c>
      <c r="X460" t="s">
        <v>90</v>
      </c>
      <c r="Y460" t="s">
        <v>165</v>
      </c>
      <c r="Z460" t="s">
        <v>45</v>
      </c>
      <c r="AA460" t="s">
        <v>37</v>
      </c>
      <c r="AC460" t="s">
        <v>37</v>
      </c>
      <c r="AD460" t="s">
        <v>37</v>
      </c>
      <c r="AE460" t="s">
        <v>37</v>
      </c>
    </row>
    <row r="461" spans="1:31">
      <c r="A461">
        <v>458</v>
      </c>
      <c r="B461" t="s">
        <v>1812</v>
      </c>
      <c r="C461" t="s">
        <v>2113</v>
      </c>
      <c r="D461" t="s">
        <v>60</v>
      </c>
      <c r="L461" t="s">
        <v>2114</v>
      </c>
      <c r="Q461" t="s">
        <v>2115</v>
      </c>
      <c r="R461" t="s">
        <v>2116</v>
      </c>
      <c r="S461" s="1" t="s">
        <v>64</v>
      </c>
      <c r="T461" t="s">
        <v>195</v>
      </c>
      <c r="U461" t="s">
        <v>36</v>
      </c>
      <c r="V461" t="s">
        <v>36</v>
      </c>
      <c r="X461" t="s">
        <v>90</v>
      </c>
      <c r="Y461" t="s">
        <v>325</v>
      </c>
      <c r="Z461" t="s">
        <v>325</v>
      </c>
      <c r="AA461" t="s">
        <v>223</v>
      </c>
      <c r="AC461" t="s">
        <v>2117</v>
      </c>
      <c r="AD461" t="s">
        <v>2118</v>
      </c>
      <c r="AE461" t="s">
        <v>43</v>
      </c>
    </row>
    <row r="462" spans="1:31">
      <c r="A462">
        <v>459</v>
      </c>
      <c r="B462" t="s">
        <v>1812</v>
      </c>
      <c r="C462" t="s">
        <v>1004</v>
      </c>
      <c r="D462" t="s">
        <v>69</v>
      </c>
      <c r="M462" t="s">
        <v>1005</v>
      </c>
      <c r="Q462" t="s">
        <v>2119</v>
      </c>
      <c r="R462" t="s">
        <v>2120</v>
      </c>
      <c r="S462" s="1" t="s">
        <v>34</v>
      </c>
      <c r="T462" t="s">
        <v>195</v>
      </c>
      <c r="U462" t="s">
        <v>36</v>
      </c>
      <c r="V462" t="s">
        <v>36</v>
      </c>
      <c r="X462" t="s">
        <v>90</v>
      </c>
      <c r="Y462" t="s">
        <v>45</v>
      </c>
      <c r="Z462" t="s">
        <v>45</v>
      </c>
      <c r="AA462" t="s">
        <v>37</v>
      </c>
      <c r="AC462" t="s">
        <v>37</v>
      </c>
      <c r="AD462" t="s">
        <v>37</v>
      </c>
      <c r="AE462" t="s">
        <v>37</v>
      </c>
    </row>
    <row r="463" spans="1:31">
      <c r="A463">
        <v>460</v>
      </c>
      <c r="B463" t="s">
        <v>1812</v>
      </c>
      <c r="C463" t="s">
        <v>1008</v>
      </c>
      <c r="D463" t="s">
        <v>48</v>
      </c>
      <c r="N463" t="s">
        <v>1009</v>
      </c>
      <c r="Q463" t="s">
        <v>2121</v>
      </c>
      <c r="R463" t="s">
        <v>2122</v>
      </c>
      <c r="S463" s="1" t="s">
        <v>43</v>
      </c>
      <c r="T463" t="s">
        <v>195</v>
      </c>
      <c r="U463" t="s">
        <v>111</v>
      </c>
      <c r="V463" t="s">
        <v>58</v>
      </c>
      <c r="X463" t="s">
        <v>90</v>
      </c>
      <c r="Y463" t="s">
        <v>165</v>
      </c>
      <c r="Z463" t="s">
        <v>165</v>
      </c>
      <c r="AA463" t="s">
        <v>223</v>
      </c>
      <c r="AC463" t="s">
        <v>2123</v>
      </c>
      <c r="AD463" t="s">
        <v>2124</v>
      </c>
      <c r="AE463" t="s">
        <v>43</v>
      </c>
    </row>
    <row r="464" spans="1:31">
      <c r="A464">
        <v>461</v>
      </c>
      <c r="B464" t="s">
        <v>1812</v>
      </c>
      <c r="C464" t="s">
        <v>1013</v>
      </c>
      <c r="D464" t="s">
        <v>48</v>
      </c>
      <c r="N464" t="s">
        <v>1014</v>
      </c>
      <c r="Q464" t="s">
        <v>2125</v>
      </c>
      <c r="R464" t="s">
        <v>2126</v>
      </c>
      <c r="S464" s="1" t="s">
        <v>64</v>
      </c>
      <c r="T464" t="s">
        <v>195</v>
      </c>
      <c r="U464" t="s">
        <v>111</v>
      </c>
      <c r="V464" t="s">
        <v>58</v>
      </c>
      <c r="X464" t="s">
        <v>181</v>
      </c>
      <c r="Y464" t="s">
        <v>364</v>
      </c>
      <c r="Z464" t="s">
        <v>364</v>
      </c>
      <c r="AA464" t="s">
        <v>223</v>
      </c>
      <c r="AC464" t="s">
        <v>2127</v>
      </c>
      <c r="AD464" t="s">
        <v>2128</v>
      </c>
      <c r="AE464" t="s">
        <v>43</v>
      </c>
    </row>
    <row r="465" spans="1:31">
      <c r="A465">
        <v>462</v>
      </c>
      <c r="B465" t="s">
        <v>1812</v>
      </c>
      <c r="C465" t="s">
        <v>2129</v>
      </c>
      <c r="D465" t="s">
        <v>60</v>
      </c>
      <c r="L465" t="s">
        <v>2130</v>
      </c>
      <c r="Q465" t="s">
        <v>2131</v>
      </c>
      <c r="R465" t="s">
        <v>2132</v>
      </c>
      <c r="S465" s="1" t="s">
        <v>43</v>
      </c>
      <c r="T465" t="s">
        <v>35</v>
      </c>
      <c r="U465" t="s">
        <v>45</v>
      </c>
      <c r="V465" t="s">
        <v>45</v>
      </c>
      <c r="X465" t="s">
        <v>45</v>
      </c>
      <c r="Y465" t="s">
        <v>165</v>
      </c>
      <c r="Z465" t="s">
        <v>45</v>
      </c>
      <c r="AA465" t="s">
        <v>37</v>
      </c>
      <c r="AC465" t="s">
        <v>37</v>
      </c>
      <c r="AD465" t="s">
        <v>37</v>
      </c>
      <c r="AE465" t="s">
        <v>37</v>
      </c>
    </row>
    <row r="466" spans="1:31">
      <c r="A466">
        <v>463</v>
      </c>
      <c r="B466" t="s">
        <v>1812</v>
      </c>
      <c r="C466" t="s">
        <v>1798</v>
      </c>
      <c r="D466" t="s">
        <v>69</v>
      </c>
      <c r="M466" t="s">
        <v>1799</v>
      </c>
      <c r="Q466" t="s">
        <v>2133</v>
      </c>
      <c r="R466" t="s">
        <v>2134</v>
      </c>
      <c r="S466" s="1" t="s">
        <v>34</v>
      </c>
      <c r="T466" t="s">
        <v>262</v>
      </c>
      <c r="U466" t="s">
        <v>37</v>
      </c>
      <c r="V466" t="s">
        <v>37</v>
      </c>
      <c r="X466" t="s">
        <v>37</v>
      </c>
      <c r="Y466" t="s">
        <v>37</v>
      </c>
      <c r="Z466" t="s">
        <v>37</v>
      </c>
      <c r="AA466" t="s">
        <v>37</v>
      </c>
      <c r="AC466" t="s">
        <v>37</v>
      </c>
      <c r="AD466" t="s">
        <v>37</v>
      </c>
      <c r="AE466" t="s">
        <v>37</v>
      </c>
    </row>
    <row r="467" spans="1:31">
      <c r="A467">
        <v>464</v>
      </c>
      <c r="B467" t="s">
        <v>1812</v>
      </c>
      <c r="C467" t="s">
        <v>1802</v>
      </c>
      <c r="D467" t="s">
        <v>48</v>
      </c>
      <c r="N467" t="s">
        <v>1803</v>
      </c>
      <c r="Q467" t="s">
        <v>2135</v>
      </c>
      <c r="R467" t="s">
        <v>2136</v>
      </c>
      <c r="S467" s="1" t="s">
        <v>43</v>
      </c>
      <c r="T467" t="s">
        <v>262</v>
      </c>
      <c r="U467" t="s">
        <v>79</v>
      </c>
      <c r="V467" t="s">
        <v>80</v>
      </c>
      <c r="X467" t="s">
        <v>37</v>
      </c>
      <c r="Y467" t="s">
        <v>165</v>
      </c>
      <c r="Z467" t="s">
        <v>37</v>
      </c>
      <c r="AA467" t="s">
        <v>37</v>
      </c>
      <c r="AC467" t="s">
        <v>37</v>
      </c>
      <c r="AD467" t="s">
        <v>37</v>
      </c>
      <c r="AE467" t="s">
        <v>37</v>
      </c>
    </row>
    <row r="468" spans="1:31">
      <c r="A468">
        <v>465</v>
      </c>
      <c r="B468" t="s">
        <v>1812</v>
      </c>
      <c r="C468" t="s">
        <v>1806</v>
      </c>
      <c r="D468" t="s">
        <v>48</v>
      </c>
      <c r="N468" t="s">
        <v>1807</v>
      </c>
      <c r="Q468" t="s">
        <v>2137</v>
      </c>
      <c r="R468" t="s">
        <v>2138</v>
      </c>
      <c r="S468" s="1" t="s">
        <v>43</v>
      </c>
      <c r="T468" t="s">
        <v>262</v>
      </c>
      <c r="U468" t="s">
        <v>37</v>
      </c>
      <c r="V468" t="s">
        <v>37</v>
      </c>
      <c r="X468" t="s">
        <v>37</v>
      </c>
      <c r="Y468" t="s">
        <v>165</v>
      </c>
      <c r="Z468" t="s">
        <v>37</v>
      </c>
      <c r="AA468" t="s">
        <v>223</v>
      </c>
      <c r="AC468" t="s">
        <v>2139</v>
      </c>
      <c r="AD468" t="s">
        <v>2140</v>
      </c>
    </row>
    <row r="469" spans="1:31">
      <c r="A469">
        <v>466</v>
      </c>
      <c r="B469" t="s">
        <v>1812</v>
      </c>
      <c r="C469" t="s">
        <v>2141</v>
      </c>
      <c r="D469" t="s">
        <v>60</v>
      </c>
      <c r="J469" t="s">
        <v>2142</v>
      </c>
      <c r="Q469" t="s">
        <v>2143</v>
      </c>
      <c r="R469" t="s">
        <v>2144</v>
      </c>
      <c r="S469" s="1" t="s">
        <v>64</v>
      </c>
      <c r="T469" t="s">
        <v>44</v>
      </c>
      <c r="U469" t="s">
        <v>36</v>
      </c>
      <c r="V469" t="s">
        <v>36</v>
      </c>
      <c r="X469" t="s">
        <v>90</v>
      </c>
      <c r="Y469" t="s">
        <v>325</v>
      </c>
      <c r="Z469" t="s">
        <v>325</v>
      </c>
      <c r="AA469" t="s">
        <v>2145</v>
      </c>
      <c r="AC469" t="s">
        <v>2146</v>
      </c>
      <c r="AD469" t="s">
        <v>2147</v>
      </c>
      <c r="AE469" t="s">
        <v>64</v>
      </c>
    </row>
    <row r="470" spans="1:31">
      <c r="A470">
        <v>467</v>
      </c>
      <c r="B470" t="s">
        <v>1812</v>
      </c>
      <c r="C470" t="s">
        <v>2148</v>
      </c>
      <c r="D470" t="s">
        <v>69</v>
      </c>
      <c r="K470" t="s">
        <v>2149</v>
      </c>
      <c r="Q470" t="s">
        <v>2150</v>
      </c>
      <c r="R470" t="s">
        <v>2151</v>
      </c>
      <c r="S470" s="1" t="s">
        <v>73</v>
      </c>
      <c r="T470" t="s">
        <v>44</v>
      </c>
      <c r="U470" t="s">
        <v>36</v>
      </c>
      <c r="V470" t="s">
        <v>36</v>
      </c>
      <c r="X470" t="s">
        <v>90</v>
      </c>
      <c r="Y470" t="s">
        <v>45</v>
      </c>
      <c r="Z470" t="s">
        <v>45</v>
      </c>
      <c r="AA470" t="s">
        <v>37</v>
      </c>
      <c r="AC470" t="s">
        <v>37</v>
      </c>
      <c r="AD470" t="s">
        <v>37</v>
      </c>
      <c r="AE470" t="s">
        <v>37</v>
      </c>
    </row>
    <row r="471" spans="1:31">
      <c r="A471">
        <v>468</v>
      </c>
      <c r="B471" t="s">
        <v>1812</v>
      </c>
      <c r="C471" t="s">
        <v>2152</v>
      </c>
      <c r="D471" t="s">
        <v>48</v>
      </c>
      <c r="L471" t="s">
        <v>2153</v>
      </c>
      <c r="Q471" t="s">
        <v>2154</v>
      </c>
      <c r="R471" t="s">
        <v>2155</v>
      </c>
      <c r="S471" s="1" t="s">
        <v>43</v>
      </c>
      <c r="T471" t="s">
        <v>44</v>
      </c>
      <c r="U471" t="s">
        <v>36</v>
      </c>
      <c r="V471" t="s">
        <v>36</v>
      </c>
      <c r="X471" t="s">
        <v>90</v>
      </c>
      <c r="Y471" t="s">
        <v>165</v>
      </c>
      <c r="Z471" t="s">
        <v>45</v>
      </c>
      <c r="AA471" t="s">
        <v>37</v>
      </c>
      <c r="AC471" t="s">
        <v>37</v>
      </c>
      <c r="AD471" t="s">
        <v>37</v>
      </c>
      <c r="AE471" t="s">
        <v>37</v>
      </c>
    </row>
    <row r="472" spans="1:31">
      <c r="A472">
        <v>469</v>
      </c>
      <c r="B472" t="s">
        <v>1812</v>
      </c>
      <c r="C472" t="s">
        <v>2156</v>
      </c>
      <c r="D472" t="s">
        <v>48</v>
      </c>
      <c r="L472" t="s">
        <v>2157</v>
      </c>
      <c r="Q472" t="s">
        <v>2158</v>
      </c>
      <c r="R472" t="s">
        <v>2159</v>
      </c>
      <c r="S472" s="1" t="s">
        <v>43</v>
      </c>
      <c r="T472" t="s">
        <v>262</v>
      </c>
      <c r="U472" t="s">
        <v>2160</v>
      </c>
      <c r="V472" t="s">
        <v>58</v>
      </c>
      <c r="X472" t="s">
        <v>45</v>
      </c>
      <c r="Y472" t="s">
        <v>165</v>
      </c>
      <c r="Z472" t="s">
        <v>45</v>
      </c>
      <c r="AA472" t="s">
        <v>223</v>
      </c>
      <c r="AC472" t="s">
        <v>2161</v>
      </c>
      <c r="AD472" t="s">
        <v>2162</v>
      </c>
      <c r="AE472" t="s">
        <v>43</v>
      </c>
    </row>
    <row r="473" spans="1:31">
      <c r="A473">
        <v>470</v>
      </c>
      <c r="B473" t="s">
        <v>1812</v>
      </c>
      <c r="C473" t="s">
        <v>2163</v>
      </c>
      <c r="D473" t="s">
        <v>48</v>
      </c>
      <c r="L473" t="s">
        <v>2164</v>
      </c>
      <c r="Q473" t="s">
        <v>2165</v>
      </c>
      <c r="R473" t="s">
        <v>2166</v>
      </c>
      <c r="S473" s="1" t="s">
        <v>43</v>
      </c>
      <c r="T473" t="s">
        <v>262</v>
      </c>
      <c r="U473" t="s">
        <v>37</v>
      </c>
      <c r="V473" t="s">
        <v>37</v>
      </c>
      <c r="X473" t="s">
        <v>37</v>
      </c>
      <c r="Y473" t="s">
        <v>165</v>
      </c>
      <c r="Z473" t="s">
        <v>45</v>
      </c>
      <c r="AA473" t="s">
        <v>223</v>
      </c>
      <c r="AC473" t="s">
        <v>2167</v>
      </c>
      <c r="AD473" t="s">
        <v>2168</v>
      </c>
      <c r="AE473" t="s">
        <v>43</v>
      </c>
    </row>
    <row r="474" spans="1:31">
      <c r="A474">
        <v>471</v>
      </c>
      <c r="B474" t="s">
        <v>1812</v>
      </c>
      <c r="C474" t="s">
        <v>2169</v>
      </c>
      <c r="D474" t="s">
        <v>48</v>
      </c>
      <c r="L474" t="s">
        <v>2170</v>
      </c>
      <c r="Q474" t="s">
        <v>2171</v>
      </c>
      <c r="R474" t="s">
        <v>2172</v>
      </c>
      <c r="S474" s="1" t="s">
        <v>43</v>
      </c>
      <c r="T474" t="s">
        <v>262</v>
      </c>
      <c r="U474" t="s">
        <v>37</v>
      </c>
      <c r="V474" t="s">
        <v>37</v>
      </c>
      <c r="X474" t="s">
        <v>37</v>
      </c>
      <c r="Y474" t="s">
        <v>165</v>
      </c>
      <c r="Z474" t="s">
        <v>45</v>
      </c>
      <c r="AA474" t="s">
        <v>223</v>
      </c>
      <c r="AC474" t="s">
        <v>2161</v>
      </c>
      <c r="AD474" t="s">
        <v>2162</v>
      </c>
      <c r="AE474" t="s">
        <v>43</v>
      </c>
    </row>
    <row r="475" spans="1:31">
      <c r="A475">
        <v>472</v>
      </c>
      <c r="B475" t="s">
        <v>1812</v>
      </c>
      <c r="C475" t="s">
        <v>2173</v>
      </c>
      <c r="D475" t="s">
        <v>48</v>
      </c>
      <c r="L475" t="s">
        <v>2174</v>
      </c>
      <c r="Q475" t="s">
        <v>2175</v>
      </c>
      <c r="R475" t="s">
        <v>2176</v>
      </c>
      <c r="S475" s="1" t="s">
        <v>43</v>
      </c>
      <c r="T475" t="s">
        <v>262</v>
      </c>
      <c r="U475" t="s">
        <v>37</v>
      </c>
      <c r="V475" t="s">
        <v>37</v>
      </c>
      <c r="X475" t="s">
        <v>37</v>
      </c>
      <c r="Y475" t="s">
        <v>165</v>
      </c>
      <c r="Z475" t="s">
        <v>45</v>
      </c>
      <c r="AA475" t="s">
        <v>37</v>
      </c>
      <c r="AC475" t="s">
        <v>37</v>
      </c>
      <c r="AD475" t="s">
        <v>37</v>
      </c>
      <c r="AE475" t="s">
        <v>37</v>
      </c>
    </row>
    <row r="476" spans="1:31">
      <c r="A476">
        <v>473</v>
      </c>
      <c r="B476" t="s">
        <v>1812</v>
      </c>
      <c r="C476" t="s">
        <v>2177</v>
      </c>
      <c r="D476" t="s">
        <v>48</v>
      </c>
      <c r="L476" t="s">
        <v>2178</v>
      </c>
      <c r="Q476" t="s">
        <v>2179</v>
      </c>
      <c r="R476" t="s">
        <v>2180</v>
      </c>
      <c r="S476" s="1" t="s">
        <v>64</v>
      </c>
      <c r="T476" t="s">
        <v>44</v>
      </c>
      <c r="U476" t="s">
        <v>89</v>
      </c>
      <c r="V476" t="s">
        <v>58</v>
      </c>
      <c r="X476" t="s">
        <v>90</v>
      </c>
      <c r="Y476" t="s">
        <v>364</v>
      </c>
      <c r="Z476" t="s">
        <v>364</v>
      </c>
      <c r="AA476" t="s">
        <v>65</v>
      </c>
      <c r="AC476" t="s">
        <v>2181</v>
      </c>
      <c r="AD476" t="s">
        <v>2182</v>
      </c>
      <c r="AE476" t="s">
        <v>64</v>
      </c>
    </row>
    <row r="477" spans="1:31">
      <c r="A477">
        <v>474</v>
      </c>
      <c r="B477" t="s">
        <v>1812</v>
      </c>
      <c r="C477" t="s">
        <v>2183</v>
      </c>
      <c r="D477" t="s">
        <v>48</v>
      </c>
      <c r="L477" t="s">
        <v>2184</v>
      </c>
      <c r="Q477" t="s">
        <v>2185</v>
      </c>
      <c r="R477" t="s">
        <v>2186</v>
      </c>
      <c r="S477" s="1" t="s">
        <v>43</v>
      </c>
      <c r="T477" t="s">
        <v>44</v>
      </c>
      <c r="U477" t="s">
        <v>89</v>
      </c>
      <c r="V477" t="s">
        <v>58</v>
      </c>
      <c r="X477" t="s">
        <v>90</v>
      </c>
      <c r="Y477" t="s">
        <v>165</v>
      </c>
      <c r="Z477" t="s">
        <v>165</v>
      </c>
      <c r="AA477" t="s">
        <v>223</v>
      </c>
      <c r="AC477" t="s">
        <v>2187</v>
      </c>
      <c r="AD477" t="s">
        <v>2188</v>
      </c>
      <c r="AE477" t="s">
        <v>43</v>
      </c>
    </row>
    <row r="478" spans="1:31">
      <c r="A478">
        <v>475</v>
      </c>
      <c r="B478" t="s">
        <v>1812</v>
      </c>
      <c r="C478" t="s">
        <v>2189</v>
      </c>
      <c r="D478" t="s">
        <v>48</v>
      </c>
      <c r="L478" t="s">
        <v>2190</v>
      </c>
      <c r="Q478" t="s">
        <v>2191</v>
      </c>
      <c r="R478" t="s">
        <v>2192</v>
      </c>
      <c r="S478" s="1" t="s">
        <v>43</v>
      </c>
      <c r="T478" t="s">
        <v>35</v>
      </c>
      <c r="U478" t="s">
        <v>79</v>
      </c>
      <c r="V478" t="s">
        <v>80</v>
      </c>
      <c r="W478" t="s">
        <v>2193</v>
      </c>
      <c r="X478" t="s">
        <v>2194</v>
      </c>
      <c r="Y478" t="s">
        <v>174</v>
      </c>
      <c r="Z478" t="s">
        <v>45</v>
      </c>
      <c r="AA478" t="s">
        <v>37</v>
      </c>
      <c r="AC478" t="s">
        <v>37</v>
      </c>
      <c r="AD478" t="s">
        <v>37</v>
      </c>
      <c r="AE478" t="s">
        <v>37</v>
      </c>
    </row>
    <row r="479" spans="1:31">
      <c r="A479">
        <v>476</v>
      </c>
      <c r="B479" t="s">
        <v>1812</v>
      </c>
      <c r="C479" t="s">
        <v>2195</v>
      </c>
      <c r="D479" t="s">
        <v>60</v>
      </c>
      <c r="L479" t="s">
        <v>2196</v>
      </c>
      <c r="Q479" t="s">
        <v>2197</v>
      </c>
      <c r="R479" t="s">
        <v>2198</v>
      </c>
      <c r="S479" s="1" t="s">
        <v>43</v>
      </c>
      <c r="T479" t="s">
        <v>35</v>
      </c>
      <c r="U479" t="s">
        <v>2199</v>
      </c>
      <c r="V479" t="s">
        <v>633</v>
      </c>
      <c r="X479" t="s">
        <v>633</v>
      </c>
      <c r="Y479" t="s">
        <v>165</v>
      </c>
      <c r="Z479" t="s">
        <v>633</v>
      </c>
      <c r="AA479" t="s">
        <v>37</v>
      </c>
      <c r="AC479" t="s">
        <v>37</v>
      </c>
      <c r="AD479" t="s">
        <v>37</v>
      </c>
      <c r="AE479" t="s">
        <v>37</v>
      </c>
    </row>
    <row r="480" spans="1:31">
      <c r="A480">
        <v>477</v>
      </c>
      <c r="B480" t="s">
        <v>1812</v>
      </c>
      <c r="C480" t="s">
        <v>2200</v>
      </c>
      <c r="D480" t="s">
        <v>69</v>
      </c>
      <c r="M480" t="s">
        <v>2201</v>
      </c>
      <c r="Q480" t="s">
        <v>2202</v>
      </c>
      <c r="R480" t="s">
        <v>2203</v>
      </c>
      <c r="S480" s="1" t="s">
        <v>73</v>
      </c>
      <c r="T480" t="s">
        <v>35</v>
      </c>
      <c r="U480" t="s">
        <v>2199</v>
      </c>
      <c r="V480" t="s">
        <v>633</v>
      </c>
      <c r="X480" t="s">
        <v>633</v>
      </c>
      <c r="Y480" t="s">
        <v>633</v>
      </c>
      <c r="Z480" t="s">
        <v>633</v>
      </c>
      <c r="AA480" t="s">
        <v>37</v>
      </c>
      <c r="AC480" t="s">
        <v>37</v>
      </c>
      <c r="AD480" t="s">
        <v>37</v>
      </c>
      <c r="AE480" t="s">
        <v>37</v>
      </c>
    </row>
    <row r="481" spans="1:31">
      <c r="A481">
        <v>478</v>
      </c>
      <c r="B481" t="s">
        <v>1812</v>
      </c>
      <c r="C481" t="s">
        <v>2204</v>
      </c>
      <c r="D481" t="s">
        <v>48</v>
      </c>
      <c r="N481" t="s">
        <v>2205</v>
      </c>
      <c r="Q481" t="s">
        <v>2206</v>
      </c>
      <c r="R481" t="s">
        <v>2207</v>
      </c>
      <c r="S481" s="1" t="s">
        <v>43</v>
      </c>
      <c r="T481" t="s">
        <v>35</v>
      </c>
      <c r="U481" t="s">
        <v>2199</v>
      </c>
      <c r="V481" t="s">
        <v>2199</v>
      </c>
      <c r="X481" t="s">
        <v>633</v>
      </c>
      <c r="Y481" t="s">
        <v>165</v>
      </c>
      <c r="Z481" t="s">
        <v>37</v>
      </c>
      <c r="AA481" t="s">
        <v>223</v>
      </c>
      <c r="AC481" t="s">
        <v>2208</v>
      </c>
      <c r="AD481" t="s">
        <v>2209</v>
      </c>
      <c r="AE481" t="s">
        <v>43</v>
      </c>
    </row>
    <row r="482" spans="1:31">
      <c r="A482">
        <v>479</v>
      </c>
      <c r="B482" t="s">
        <v>1812</v>
      </c>
      <c r="C482" t="s">
        <v>2210</v>
      </c>
      <c r="D482" t="s">
        <v>60</v>
      </c>
      <c r="L482" t="s">
        <v>2211</v>
      </c>
      <c r="Q482" t="s">
        <v>2212</v>
      </c>
      <c r="R482" t="s">
        <v>2213</v>
      </c>
      <c r="S482" s="1" t="s">
        <v>210</v>
      </c>
      <c r="T482" t="s">
        <v>262</v>
      </c>
      <c r="U482" t="s">
        <v>37</v>
      </c>
      <c r="V482" t="s">
        <v>37</v>
      </c>
      <c r="X482" t="s">
        <v>37</v>
      </c>
      <c r="Y482" t="s">
        <v>165</v>
      </c>
      <c r="Z482" t="s">
        <v>45</v>
      </c>
      <c r="AA482" t="s">
        <v>223</v>
      </c>
      <c r="AC482" t="s">
        <v>2214</v>
      </c>
      <c r="AD482" t="s">
        <v>2215</v>
      </c>
      <c r="AE482" t="s">
        <v>210</v>
      </c>
    </row>
    <row r="483" spans="1:31">
      <c r="A483">
        <v>480</v>
      </c>
      <c r="B483" t="s">
        <v>1812</v>
      </c>
      <c r="C483" t="s">
        <v>2216</v>
      </c>
      <c r="D483" t="s">
        <v>69</v>
      </c>
      <c r="M483" t="s">
        <v>2217</v>
      </c>
      <c r="Q483" t="s">
        <v>2218</v>
      </c>
      <c r="R483" t="s">
        <v>2219</v>
      </c>
      <c r="S483" s="1" t="s">
        <v>34</v>
      </c>
      <c r="T483" t="s">
        <v>262</v>
      </c>
      <c r="U483" t="s">
        <v>37</v>
      </c>
      <c r="V483" t="s">
        <v>37</v>
      </c>
      <c r="X483" t="s">
        <v>37</v>
      </c>
      <c r="Y483" t="s">
        <v>74</v>
      </c>
      <c r="Z483" t="s">
        <v>37</v>
      </c>
      <c r="AA483" t="s">
        <v>37</v>
      </c>
      <c r="AC483" t="s">
        <v>37</v>
      </c>
      <c r="AD483" t="s">
        <v>37</v>
      </c>
      <c r="AE483" t="s">
        <v>37</v>
      </c>
    </row>
    <row r="484" spans="1:31">
      <c r="A484">
        <v>481</v>
      </c>
      <c r="B484" t="s">
        <v>1812</v>
      </c>
      <c r="C484" t="s">
        <v>2220</v>
      </c>
      <c r="D484" t="s">
        <v>48</v>
      </c>
      <c r="N484" t="s">
        <v>2221</v>
      </c>
      <c r="Q484" t="s">
        <v>2222</v>
      </c>
      <c r="R484" t="s">
        <v>2186</v>
      </c>
      <c r="S484" s="1" t="s">
        <v>43</v>
      </c>
      <c r="T484" t="s">
        <v>262</v>
      </c>
      <c r="U484" t="s">
        <v>37</v>
      </c>
      <c r="V484" t="s">
        <v>37</v>
      </c>
      <c r="X484" t="s">
        <v>37</v>
      </c>
      <c r="Y484" t="s">
        <v>165</v>
      </c>
      <c r="Z484" t="s">
        <v>37</v>
      </c>
      <c r="AA484" t="s">
        <v>223</v>
      </c>
      <c r="AC484" t="s">
        <v>2223</v>
      </c>
      <c r="AD484" t="s">
        <v>2224</v>
      </c>
      <c r="AE484" t="s">
        <v>64</v>
      </c>
    </row>
    <row r="485" spans="1:31">
      <c r="A485">
        <v>482</v>
      </c>
      <c r="B485" t="s">
        <v>1812</v>
      </c>
      <c r="C485" t="s">
        <v>2225</v>
      </c>
      <c r="D485" t="s">
        <v>48</v>
      </c>
      <c r="N485" t="s">
        <v>2226</v>
      </c>
      <c r="Q485" t="s">
        <v>2227</v>
      </c>
      <c r="R485" t="s">
        <v>2228</v>
      </c>
      <c r="S485" s="1" t="s">
        <v>43</v>
      </c>
      <c r="T485" t="s">
        <v>262</v>
      </c>
      <c r="U485" t="s">
        <v>37</v>
      </c>
      <c r="V485" t="s">
        <v>37</v>
      </c>
      <c r="X485" t="s">
        <v>37</v>
      </c>
      <c r="Y485" t="s">
        <v>165</v>
      </c>
      <c r="Z485" t="s">
        <v>37</v>
      </c>
      <c r="AA485" t="s">
        <v>223</v>
      </c>
      <c r="AC485" t="s">
        <v>2229</v>
      </c>
      <c r="AD485" t="s">
        <v>2230</v>
      </c>
      <c r="AE485" t="s">
        <v>64</v>
      </c>
    </row>
    <row r="486" spans="1:31">
      <c r="A486">
        <v>483</v>
      </c>
      <c r="B486" t="s">
        <v>1812</v>
      </c>
      <c r="C486" t="s">
        <v>2231</v>
      </c>
      <c r="D486" t="s">
        <v>60</v>
      </c>
      <c r="L486" t="s">
        <v>2232</v>
      </c>
      <c r="Q486" t="s">
        <v>2233</v>
      </c>
      <c r="R486" t="s">
        <v>2234</v>
      </c>
      <c r="S486" s="1" t="s">
        <v>210</v>
      </c>
      <c r="T486" t="s">
        <v>262</v>
      </c>
      <c r="U486" t="s">
        <v>37</v>
      </c>
      <c r="V486" t="s">
        <v>37</v>
      </c>
      <c r="X486" t="s">
        <v>37</v>
      </c>
      <c r="Y486" t="s">
        <v>165</v>
      </c>
      <c r="Z486" t="s">
        <v>45</v>
      </c>
      <c r="AA486" t="s">
        <v>37</v>
      </c>
      <c r="AC486" t="s">
        <v>37</v>
      </c>
      <c r="AD486" t="s">
        <v>37</v>
      </c>
      <c r="AE486" t="s">
        <v>37</v>
      </c>
    </row>
    <row r="487" spans="1:31">
      <c r="A487">
        <v>484</v>
      </c>
      <c r="B487" t="s">
        <v>1812</v>
      </c>
      <c r="C487" t="s">
        <v>2235</v>
      </c>
      <c r="D487" t="s">
        <v>69</v>
      </c>
      <c r="M487" t="s">
        <v>2236</v>
      </c>
      <c r="Q487" t="s">
        <v>2237</v>
      </c>
      <c r="R487" t="s">
        <v>2238</v>
      </c>
      <c r="S487" s="1" t="s">
        <v>34</v>
      </c>
      <c r="T487" t="s">
        <v>262</v>
      </c>
      <c r="U487" t="s">
        <v>37</v>
      </c>
      <c r="V487" t="s">
        <v>37</v>
      </c>
      <c r="X487" t="s">
        <v>37</v>
      </c>
      <c r="Y487" t="s">
        <v>74</v>
      </c>
      <c r="Z487" t="s">
        <v>37</v>
      </c>
      <c r="AA487" t="s">
        <v>37</v>
      </c>
      <c r="AC487" t="s">
        <v>37</v>
      </c>
      <c r="AD487" t="s">
        <v>37</v>
      </c>
      <c r="AE487" t="s">
        <v>37</v>
      </c>
    </row>
    <row r="488" spans="1:31">
      <c r="A488">
        <v>485</v>
      </c>
      <c r="B488" t="s">
        <v>1812</v>
      </c>
      <c r="C488" t="s">
        <v>2239</v>
      </c>
      <c r="D488" t="s">
        <v>48</v>
      </c>
      <c r="N488" t="s">
        <v>2240</v>
      </c>
      <c r="Q488" t="s">
        <v>2241</v>
      </c>
      <c r="R488" t="s">
        <v>2242</v>
      </c>
      <c r="S488" s="1" t="s">
        <v>43</v>
      </c>
      <c r="T488" t="s">
        <v>262</v>
      </c>
      <c r="U488" t="s">
        <v>484</v>
      </c>
      <c r="V488" t="s">
        <v>58</v>
      </c>
      <c r="W488" t="s">
        <v>485</v>
      </c>
      <c r="X488" t="s">
        <v>486</v>
      </c>
      <c r="Y488" t="s">
        <v>165</v>
      </c>
      <c r="Z488" t="s">
        <v>37</v>
      </c>
      <c r="AA488" t="s">
        <v>223</v>
      </c>
      <c r="AC488" t="s">
        <v>2243</v>
      </c>
      <c r="AD488" t="s">
        <v>2244</v>
      </c>
      <c r="AE488" t="s">
        <v>43</v>
      </c>
    </row>
    <row r="489" spans="1:31">
      <c r="A489">
        <v>486</v>
      </c>
      <c r="D489" t="s">
        <v>2245</v>
      </c>
    </row>
    <row r="491" spans="1:31">
      <c r="A491" t="s">
        <v>2246</v>
      </c>
    </row>
    <row r="492" spans="1:31">
      <c r="A492" t="s">
        <v>2247</v>
      </c>
      <c r="C492" t="s">
        <v>364</v>
      </c>
      <c r="D492" t="s">
        <v>2248</v>
      </c>
    </row>
    <row r="493" spans="1:31">
      <c r="C493" t="s">
        <v>1575</v>
      </c>
      <c r="D493" t="s">
        <v>2249</v>
      </c>
    </row>
    <row r="494" spans="1:31">
      <c r="C494" t="s">
        <v>158</v>
      </c>
      <c r="D494" t="s">
        <v>2250</v>
      </c>
    </row>
    <row r="495" spans="1:31">
      <c r="C495" t="s">
        <v>174</v>
      </c>
      <c r="D495" t="s">
        <v>2251</v>
      </c>
    </row>
    <row r="496" spans="1:31">
      <c r="C496" t="s">
        <v>2015</v>
      </c>
      <c r="D496" t="s">
        <v>2252</v>
      </c>
    </row>
    <row r="497" spans="1:4">
      <c r="C497" t="s">
        <v>46</v>
      </c>
      <c r="D497" t="s">
        <v>2253</v>
      </c>
    </row>
    <row r="498" spans="1:4">
      <c r="C498" t="s">
        <v>165</v>
      </c>
      <c r="D498" t="s">
        <v>2254</v>
      </c>
    </row>
    <row r="499" spans="1:4">
      <c r="C499" t="s">
        <v>1972</v>
      </c>
      <c r="D499" t="s">
        <v>2255</v>
      </c>
    </row>
    <row r="500" spans="1:4">
      <c r="C500" t="s">
        <v>2256</v>
      </c>
      <c r="D500" t="s">
        <v>2257</v>
      </c>
    </row>
    <row r="501" spans="1:4">
      <c r="D501" t="s">
        <v>2258</v>
      </c>
    </row>
    <row r="502" spans="1:4">
      <c r="A502" t="s">
        <v>2259</v>
      </c>
      <c r="C502" t="s">
        <v>65</v>
      </c>
      <c r="D502" t="s">
        <v>2260</v>
      </c>
    </row>
    <row r="503" spans="1:4">
      <c r="C503" t="s">
        <v>223</v>
      </c>
      <c r="D503" t="s">
        <v>2261</v>
      </c>
    </row>
    <row r="504" spans="1:4">
      <c r="C504" t="s">
        <v>2262</v>
      </c>
      <c r="D504" t="s">
        <v>2263</v>
      </c>
    </row>
    <row r="505" spans="1:4">
      <c r="D505" t="s">
        <v>2264</v>
      </c>
    </row>
    <row r="507" spans="1:4">
      <c r="A507" t="s">
        <v>2265</v>
      </c>
    </row>
    <row r="508" spans="1:4">
      <c r="A508" t="s">
        <v>2266</v>
      </c>
      <c r="C508" t="s">
        <v>2267</v>
      </c>
    </row>
    <row r="509" spans="1:4">
      <c r="A509" t="s">
        <v>2268</v>
      </c>
      <c r="C509" t="s">
        <v>2269</v>
      </c>
    </row>
    <row r="510" spans="1:4">
      <c r="A510" t="s">
        <v>2268</v>
      </c>
      <c r="C510" t="s">
        <v>2270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tabSelected="1" topLeftCell="A17" workbookViewId="0">
      <selection activeCell="H37" sqref="H37"/>
    </sheetView>
  </sheetViews>
  <sheetFormatPr defaultRowHeight="15"/>
  <cols>
    <col min="1" max="1" width="9.140625" style="162"/>
    <col min="2" max="2" width="26.7109375" style="161" bestFit="1" customWidth="1"/>
    <col min="3" max="3" width="9.140625" style="162"/>
    <col min="4" max="4" width="12.28515625" style="299"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4478</v>
      </c>
      <c r="B1" s="161" t="s">
        <v>4479</v>
      </c>
      <c r="C1" s="162" t="s">
        <v>3911</v>
      </c>
      <c r="D1" s="299" t="s">
        <v>4480</v>
      </c>
      <c r="E1" s="162" t="s">
        <v>4471</v>
      </c>
      <c r="F1" s="161" t="s">
        <v>4481</v>
      </c>
      <c r="G1" s="161" t="s">
        <v>4482</v>
      </c>
      <c r="I1" s="161" t="s">
        <v>3347</v>
      </c>
      <c r="J1" s="161" t="s">
        <v>4483</v>
      </c>
    </row>
    <row r="2" spans="1:10">
      <c r="A2" s="162" t="s">
        <v>5310</v>
      </c>
      <c r="E2" s="162">
        <v>-4</v>
      </c>
      <c r="F2" s="161" t="s">
        <v>5311</v>
      </c>
      <c r="G2" s="298" t="s">
        <v>5904</v>
      </c>
      <c r="H2" s="298"/>
    </row>
    <row r="3" spans="1:10">
      <c r="A3" s="162" t="s">
        <v>5312</v>
      </c>
      <c r="E3" s="162">
        <v>-3</v>
      </c>
      <c r="F3" s="161" t="s">
        <v>4964</v>
      </c>
      <c r="G3" s="298" t="s">
        <v>5905</v>
      </c>
      <c r="H3" s="298"/>
    </row>
    <row r="4" spans="1:10" ht="30">
      <c r="A4" s="162" t="s">
        <v>5314</v>
      </c>
      <c r="E4" s="162">
        <v>-2</v>
      </c>
      <c r="F4" s="161" t="s">
        <v>5039</v>
      </c>
      <c r="G4" s="298" t="s">
        <v>5903</v>
      </c>
      <c r="H4" s="298"/>
      <c r="I4" s="161" t="str">
        <f>INDEX(コアインボイス0904!AY:AY,MATCH(sem_binding!F4,コアインボイス0904!C:C,0),1)</f>
        <v>IBG-23</v>
      </c>
      <c r="J4" s="161" t="str">
        <f>INDEX(コアインボイス0904!BA:BA,MATCH(sem_binding!I4,コアインボイス0904!AY:AY,0),1)</f>
        <v>税内訳情報</v>
      </c>
    </row>
    <row r="5" spans="1:10">
      <c r="A5" s="162" t="s">
        <v>5313</v>
      </c>
      <c r="E5" s="162">
        <v>-1</v>
      </c>
      <c r="F5" s="161" t="s">
        <v>5118</v>
      </c>
      <c r="G5" s="298" t="s">
        <v>5906</v>
      </c>
      <c r="H5" s="298"/>
      <c r="I5" s="161" t="str">
        <f>INDEX(コアインボイス0904!AY:AY,MATCH(sem_binding!F5,コアインボイス0904!C:C,0),1)</f>
        <v>IBG-25</v>
      </c>
      <c r="J5" s="161" t="str">
        <f>INDEX(コアインボイス0904!BA:BA,MATCH(sem_binding!I5,コアインボイス0904!AY:AY,0),1)</f>
        <v>請求書明細行</v>
      </c>
    </row>
    <row r="6" spans="1:10">
      <c r="A6" s="162" t="s">
        <v>4488</v>
      </c>
      <c r="B6" s="161" t="s">
        <v>4102</v>
      </c>
      <c r="C6" s="162" t="str">
        <f>INDEX(コアインボイス0904!BC:BC,MATCH(sem_binding!I6,コアインボイス0904!AY:AY,0),1)</f>
        <v>0..1</v>
      </c>
      <c r="D6" s="299" t="str">
        <f>INDEX(コアインボイス0904!BD:BD,MATCH(sem_binding!I6,コアインボイス0904!AY:AY,0),1)</f>
        <v>Identifier</v>
      </c>
      <c r="E6" s="162">
        <f>INDEX(コアインボイス0904!A:A,MATCH(sem_binding!I6,コアインボイス0904!AY:AY,0),1)</f>
        <v>102</v>
      </c>
      <c r="F6" s="161" t="str">
        <f>INDEX(コアインボイス0904!C:C,MATCH(sem_binding!E6,コアインボイス0904!A:A,0),1)</f>
        <v>/JC00/JC33_2_JC23/JC33_2_JC23_01</v>
      </c>
      <c r="H6" s="161" t="str">
        <f>INDEX(コアインボイス0904!G:G,MATCH(sem_binding!I6,コアインボイス0904!AY:AY,0),1)</f>
        <v>発注者ID</v>
      </c>
      <c r="I6" s="161" t="s">
        <v>517</v>
      </c>
      <c r="J6" s="161" t="str">
        <f>INDEX(コアインボイス0904!BA:BA,MATCH(sem_binding!I6,コアインボイス0904!AY:AY,0),1)</f>
        <v>買い手ID</v>
      </c>
    </row>
    <row r="7" spans="1:10">
      <c r="A7" s="162" t="s">
        <v>4489</v>
      </c>
      <c r="B7" s="161" t="s">
        <v>4103</v>
      </c>
      <c r="C7" s="162" t="str">
        <f>INDEX(コアインボイス0904!BC:BC,MATCH(sem_binding!I7,コアインボイス0904!AY:AY,0),1)</f>
        <v>0..n</v>
      </c>
      <c r="D7" s="299" t="str">
        <f>INDEX(コアインボイス0904!BD:BD,MATCH(sem_binding!I7,コアインボイス0904!AY:AY,0),1)</f>
        <v>Identifier</v>
      </c>
      <c r="E7" s="162">
        <f>INDEX(コアインボイス0904!A:A,MATCH(sem_binding!I7,コアインボイス0904!AY:AY,0),1)</f>
        <v>67</v>
      </c>
      <c r="F7" s="161" t="str">
        <f>INDEX(コアインボイス0904!C:C,MATCH(sem_binding!E7,コアインボイス0904!A:A,0),1)</f>
        <v>/JC00/JC32_1_JC23/JC32_1_JC23_01</v>
      </c>
      <c r="H7" s="161" t="str">
        <f>INDEX(コアインボイス0904!G:G,MATCH(sem_binding!I7,コアインボイス0904!AY:AY,0),1)</f>
        <v>受注者ID</v>
      </c>
      <c r="I7" s="161" t="s">
        <v>348</v>
      </c>
      <c r="J7" s="161" t="str">
        <f>INDEX(コアインボイス0904!BA:BA,MATCH(sem_binding!I7,コアインボイス0904!AY:AY,0),1)</f>
        <v>売り手ID</v>
      </c>
    </row>
    <row r="8" spans="1:10" ht="30">
      <c r="A8" s="162" t="s">
        <v>4490</v>
      </c>
      <c r="B8" s="161" t="s">
        <v>4104</v>
      </c>
      <c r="C8" s="162" t="str">
        <f>INDEX(コアインボイス0904!BC:BC,MATCH(sem_binding!I8,コアインボイス0904!AY:AY,0),1)</f>
        <v>0..1</v>
      </c>
      <c r="D8" s="299" t="str">
        <f>INDEX(コアインボイス0904!BD:BD,MATCH(sem_binding!I8,コアインボイス0904!AY:AY,0),1)</f>
        <v>Document Reference</v>
      </c>
      <c r="E8" s="162">
        <f>INDEX(コアインボイス0904!A:A,MATCH(sem_binding!I8,コアインボイス0904!AY:AY,0),1)</f>
        <v>565</v>
      </c>
      <c r="F8" s="161" t="str">
        <f>INDEX(コアインボイス0904!C:C,MATCH(sem_binding!E8,コアインボイス0904!A:A,0),1)</f>
        <v>/JC00/JC44_JC4f/JC6e_JC62/JC68_JC13/JC68_JC13_01</v>
      </c>
      <c r="H8" s="161" t="str">
        <f>INDEX(コアインボイス0904!G:G,MATCH(sem_binding!I8,コアインボイス0904!AY:AY,0),1)</f>
        <v>明細行注文書ID</v>
      </c>
      <c r="I8" s="161" t="s">
        <v>1879</v>
      </c>
      <c r="J8" s="161" t="str">
        <f>INDEX(コアインボイス0904!BA:BA,MATCH(sem_binding!I8,コアインボイス0904!AY:AY,0),1)</f>
        <v>購買発注書参照</v>
      </c>
    </row>
    <row r="9" spans="1:10">
      <c r="A9" s="162" t="s">
        <v>4491</v>
      </c>
      <c r="B9" s="161" t="s">
        <v>4105</v>
      </c>
      <c r="C9" s="162" t="str">
        <f>INDEX(コアインボイス0904!BC:BC,MATCH(sem_binding!I9,コアインボイス0904!AY:AY,0),1)</f>
        <v>0..1</v>
      </c>
      <c r="D9" s="299" t="str">
        <f>INDEX(コアインボイス0904!BD:BD,MATCH(sem_binding!I9,コアインボイス0904!AY:AY,0),1)</f>
        <v>Text</v>
      </c>
      <c r="E9" s="162">
        <v>77</v>
      </c>
      <c r="F9" s="161" t="str">
        <f>INDEX(コアインボイス0904!C:C,MATCH(sem_binding!E9,コアインボイス0904!A:A,0),1)</f>
        <v>/JC00/JC32_1_JC23/JC32_1_JC23_07</v>
      </c>
      <c r="H9" s="161" t="str">
        <f>INDEX(コアインボイス0904!G:G,MATCH(sem_binding!I9,コアインボイス0904!AY:AY,0),1)</f>
        <v>受注者担当名</v>
      </c>
      <c r="I9" s="161" t="s">
        <v>398</v>
      </c>
      <c r="J9" s="161" t="str">
        <f>INDEX(コアインボイス0904!BA:BA,MATCH(sem_binding!I9,コアインボイス0904!AY:AY,0),1)</f>
        <v>売り手連絡先</v>
      </c>
    </row>
    <row r="10" spans="1:10">
      <c r="A10" s="162" t="s">
        <v>4492</v>
      </c>
      <c r="B10" s="161" t="s">
        <v>4106</v>
      </c>
      <c r="C10" s="162" t="str">
        <f>INDEX(コアインボイス0904!BC:BC,MATCH(sem_binding!I10,コアインボイス0904!AY:AY,0),1)</f>
        <v>0..1</v>
      </c>
      <c r="D10" s="299" t="str">
        <f>INDEX(コアインボイス0904!BD:BD,MATCH(sem_binding!I10,コアインボイス0904!AY:AY,0),1)</f>
        <v>Identifier</v>
      </c>
      <c r="E10" s="162">
        <f>INDEX(コアインボイス0904!A:A,MATCH(sem_binding!I10,コアインボイス0904!AY:AY,0),1)</f>
        <v>414</v>
      </c>
      <c r="F10" s="161" t="str">
        <f>INDEX(コアインボイス0904!C:C,MATCH(sem_binding!E10,コアインボイス0904!A:A,0),1)</f>
        <v>/JC00/JC44_JC4f/JC4d_JC23/JC4d_JC23_01</v>
      </c>
      <c r="H10" s="161" t="str">
        <f>INDEX(コアインボイス0904!G:G,MATCH(sem_binding!I10,コアインボイス0904!AY:AY,0),1)</f>
        <v>納入先ID</v>
      </c>
      <c r="I10" s="161" t="s">
        <v>1354</v>
      </c>
      <c r="J10" s="161" t="str">
        <f>INDEX(コアインボイス0904!BA:BA,MATCH(sem_binding!I10,コアインボイス0904!AY:AY,0),1)</f>
        <v>納入先ID</v>
      </c>
    </row>
    <row r="11" spans="1:10">
      <c r="A11" s="162" t="s">
        <v>4493</v>
      </c>
      <c r="B11" s="161" t="s">
        <v>4107</v>
      </c>
      <c r="C11" s="162" t="str">
        <f>INDEX(コアインボイス0904!BC:BC,MATCH(sem_binding!I11,コアインボイス0904!AY:AY,0),1)</f>
        <v>0..1</v>
      </c>
      <c r="D11" s="299" t="str">
        <f>INDEX(コアインボイス0904!BD:BD,MATCH(sem_binding!I11,コアインボイス0904!AY:AY,0),1)</f>
        <v>Text</v>
      </c>
      <c r="E11" s="162">
        <f>INDEX(コアインボイス0904!A:A,MATCH(sem_binding!I11,コアインボイス0904!AY:AY,0),1)</f>
        <v>417</v>
      </c>
      <c r="F11" s="161" t="str">
        <f>INDEX(コアインボイス0904!C:C,MATCH(sem_binding!E11,コアインボイス0904!A:A,0),1)</f>
        <v>/JC00/JC44_JC4f/JC4d_JC23/JC4d_JC23_03</v>
      </c>
      <c r="H11" s="161" t="str">
        <f>INDEX(コアインボイス0904!G:G,MATCH(sem_binding!I11,コアインボイス0904!AY:AY,0),1)</f>
        <v>納入先名称</v>
      </c>
      <c r="I11" s="161" t="s">
        <v>1358</v>
      </c>
      <c r="J11" s="161" t="str">
        <f>INDEX(コアインボイス0904!BA:BA,MATCH(sem_binding!I11,コアインボイス0904!AY:AY,0),1)</f>
        <v>納入先名称</v>
      </c>
    </row>
    <row r="12" spans="1:10">
      <c r="A12" s="162" t="s">
        <v>4494</v>
      </c>
      <c r="B12" s="161" t="s">
        <v>4108</v>
      </c>
      <c r="C12" s="162" t="str">
        <f>INDEX(コアインボイス0904!BC:BC,MATCH(sem_binding!I12,コアインボイス0904!AY:AY,0),1)</f>
        <v>0..1</v>
      </c>
      <c r="D12" s="299" t="str">
        <f>INDEX(コアインボイス0904!BD:BD,MATCH(sem_binding!I12,コアインボイス0904!AY:AY,0),1)</f>
        <v>Text</v>
      </c>
      <c r="E12" s="162">
        <f>INDEX(コアインボイス0904!A:A,MATCH(sem_binding!I12,コアインボイス0904!AY:AY,0),1)</f>
        <v>421</v>
      </c>
      <c r="F12" s="161" t="str">
        <f>INDEX(コアインボイス0904!C:C,MATCH(sem_binding!E12,コアインボイス0904!A:A,0),1)</f>
        <v>/JC00/JC44_JC4f/JC4d_JC23/JC4d_JC23_05</v>
      </c>
      <c r="H12" s="161" t="str">
        <f>INDEX(コアインボイス0904!G:G,MATCH(sem_binding!I12,コアインボイス0904!AY:AY,0),1)</f>
        <v>納入先住所1</v>
      </c>
      <c r="I12" s="161" t="s">
        <v>1372</v>
      </c>
      <c r="J12" s="161" t="str">
        <f>INDEX(コアインボイス0904!BA:BA,MATCH(sem_binding!I12,コアインボイス0904!AY:AY,0),1)</f>
        <v>納入先住所欄1</v>
      </c>
    </row>
    <row r="13" spans="1:10">
      <c r="A13" s="162" t="s">
        <v>4495</v>
      </c>
      <c r="B13" s="161" t="s">
        <v>4109</v>
      </c>
      <c r="C13" s="162" t="str">
        <f>INDEX(コアインボイス0904!BC:BC,MATCH(sem_binding!I13,コアインボイス0904!AY:AY,0),1)</f>
        <v>0..1</v>
      </c>
      <c r="D13" s="299" t="str">
        <f>INDEX(コアインボイス0904!BD:BD,MATCH(sem_binding!I13,コアインボイス0904!AY:AY,0),1)</f>
        <v>Text</v>
      </c>
      <c r="E13" s="162">
        <f>INDEX(コアインボイス0904!A:A,MATCH(sem_binding!I13,コアインボイス0904!AY:AY,0),1)</f>
        <v>41</v>
      </c>
      <c r="F13" s="161" t="str">
        <f>INDEX(コアインボイス0904!C:C,MATCH(sem_binding!E13,コアインボイス0904!A:A,0),1)</f>
        <v>/JC00/JC30_JC10/JC30_JC10_02</v>
      </c>
      <c r="H13" s="161" t="str">
        <f>INDEX(コアインボイス0904!G:G,MATCH(sem_binding!I13,コアインボイス0904!AY:AY,0),1)</f>
        <v>ヘッダ注釈内容</v>
      </c>
      <c r="I13" s="161" t="s">
        <v>224</v>
      </c>
      <c r="J13" s="161" t="str">
        <f>INDEX(コアインボイス0904!BA:BA,MATCH(sem_binding!I13,コアインボイス0904!AY:AY,0),1)</f>
        <v>請求書注釈内容</v>
      </c>
    </row>
    <row r="14" spans="1:10">
      <c r="A14" s="162" t="s">
        <v>4496</v>
      </c>
      <c r="B14" s="161" t="s">
        <v>4110</v>
      </c>
      <c r="C14" s="162" t="str">
        <f>INDEX(コアインボイス0904!BC:BC,MATCH(sem_binding!I14,コアインボイス0904!AY:AY,0),1)</f>
        <v>0..1</v>
      </c>
      <c r="D14" s="299" t="str">
        <f>INDEX(コアインボイス0904!BD:BD,MATCH(sem_binding!I14,コアインボイス0904!AY:AY,0),1)</f>
        <v>Identifier</v>
      </c>
      <c r="E14" s="162">
        <f>INDEX(コアインボイス0904!A:A,MATCH(sem_binding!I14,コアインボイス0904!AY:AY,0),1)</f>
        <v>655</v>
      </c>
      <c r="F14" s="161" t="str">
        <f>INDEX(コアインボイス0904!C:C,MATCH(sem_binding!E14,コアインボイス0904!A:A,0),1)</f>
        <v>/JC00/JC44_JC4f/JC6e_JC62/JC70_JC29/JC70_JC29_04</v>
      </c>
      <c r="H14" s="161" t="str">
        <f>INDEX(コアインボイス0904!G:G,MATCH(sem_binding!I14,コアインボイス0904!AY:AY,0),1)</f>
        <v>発注者品目ID</v>
      </c>
      <c r="I14" s="161" t="s">
        <v>2167</v>
      </c>
      <c r="J14" s="161" t="str">
        <f>INDEX(コアインボイス0904!BA:BA,MATCH(sem_binding!I14,コアインボイス0904!AY:AY,0),1)</f>
        <v>買い手による品目ID</v>
      </c>
    </row>
    <row r="15" spans="1:10">
      <c r="A15" s="162" t="s">
        <v>4497</v>
      </c>
      <c r="B15" s="161" t="s">
        <v>4111</v>
      </c>
      <c r="C15" s="162" t="str">
        <f>INDEX(コアインボイス0904!BC:BC,MATCH(sem_binding!I15,コアインボイス0904!AY:AY,0),1)</f>
        <v>1..1</v>
      </c>
      <c r="D15" s="299" t="str">
        <f>INDEX(コアインボイス0904!BD:BD,MATCH(sem_binding!I15,コアインボイス0904!AY:AY,0),1)</f>
        <v>Text</v>
      </c>
      <c r="E15" s="162">
        <f>INDEX(コアインボイス0904!A:A,MATCH(sem_binding!I15,コアインボイス0904!AY:AY,0),1)</f>
        <v>657</v>
      </c>
      <c r="F15" s="161" t="str">
        <f>INDEX(コアインボイス0904!C:C,MATCH(sem_binding!E15,コアインボイス0904!A:A,0),1)</f>
        <v>/JC00/JC44_JC4f/JC6e_JC62/JC70_JC29/JC70_JC29_06</v>
      </c>
      <c r="H15" s="161" t="str">
        <f>INDEX(コアインボイス0904!G:G,MATCH(sem_binding!I15,コアインボイス0904!AY:AY,0),1)</f>
        <v>品目名</v>
      </c>
      <c r="I15" s="161" t="s">
        <v>2181</v>
      </c>
      <c r="J15" s="161" t="str">
        <f>INDEX(コアインボイス0904!BA:BA,MATCH(sem_binding!I15,コアインボイス0904!AY:AY,0),1)</f>
        <v>品名</v>
      </c>
    </row>
    <row r="16" spans="1:10">
      <c r="A16" s="162" t="s">
        <v>4498</v>
      </c>
      <c r="B16" s="161" t="s">
        <v>4112</v>
      </c>
      <c r="C16" s="162" t="str">
        <f>INDEX(コアインボイス0904!BC:BC,MATCH(sem_binding!I16,コアインボイス0904!AY:AY,0),1)</f>
        <v>1..1</v>
      </c>
      <c r="D16" s="299" t="str">
        <f>INDEX(コアインボイス0904!BD:BD,MATCH(sem_binding!I16,コアインボイス0904!AY:AY,0),1)</f>
        <v>Quantity</v>
      </c>
      <c r="E16" s="162">
        <f>INDEX(コアインボイス0904!A:A,MATCH(sem_binding!I16,コアインボイス0904!AY:AY,0),1)</f>
        <v>597</v>
      </c>
      <c r="F16" s="161" t="str">
        <f>INDEX(コアインボイス0904!C:C,MATCH(sem_binding!E16,コアインボイス0904!A:A,0),1)</f>
        <v>/JC00/JC44_JC4f/JC6e_JC62/JC64_JC6b/JC64_JC6b_04</v>
      </c>
      <c r="H16" s="161" t="str">
        <f>INDEX(コアインボイス0904!G:G,MATCH(sem_binding!I16,コアインボイス0904!AY:AY,0),1)</f>
        <v>請求数量</v>
      </c>
      <c r="I16" s="161" t="s">
        <v>1986</v>
      </c>
      <c r="J16" s="161" t="str">
        <f>INDEX(コアインボイス0904!BA:BA,MATCH(sem_binding!I16,コアインボイス0904!AY:AY,0),1)</f>
        <v>請求する数量</v>
      </c>
    </row>
    <row r="17" spans="1:10" ht="30">
      <c r="A17" s="162" t="s">
        <v>4499</v>
      </c>
      <c r="B17" s="161" t="s">
        <v>4113</v>
      </c>
      <c r="C17" s="162" t="str">
        <f>INDEX(コアインボイス0904!BC:BC,MATCH(sem_binding!I17,コアインボイス0904!AY:AY,0),1)</f>
        <v>1..1</v>
      </c>
      <c r="D17" s="299" t="str">
        <f>INDEX(コアインボイス0904!BD:BD,MATCH(sem_binding!I17,コアインボイス0904!AY:AY,0),1)</f>
        <v>Unit Price Amount</v>
      </c>
      <c r="E17" s="162">
        <f>INDEX(コアインボイス0904!A:A,MATCH(sem_binding!I17,コアインボイス0904!AY:AY,0),1)</f>
        <v>589</v>
      </c>
      <c r="F17" s="161" t="str">
        <f>INDEX(コアインボイス0904!C:C,MATCH(sem_binding!E17,コアインボイス0904!A:A,0),1)</f>
        <v>/JC00/JC44_JC4f/JC6e_JC62/JC6a_JC28/JC6a_JC28_02</v>
      </c>
      <c r="H17" s="161" t="str">
        <f>INDEX(コアインボイス0904!G:G,MATCH(sem_binding!I17,コアインボイス0904!AY:AY,0),1)</f>
        <v>契約単価</v>
      </c>
      <c r="I17" s="161" t="s">
        <v>1946</v>
      </c>
      <c r="J17" s="161" t="str">
        <f>INDEX(コアインボイス0904!BA:BA,MATCH(sem_binding!I17,コアインボイス0904!AY:AY,0),1)</f>
        <v>品目単価(値引後)(税抜き)</v>
      </c>
    </row>
    <row r="18" spans="1:10" ht="30">
      <c r="A18" s="162" t="s">
        <v>4500</v>
      </c>
      <c r="B18" s="161" t="s">
        <v>4114</v>
      </c>
      <c r="C18" s="162" t="str">
        <f>INDEX(コアインボイス0904!BC:BC,MATCH(sem_binding!I18,コアインボイス0904!AY:AY,0),1)</f>
        <v>0..1</v>
      </c>
      <c r="D18" s="299" t="str">
        <f>INDEX(コアインボイス0904!BD:BD,MATCH(sem_binding!I18,コアインボイス0904!AY:AY,0),1)</f>
        <v>Document Reference</v>
      </c>
      <c r="E18" s="162">
        <f>INDEX(コアインボイス0904!A:A,MATCH(sem_binding!I18,コアインボイス0904!AY:AY,0),1)</f>
        <v>570</v>
      </c>
      <c r="F18" s="161" t="str">
        <f>INDEX(コアインボイス0904!C:C,MATCH(sem_binding!E18,コアインボイス0904!A:A,0),1)</f>
        <v>/JC00/JC44_JC4f/JC6e_JC62/JC69_e_JC13/JC69_e_JC13_01</v>
      </c>
      <c r="H18" s="161" t="str">
        <f>INDEX(コアインボイス0904!G:G,MATCH(sem_binding!I18,コアインボイス0904!AY:AY,0),1)</f>
        <v>明細行出荷案内書ID</v>
      </c>
      <c r="I18" s="161" t="s">
        <v>1895</v>
      </c>
      <c r="J18" s="161" t="str">
        <f>INDEX(コアインボイス0904!BA:BA,MATCH(sem_binding!I18,コアインボイス0904!AY:AY,0),1)</f>
        <v>出荷案内書参照</v>
      </c>
    </row>
    <row r="19" spans="1:10">
      <c r="A19" s="162" t="s">
        <v>4501</v>
      </c>
      <c r="B19" s="161" t="s">
        <v>4115</v>
      </c>
      <c r="C19" s="162" t="str">
        <f>INDEX(コアインボイス0904!BC:BC,MATCH(sem_binding!I19,コアインボイス0904!AY:AY,0),1)</f>
        <v>0..1</v>
      </c>
      <c r="D19" s="299" t="str">
        <f>INDEX(コアインボイス0904!BD:BD,MATCH(sem_binding!I19,コアインボイス0904!AY:AY,0),1)</f>
        <v>Date</v>
      </c>
      <c r="E19" s="162">
        <f>INDEX(コアインボイス0904!A:A,MATCH(sem_binding!I19,コアインボイス0904!AY:AY,0),1)</f>
        <v>427</v>
      </c>
      <c r="F19" s="161" t="str">
        <f>INDEX(コアインボイス0904!C:C,MATCH(sem_binding!E19,コアインボイス0904!A:A,0),1)</f>
        <v>/JC00/JC44_JC4f/JC4d_JC23/JC4d_JC23_09</v>
      </c>
      <c r="H19" s="161" t="str">
        <f>INDEX(コアインボイス0904!G:G,MATCH(sem_binding!I19,コアインボイス0904!AY:AY,0),1)</f>
        <v>配送日</v>
      </c>
      <c r="I19" s="161" t="s">
        <v>1399</v>
      </c>
      <c r="J19" s="161" t="str">
        <f>INDEX(コアインボイス0904!BA:BA,MATCH(sem_binding!I19,コアインボイス0904!AY:AY,0),1)</f>
        <v>実際納入日</v>
      </c>
    </row>
    <row r="20" spans="1:10">
      <c r="A20" s="162" t="s">
        <v>4502</v>
      </c>
      <c r="B20" s="161" t="s">
        <v>2943</v>
      </c>
      <c r="C20" s="162" t="str">
        <f>INDEX(コアインボイス0904!BC:BC,MATCH(sem_binding!I20,コアインボイス0904!AY:AY,0),1)</f>
        <v>1..1</v>
      </c>
      <c r="D20" s="299" t="str">
        <f>INDEX(コアインボイス0904!BD:BD,MATCH(sem_binding!I20,コアインボイス0904!AY:AY,0),1)</f>
        <v>Identifier</v>
      </c>
      <c r="E20" s="162">
        <f>INDEX(コアインボイス0904!A:A,MATCH(sem_binding!I20,コアインボイス0904!AY:AY,0),1)</f>
        <v>30</v>
      </c>
      <c r="F20" s="161" t="str">
        <f>INDEX(コアインボイス0904!C:C,MATCH(sem_binding!E20,コアインボイス0904!A:A,0),1)</f>
        <v>/JC00/JC0a/JC0a_15</v>
      </c>
      <c r="H20" s="161" t="str">
        <f>INDEX(コアインボイス0904!G:G,MATCH(sem_binding!I20,コアインボイス0904!AY:AY,0),1)</f>
        <v>インボイスID</v>
      </c>
      <c r="I20" s="161" t="s">
        <v>159</v>
      </c>
      <c r="J20" s="161" t="str">
        <f>INDEX(コアインボイス0904!BA:BA,MATCH(sem_binding!I20,コアインボイス0904!AY:AY,0),1)</f>
        <v>請求書番号</v>
      </c>
    </row>
    <row r="21" spans="1:10">
      <c r="A21" s="162" t="s">
        <v>4503</v>
      </c>
      <c r="B21" s="161" t="s">
        <v>2945</v>
      </c>
      <c r="C21" s="162" t="str">
        <f>INDEX(コアインボイス0904!BC:BC,MATCH(sem_binding!I21,コアインボイス0904!AY:AY,0),1)</f>
        <v>1..1</v>
      </c>
      <c r="D21" s="299" t="str">
        <f>INDEX(コアインボイス0904!BD:BD,MATCH(sem_binding!I21,コアインボイス0904!AY:AY,0),1)</f>
        <v>Date</v>
      </c>
      <c r="E21" s="162">
        <f>INDEX(コアインボイス0904!A:A,MATCH(sem_binding!I21,コアインボイス0904!AY:AY,0),1)</f>
        <v>33</v>
      </c>
      <c r="F21" s="161" t="str">
        <f>INDEX(コアインボイス0904!C:C,MATCH(sem_binding!E21,コアインボイス0904!A:A,0),1)</f>
        <v>/JC00/JC0a/JC0a_18</v>
      </c>
      <c r="H21" s="161" t="str">
        <f>INDEX(コアインボイス0904!G:G,MATCH(sem_binding!I21,コアインボイス0904!AY:AY,0),1)</f>
        <v>インボイス発効日</v>
      </c>
      <c r="I21" s="161" t="s">
        <v>182</v>
      </c>
      <c r="J21" s="161" t="str">
        <f>INDEX(コアインボイス0904!BA:BA,MATCH(sem_binding!I21,コアインボイス0904!AY:AY,0),1)</f>
        <v>請求書発行日</v>
      </c>
    </row>
    <row r="22" spans="1:10">
      <c r="A22" s="162" t="s">
        <v>4504</v>
      </c>
      <c r="B22" s="161" t="s">
        <v>4116</v>
      </c>
      <c r="C22" s="162" t="str">
        <f>INDEX(コアインボイス0904!BC:BC,MATCH(sem_binding!I22,コアインボイス0904!AY:AY,0),1)</f>
        <v>0..1</v>
      </c>
      <c r="D22" s="299" t="str">
        <f>INDEX(コアインボイス0904!BD:BD,MATCH(sem_binding!I22,コアインボイス0904!AY:AY,0),1)</f>
        <v>Identifier</v>
      </c>
      <c r="E22" s="162">
        <f>INDEX(コアインボイス0904!A:A,MATCH(sem_binding!I22,コアインボイス0904!AY:AY,0),1)</f>
        <v>72</v>
      </c>
      <c r="F22" s="161" t="str">
        <f>INDEX(コアインボイス0904!C:C,MATCH(sem_binding!E22,コアインボイス0904!A:A,0),1)</f>
        <v>/JC00/JC32_1_JC23/JC32_1_JC23_04</v>
      </c>
      <c r="H22" s="161" t="str">
        <f>INDEX(コアインボイス0904!G:G,MATCH(sem_binding!I22,コアインボイス0904!AY:AY,0),1)</f>
        <v>適格請求書発行事業者登録番号</v>
      </c>
      <c r="I22" s="161" t="s">
        <v>373</v>
      </c>
      <c r="J22" s="161" t="str">
        <f>INDEX(コアインボイス0904!BA:BA,MATCH(sem_binding!I22,コアインボイス0904!AY:AY,0),1)</f>
        <v>売り手税ID</v>
      </c>
    </row>
    <row r="23" spans="1:10">
      <c r="A23" s="162" t="s">
        <v>4505</v>
      </c>
      <c r="B23" s="161" t="s">
        <v>4484</v>
      </c>
      <c r="C23" s="162" t="str">
        <f>INDEX(コアインボイス0904!BC:BC,MATCH(sem_binding!I23,コアインボイス0904!AY:AY,0),1)</f>
        <v>1..1</v>
      </c>
      <c r="D23" s="299" t="str">
        <f>INDEX(コアインボイス0904!BD:BD,MATCH(sem_binding!I23,コアインボイス0904!AY:AY,0),1)</f>
        <v>Amount</v>
      </c>
      <c r="E23" s="162">
        <f>INDEX(コアインボイス0904!A:A,MATCH(sem_binding!I23,コアインボイス0904!AY:AY,0),1)</f>
        <v>470</v>
      </c>
      <c r="F23" s="161" t="s">
        <v>5907</v>
      </c>
      <c r="H23" s="161" t="str">
        <f>INDEX(コアインボイス0904!G:G,MATCH(sem_binding!I23,コアインボイス0904!AY:AY,0),1)</f>
        <v>文書レベル課税分類税額</v>
      </c>
      <c r="I23" s="161" t="s">
        <v>1564</v>
      </c>
      <c r="J23" s="161" t="str">
        <f>INDEX(コアインボイス0904!BA:BA,MATCH(sem_binding!I23,コアインボイス0904!AY:AY,0),1)</f>
        <v>課税分類毎の消費税額</v>
      </c>
    </row>
    <row r="24" spans="1:10">
      <c r="A24" s="162" t="s">
        <v>4506</v>
      </c>
      <c r="B24" s="161" t="s">
        <v>4485</v>
      </c>
      <c r="C24" s="162" t="str">
        <f>INDEX(コアインボイス0904!BC:BC,MATCH(sem_binding!I24,コアインボイス0904!AY:AY,0),1)</f>
        <v>0..1</v>
      </c>
      <c r="D24" s="299" t="str">
        <f>INDEX(コアインボイス0904!BD:BD,MATCH(sem_binding!I24,コアインボイス0904!AY:AY,0),1)</f>
        <v>Percentage</v>
      </c>
      <c r="E24" s="162">
        <f>INDEX(コアインボイス0904!A:A,MATCH(sem_binding!I24,コアインボイス0904!AY:AY,0),1)</f>
        <v>476</v>
      </c>
      <c r="F24" s="161" t="s">
        <v>5908</v>
      </c>
      <c r="H24" s="161" t="str">
        <f>INDEX(コアインボイス0904!G:G,MATCH(sem_binding!I24,コアインボイス0904!AY:AY,0),1)</f>
        <v>文書レベル税率</v>
      </c>
      <c r="I24" s="161" t="s">
        <v>1592</v>
      </c>
      <c r="J24" s="161" t="str">
        <f>INDEX(コアインボイス0904!BA:BA,MATCH(sem_binding!I24,コアインボイス0904!AY:AY,0),1)</f>
        <v>課税分類毎の税率</v>
      </c>
    </row>
    <row r="25" spans="1:10">
      <c r="A25" s="162" t="s">
        <v>4507</v>
      </c>
      <c r="B25" s="161" t="s">
        <v>4486</v>
      </c>
      <c r="C25" s="162" t="str">
        <f>INDEX(コアインボイス0904!BC:BC,MATCH(sem_binding!I25,コアインボイス0904!AY:AY,0),1)</f>
        <v>1..1</v>
      </c>
      <c r="D25" s="299" t="str">
        <f>INDEX(コアインボイス0904!BD:BD,MATCH(sem_binding!I25,コアインボイス0904!AY:AY,0),1)</f>
        <v>Amount</v>
      </c>
      <c r="E25" s="162">
        <f>INDEX(コアインボイス0904!A:A,MATCH(sem_binding!I25,コアインボイス0904!AY:AY,0),1)</f>
        <v>470</v>
      </c>
      <c r="F25" s="161" t="s">
        <v>5909</v>
      </c>
      <c r="H25" s="161" t="str">
        <f>INDEX(コアインボイス0904!G:G,MATCH(sem_binding!I25,コアインボイス0904!AY:AY,0),1)</f>
        <v>文書レベル課税分類税額</v>
      </c>
      <c r="I25" s="161" t="s">
        <v>1564</v>
      </c>
      <c r="J25" s="161" t="str">
        <f>INDEX(コアインボイス0904!BA:BA,MATCH(sem_binding!I25,コアインボイス0904!AY:AY,0),1)</f>
        <v>課税分類毎の消費税額</v>
      </c>
    </row>
    <row r="26" spans="1:10">
      <c r="A26" s="162" t="s">
        <v>4508</v>
      </c>
      <c r="B26" s="161" t="s">
        <v>4487</v>
      </c>
      <c r="C26" s="162" t="str">
        <f>INDEX(コアインボイス0904!BC:BC,MATCH(sem_binding!I26,コアインボイス0904!AY:AY,0),1)</f>
        <v>0..1</v>
      </c>
      <c r="D26" s="299" t="str">
        <f>INDEX(コアインボイス0904!BD:BD,MATCH(sem_binding!I26,コアインボイス0904!AY:AY,0),1)</f>
        <v>Percentage</v>
      </c>
      <c r="E26" s="162">
        <f>INDEX(コアインボイス0904!A:A,MATCH(sem_binding!I26,コアインボイス0904!AY:AY,0),1)</f>
        <v>476</v>
      </c>
      <c r="F26" s="161" t="s">
        <v>5910</v>
      </c>
      <c r="H26" s="161" t="str">
        <f>INDEX(コアインボイス0904!G:G,MATCH(sem_binding!I26,コアインボイス0904!AY:AY,0),1)</f>
        <v>文書レベル税率</v>
      </c>
      <c r="I26" s="161" t="s">
        <v>1592</v>
      </c>
      <c r="J26" s="161" t="str">
        <f>INDEX(コアインボイス0904!BA:BA,MATCH(sem_binding!I26,コアインボイス0904!AY:AY,0),1)</f>
        <v>課税分類毎の税率</v>
      </c>
    </row>
    <row r="27" spans="1:10">
      <c r="A27" s="162" t="s">
        <v>4509</v>
      </c>
      <c r="B27" s="161" t="s">
        <v>4117</v>
      </c>
      <c r="C27" s="162" t="str">
        <f>INDEX(コアインボイス0904!BC:BC,MATCH(sem_binding!I27,コアインボイス0904!AY:AY,0),1)</f>
        <v>1..1</v>
      </c>
      <c r="D27" s="299" t="str">
        <f>INDEX(コアインボイス0904!BD:BD,MATCH(sem_binding!I27,コアインボイス0904!AY:AY,0),1)</f>
        <v>Amount</v>
      </c>
      <c r="E27" s="162">
        <f>INDEX(コアインボイス0904!A:A,MATCH(sem_binding!I27,コアインボイス0904!AY:AY,0),1)</f>
        <v>499</v>
      </c>
      <c r="F27" s="161" t="str">
        <f>INDEX(コアインボイス0904!C:C,MATCH(sem_binding!E27,コアインボイス0904!A:A,0),1)</f>
        <v>/JC00/JC44_JC4f/JC58_c_JC5c/JC58_c_JC5c_06</v>
      </c>
      <c r="H27" s="161" t="str">
        <f>INDEX(コアインボイス0904!G:G,MATCH(sem_binding!I27,コアインボイス0904!AY:AY,0),1)</f>
        <v>文書レベル譲渡資産合計金額(税込み)</v>
      </c>
      <c r="I27" s="161" t="s">
        <v>1693</v>
      </c>
      <c r="J27" s="161" t="str">
        <f>INDEX(コアインボイス0904!BA:BA,MATCH(sem_binding!I27,コアインボイス0904!AY:AY,0),1)</f>
        <v>請求書合計金額(税込み)</v>
      </c>
    </row>
    <row r="28" spans="1:10">
      <c r="A28" s="162" t="s">
        <v>4510</v>
      </c>
      <c r="B28" s="161" t="s">
        <v>4118</v>
      </c>
      <c r="C28" s="162" t="str">
        <f>INDEX(コアインボイス0904!BC:BC,MATCH(sem_binding!I28,コアインボイス0904!AY:AY,0),1)</f>
        <v>1..1</v>
      </c>
      <c r="D28" s="299" t="str">
        <f>INDEX(コアインボイス0904!BD:BD,MATCH(sem_binding!I28,コアインボイス0904!AY:AY,0),1)</f>
        <v>Identifier</v>
      </c>
      <c r="E28" s="162">
        <f>INDEX(コアインボイス0904!A:A,MATCH(sem_binding!I28,コアインボイス0904!AY:AY,0),1)</f>
        <v>549</v>
      </c>
      <c r="F28" s="161" t="str">
        <f>INDEX(コアインボイス0904!C:C,MATCH(sem_binding!E28,コアインボイス0904!A:A,0),1)</f>
        <v>/JC00/JC44_JC4f/JC6e_JC62/JC6e_JC62_01</v>
      </c>
      <c r="H28" s="161" t="str">
        <f>INDEX(コアインボイス0904!G:G,MATCH(sem_binding!I28,コアインボイス0904!AY:AY,0),1)</f>
        <v>明細行ID</v>
      </c>
      <c r="I28" s="161" t="s">
        <v>1828</v>
      </c>
      <c r="J28" s="161" t="str">
        <f>INDEX(コアインボイス0904!BA:BA,MATCH(sem_binding!I28,コアインボイス0904!AY:AY,0),1)</f>
        <v>請求書明細行ID</v>
      </c>
    </row>
    <row r="29" spans="1:10">
      <c r="A29" s="162" t="s">
        <v>4511</v>
      </c>
      <c r="B29" s="161" t="s">
        <v>4119</v>
      </c>
      <c r="C29" s="162" t="str">
        <f>INDEX(コアインボイス0904!BC:BC,MATCH(sem_binding!I29,コアインボイス0904!AY:AY,0),1)</f>
        <v>1..1</v>
      </c>
      <c r="D29" s="299" t="str">
        <f>INDEX(コアインボイス0904!BD:BD,MATCH(sem_binding!I29,コアインボイス0904!AY:AY,0),1)</f>
        <v>Amount</v>
      </c>
      <c r="E29" s="162">
        <f>INDEX(コアインボイス0904!A:A,MATCH(sem_binding!I29,コアインボイス0904!AY:AY,0),1)</f>
        <v>605</v>
      </c>
      <c r="F29" s="161" t="str">
        <f>INDEX(コアインボイス0904!C:C,MATCH(sem_binding!E29,コアインボイス0904!A:A,0),1)</f>
        <v>/JC00/JC44_JC4f/JC6e_JC62/JC6d_JC2d/JC6d_JC2d_02</v>
      </c>
      <c r="H29" s="161" t="str">
        <f>INDEX(コアインボイス0904!G:G,MATCH(sem_binding!I29,コアインボイス0904!AY:AY,0),1)</f>
        <v>明細行譲渡資産金額（税抜き）</v>
      </c>
      <c r="I29" s="161" t="s">
        <v>2016</v>
      </c>
      <c r="J29" s="161" t="str">
        <f>INDEX(コアインボイス0904!BA:BA,MATCH(sem_binding!I29,コアインボイス0904!AY:AY,0),1)</f>
        <v>値引後請求書明細行金額(税抜き)</v>
      </c>
    </row>
    <row r="30" spans="1:10">
      <c r="A30" s="162" t="s">
        <v>4512</v>
      </c>
      <c r="B30" s="161" t="s">
        <v>2024</v>
      </c>
      <c r="C30" s="162" t="str">
        <f>INDEX(コアインボイス0904!BC:BC,MATCH(sem_binding!I30,コアインボイス0904!AY:AY,0),1)</f>
        <v>0..1</v>
      </c>
      <c r="D30" s="299" t="str">
        <f>INDEX(コアインボイス0904!BD:BD,MATCH(sem_binding!I30,コアインボイス0904!AY:AY,0),1)</f>
        <v>Percentage</v>
      </c>
      <c r="E30" s="162">
        <f>INDEX(コアインボイス0904!A:A,MATCH(sem_binding!I30,コアインボイス0904!AY:AY,0),1)</f>
        <v>608</v>
      </c>
      <c r="F30" s="161" t="str">
        <f>INDEX(コアインボイス0904!C:C,MATCH(sem_binding!E30,コアインボイス0904!A:A,0),1)</f>
        <v>/JC00/JC44_JC4f/JC6e_JC62/JC6d_JC2d/JC6d_JC2d_05</v>
      </c>
      <c r="H30" s="161" t="str">
        <f>INDEX(コアインボイス0904!G:G,MATCH(sem_binding!I30,コアインボイス0904!AY:AY,0),1)</f>
        <v>明細行税率</v>
      </c>
      <c r="I30" s="161" t="s">
        <v>2026</v>
      </c>
      <c r="J30" s="161" t="str">
        <f>INDEX(コアインボイス0904!BA:BA,MATCH(sem_binding!I30,コアインボイス0904!AY:AY,0),1)</f>
        <v>請求する品目に対する税率</v>
      </c>
    </row>
    <row r="31" spans="1:10">
      <c r="A31" s="162" t="s">
        <v>5264</v>
      </c>
      <c r="B31" s="161" t="s">
        <v>2018</v>
      </c>
      <c r="C31" s="162" t="s">
        <v>64</v>
      </c>
      <c r="D31" s="299" t="s">
        <v>2355</v>
      </c>
      <c r="E31" s="162">
        <f>INDEX(コアインボイス0904!A:A,MATCH(sem_binding!I31,コアインボイス0904!AY:AY,0),1)</f>
        <v>606</v>
      </c>
      <c r="F31" s="161" t="str">
        <f>INDEX(コアインボイス0904!C:C,MATCH(sem_binding!E31,コアインボイス0904!A:A,0),1)</f>
        <v>/JC00/JC44_JC4f/JC6e_JC62/JC6d_JC2d/JC6d_JC2d_03</v>
      </c>
      <c r="H31" s="161" t="str">
        <f>INDEX(コアインボイス0904!G:G,MATCH(sem_binding!I31,コアインボイス0904!AY:AY,0),1)</f>
        <v>明細行課税分類コード</v>
      </c>
      <c r="I31" s="161" t="s">
        <v>2020</v>
      </c>
      <c r="J31" s="161" t="str">
        <f>INDEX(コアインボイス0904!BA:BA,MATCH(sem_binding!I31,コアインボイス0904!AY:AY,0),1)</f>
        <v>請求する品目に対する課税分類コード</v>
      </c>
    </row>
    <row r="32" spans="1:10">
      <c r="B32" s="161" t="s">
        <v>3217</v>
      </c>
      <c r="E32" s="162">
        <f>INDEX(コアインボイス0904!A:A,MATCH(sem_binding!I32,コアインボイス0904!AY:AY,0),1)</f>
        <v>473</v>
      </c>
      <c r="F32" s="161" t="str">
        <f>INDEX(コアインボイス0904!C:C,MATCH(sem_binding!E32,コアインボイス0904!A:A,0),1)</f>
        <v>/JC00/JC44_JC4f/JC55_a_JC2d/JC55_a_JC2d_04</v>
      </c>
      <c r="H32" s="161" t="str">
        <f>INDEX(コアインボイス0904!G:G,MATCH(sem_binding!I32,コアインボイス0904!AY:AY,0),1)</f>
        <v>文書レベル課税分類コード</v>
      </c>
      <c r="I32" s="161" t="s">
        <v>1582</v>
      </c>
      <c r="J32" s="161" t="str">
        <f>INDEX(コアインボイス0904!BA:BA,MATCH(sem_binding!I32,コアインボイス0904!AY:AY,0),1)</f>
        <v>課税分類コード</v>
      </c>
    </row>
    <row r="33" spans="2:10">
      <c r="B33" s="161" t="s">
        <v>4120</v>
      </c>
      <c r="E33" s="162">
        <f>INDEX(コアインボイス0904!A:A,MATCH(sem_binding!I33,コアインボイス0904!AY:AY,0),1)</f>
        <v>498</v>
      </c>
      <c r="F33" s="161" t="str">
        <f>INDEX(コアインボイス0904!C:C,MATCH(sem_binding!E33,コアインボイス0904!A:A,0),1)</f>
        <v>/JC00/JC44_JC4f/JC58_c_JC5c/JC58_c_JC5c_05</v>
      </c>
      <c r="H33" s="161" t="str">
        <f>INDEX(コアインボイス0904!G:G,MATCH(sem_binding!I33,コアインボイス0904!AY:AY,0),1)</f>
        <v>文書レベル譲渡資産合計金額(税抜き)</v>
      </c>
      <c r="I33" s="161" t="s">
        <v>1677</v>
      </c>
      <c r="J33" s="161" t="str">
        <f>INDEX(コアインボイス0904!BA:BA,MATCH(sem_binding!I33,コアインボイス0904!AY:AY,0),1)</f>
        <v>請求書合計金額(税抜き)</v>
      </c>
    </row>
    <row r="34" spans="2:10">
      <c r="B34" s="161" t="s">
        <v>4121</v>
      </c>
      <c r="E34" s="162">
        <f>INDEX(コアインボイス0904!A:A,MATCH(sem_binding!I34,コアインボイス0904!AY:AY,0),1)</f>
        <v>497</v>
      </c>
      <c r="F34" s="161" t="str">
        <f>INDEX(コアインボイス0904!C:C,MATCH(sem_binding!E34,コアインボイス0904!A:A,0),1)</f>
        <v>/JC00/JC44_JC4f/JC58_c_JC5c/JC58_c_JC5c_04</v>
      </c>
      <c r="H34" s="161" t="str">
        <f>INDEX(コアインボイス0904!G:G,MATCH(sem_binding!I34,コアインボイス0904!AY:AY,0),1)</f>
        <v>文書レベルグロス合計金額（税抜き）</v>
      </c>
      <c r="I34" s="161" t="s">
        <v>1683</v>
      </c>
      <c r="J34" s="161" t="str">
        <f>INDEX(コアインボイス0904!BA:BA,MATCH(sem_binding!I34,コアインボイス0904!AY:AY,0),1)</f>
        <v>値引後請求書明細行金額の合計</v>
      </c>
    </row>
  </sheetData>
  <sortState xmlns:xlrd2="http://schemas.microsoft.com/office/spreadsheetml/2017/richdata2" ref="A37:J66">
    <sortCondition ref="E37:E66"/>
  </sortState>
  <phoneticPr fontId="3" type="noConversion"/>
  <conditionalFormatting sqref="F1:F1048576">
    <cfRule type="duplicateValues" dxfId="37" priority="146"/>
  </conditionalFormatting>
  <printOptions gridLines="1"/>
  <pageMargins left="0.7" right="0.7" top="0.75" bottom="0.75" header="0.3" footer="0.3"/>
  <pageSetup paperSize="9" scale="67"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2" activePane="bottomLeft" state="frozen"/>
      <selection pane="bottomLeft" activeCell="I517" sqref="I517"/>
    </sheetView>
  </sheetViews>
  <sheetFormatPr defaultRowHeight="15"/>
  <cols>
    <col min="1" max="1" width="8" customWidth="1"/>
    <col min="2" max="2" width="54.5703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4471</v>
      </c>
      <c r="B1" t="s">
        <v>4481</v>
      </c>
      <c r="C1" t="s">
        <v>4472</v>
      </c>
      <c r="D1" t="s">
        <v>3926</v>
      </c>
      <c r="E1" t="s">
        <v>3910</v>
      </c>
      <c r="F1" t="s">
        <v>4473</v>
      </c>
      <c r="G1" t="s">
        <v>4474</v>
      </c>
      <c r="H1" s="1" t="s">
        <v>4475</v>
      </c>
      <c r="I1" t="s">
        <v>4476</v>
      </c>
      <c r="J1" t="s">
        <v>4477</v>
      </c>
      <c r="K1" s="1" t="s">
        <v>3359</v>
      </c>
    </row>
    <row r="2" spans="1:11">
      <c r="A2">
        <v>1</v>
      </c>
      <c r="B2" s="161" t="str">
        <f>コアインボイス0904!C3</f>
        <v>/JC00</v>
      </c>
      <c r="C2" s="161" t="str">
        <f>IF(LEN(B2)=LEN(SUBSTITUTE(B2,"/","")),B2,RIGHT(B2,LEN(B2)-FIND("~",SUBSTITUTE(B2,"/","~",LEN(B2)-LEN(SUBSTITUTE(B2,"/",""))))))</f>
        <v>JC00</v>
      </c>
      <c r="D2" t="str">
        <f>コアインボイス0904!N3</f>
        <v>MA</v>
      </c>
      <c r="E2">
        <f>LEN(B2)-LEN(SUBSTITUTE(B2,"-",""))</f>
        <v>0</v>
      </c>
      <c r="F2" t="str">
        <f>IF(LEN(B2)&gt;1,INDEX(コアインボイス0904!E:E,MATCH('japan-core_semantics'!B2,コアインボイス0904!C:C,0),1),"")</f>
        <v>ヘッダ</v>
      </c>
      <c r="G2" t="str">
        <f>IF(LEN(B2)&gt;1,INDEX(コアインボイス0904!G:G,MATCH('japan-core_semantics'!B2,コアインボイス0904!C:C,0),1),"")</f>
        <v>単一請求書</v>
      </c>
    </row>
    <row r="3" spans="1:11">
      <c r="A3" s="161">
        <v>2</v>
      </c>
      <c r="B3" s="161" t="str">
        <f>INDEX(コアインボイス0904!C:C,MATCH('japan-core_semantics'!A3,コアインボイス0904!A:A,0),1)</f>
        <v>/JC00/JC0a</v>
      </c>
      <c r="C3" s="161" t="str">
        <f>IF(LEN(B3)&gt;1,IF(LEN(B3)=LEN(SUBSTITUTE(B3,"/","")),B3,RIGHT(B3,LEN(B3)-FIND("~",SUBSTITUTE(B3,"/","~",LEN(B3)-LEN(SUBSTITUTE(B3,"/","")))))),"")</f>
        <v>JC0a</v>
      </c>
      <c r="D3" t="str">
        <f>IF(LEN(B3)&gt;1,INDEX(コアインボイス0904!N:N,MATCH('japan-core_semantics'!A3,コアインボイス0904!A:A,0),1),"")</f>
        <v>ASMA</v>
      </c>
      <c r="E3">
        <f>IF(LEN(B3)&gt;1,LEN(B3)-LEN(SUBSTITUTE(B3,"/",""))-1,"")</f>
        <v>1</v>
      </c>
      <c r="F3" t="str">
        <f>IF(LEN(B3)&gt;1,INDEX(コアインボイス0904!E:E,MATCH('japan-core_semantics'!B3,コアインボイス0904!C:C,0),1),"")</f>
        <v>ヘッダ</v>
      </c>
      <c r="I3" t="str">
        <f>IF(LEN(B3)&gt;1,INDEX(コアインボイス0904!G:G,MATCH('japan-core_semantics'!B3,コアインボイス0904!C:C,0),1),"")</f>
        <v>取引設定</v>
      </c>
      <c r="K3" s="1">
        <f>IF(AND("AS"=MID(D3,1,2),LEN(B3)&gt;1),INDEX(コアインボイス0904!F:F,MATCH('japan-core_semantics'!B3,コアインボイス0904!C:C,0),1),"")</f>
        <v>1</v>
      </c>
    </row>
    <row r="4" spans="1:11">
      <c r="A4" s="161">
        <v>3</v>
      </c>
      <c r="B4" s="161" t="str">
        <f>INDEX(コアインボイス0904!C:C,MATCH('japan-core_semantics'!A4,コアインボイス0904!A:A,0),1)</f>
        <v>/JC00/JC0a/JC0a_01</v>
      </c>
      <c r="C4" s="161" t="s">
        <v>4674</v>
      </c>
      <c r="D4" t="s">
        <v>48</v>
      </c>
      <c r="E4">
        <v>1</v>
      </c>
      <c r="F4" t="str">
        <f>IF(LEN(B4)&gt;1,INDEX(コアインボイス0904!E:E,MATCH('japan-core_semantics'!B4,コアインボイス0904!C:C,0),1),"")</f>
        <v>ヘッダ</v>
      </c>
      <c r="G4" t="str">
        <f>IF(LEN(B4)&gt;1,INDEX(コアインボイス0904!G:G,MATCH('japan-core_semantics'!B4,コアインボイス0904!C:C,0),1),"")</f>
        <v>取引ID</v>
      </c>
      <c r="H4" s="1" t="s">
        <v>2355</v>
      </c>
      <c r="K4" s="1" t="str">
        <f>IF(AND("AS"=MID(D4,1,2),LEN(B4)&gt;1),INDEX(コアインボイス0904!F:F,MATCH('japan-core_semantics'!B4,コアインボイス0904!C:C,0),1),"")</f>
        <v/>
      </c>
    </row>
    <row r="5" spans="1:11">
      <c r="A5" s="161">
        <v>4</v>
      </c>
      <c r="B5" s="161" t="str">
        <f>INDEX(コアインボイス0904!C:C,MATCH('japan-core_semantics'!A5,コアインボイス0904!A:A,0),1)</f>
        <v>/JC00/JC0a/JC0a_02</v>
      </c>
      <c r="C5" s="161" t="s">
        <v>4675</v>
      </c>
      <c r="D5" t="s">
        <v>48</v>
      </c>
      <c r="E5">
        <v>1</v>
      </c>
      <c r="F5" t="str">
        <f>IF(LEN(B5)&gt;1,INDEX(コアインボイス0904!E:E,MATCH('japan-core_semantics'!B5,コアインボイス0904!C:C,0),1),"")</f>
        <v>ヘッダ</v>
      </c>
      <c r="G5" t="str">
        <f>IF(LEN(B5)&gt;1,INDEX(コアインボイス0904!G:G,MATCH('japan-core_semantics'!B5,コアインボイス0904!C:C,0),1),"")</f>
        <v>処理日時</v>
      </c>
      <c r="H5" s="1" t="s">
        <v>2418</v>
      </c>
      <c r="K5" s="1" t="str">
        <f>IF(AND("AS"=MID(D5,1,2),LEN(B5)&gt;1),INDEX(コアインボイス0904!F:F,MATCH('japan-core_semantics'!B5,コアインボイス0904!C:C,0),1),"")</f>
        <v/>
      </c>
    </row>
    <row r="6" spans="1:11">
      <c r="A6" s="161">
        <v>7</v>
      </c>
      <c r="B6" s="161" t="str">
        <f>INDEX(コアインボイス0904!C:C,MATCH('japan-core_semantics'!A6,コアインボイス0904!A:A,0),1)</f>
        <v>/JC00/JC0a/JC0a_03</v>
      </c>
      <c r="C6" s="161" t="s">
        <v>4676</v>
      </c>
      <c r="D6" t="s">
        <v>48</v>
      </c>
      <c r="E6">
        <v>1</v>
      </c>
      <c r="F6" t="str">
        <f>IF(LEN(B6)&gt;1,INDEX(コアインボイス0904!E:E,MATCH('japan-core_semantics'!B6,コアインボイス0904!C:C,0),1),"")</f>
        <v>ヘッダ</v>
      </c>
      <c r="G6" t="str">
        <f>IF(LEN(B6)&gt;1,INDEX(コアインボイス0904!G:G,MATCH('japan-core_semantics'!B6,コアインボイス0904!C:C,0),1),"")</f>
        <v>取引プロセスID</v>
      </c>
      <c r="H6" s="1" t="s">
        <v>2428</v>
      </c>
      <c r="K6" s="1" t="str">
        <f>IF(AND("AS"=MID(D6,1,2),LEN(B6)&gt;1),INDEX(コアインボイス0904!F:F,MATCH('japan-core_semantics'!B6,コアインボイス0904!C:C,0),1),"")</f>
        <v/>
      </c>
    </row>
    <row r="7" spans="1:11">
      <c r="A7" s="161">
        <v>8</v>
      </c>
      <c r="B7" s="161" t="str">
        <f>INDEX(コアインボイス0904!C:C,MATCH('japan-core_semantics'!A7,コアインボイス0904!A:A,0),1)</f>
        <v>/JC00/JC0a/JC0a_04</v>
      </c>
      <c r="C7" s="161" t="s">
        <v>4677</v>
      </c>
      <c r="D7" t="s">
        <v>48</v>
      </c>
      <c r="E7">
        <v>1</v>
      </c>
      <c r="F7" t="str">
        <f>IF(LEN(B7)&gt;1,INDEX(コアインボイス0904!E:E,MATCH('japan-core_semantics'!B7,コアインボイス0904!C:C,0),1),"")</f>
        <v>ヘッダ</v>
      </c>
      <c r="G7" t="str">
        <f>IF(LEN(B7)&gt;1,INDEX(コアインボイス0904!G:G,MATCH('japan-core_semantics'!B7,コアインボイス0904!C:C,0),1),"")</f>
        <v>取引プロセス名</v>
      </c>
      <c r="H7" s="1" t="s">
        <v>2428</v>
      </c>
      <c r="K7" s="1" t="str">
        <f>IF(AND("AS"=MID(D7,1,2),LEN(B7)&gt;1),INDEX(コアインボイス0904!F:F,MATCH('japan-core_semantics'!B7,コアインボイス0904!C:C,0),1),"")</f>
        <v/>
      </c>
    </row>
    <row r="8" spans="1:11">
      <c r="A8" s="161">
        <v>11</v>
      </c>
      <c r="B8" s="161" t="str">
        <f>INDEX(コアインボイス0904!C:C,MATCH('japan-core_semantics'!A8,コアインボイス0904!A:A,0),1)</f>
        <v>/JC00/JC0a/JC0a_05</v>
      </c>
      <c r="C8" s="161" t="s">
        <v>4678</v>
      </c>
      <c r="D8" t="s">
        <v>48</v>
      </c>
      <c r="E8">
        <v>1</v>
      </c>
      <c r="F8" t="str">
        <f>IF(LEN(B8)&gt;1,INDEX(コアインボイス0904!E:E,MATCH('japan-core_semantics'!B8,コアインボイス0904!C:C,0),1),"")</f>
        <v>ヘッダ</v>
      </c>
      <c r="G8" t="str">
        <f>IF(LEN(B8)&gt;1,INDEX(コアインボイス0904!G:G,MATCH('japan-core_semantics'!B8,コアインボイス0904!C:C,0),1),"")</f>
        <v>バージョンID</v>
      </c>
      <c r="H8" s="1" t="s">
        <v>2355</v>
      </c>
      <c r="K8" s="1" t="str">
        <f>IF(AND("AS"=MID(D8,1,2),LEN(B8)&gt;1),INDEX(コアインボイス0904!F:F,MATCH('japan-core_semantics'!B8,コアインボイス0904!C:C,0),1),"")</f>
        <v/>
      </c>
    </row>
    <row r="9" spans="1:11">
      <c r="A9" s="161">
        <v>12</v>
      </c>
      <c r="B9" s="161" t="str">
        <f>INDEX(コアインボイス0904!C:C,MATCH('japan-core_semantics'!A9,コアインボイス0904!A:A,0),1)</f>
        <v>/JC00/JC0a/JC0a_06</v>
      </c>
      <c r="C9" s="161" t="s">
        <v>4679</v>
      </c>
      <c r="D9" t="s">
        <v>48</v>
      </c>
      <c r="E9">
        <v>1</v>
      </c>
      <c r="F9" t="str">
        <f>IF(LEN(B9)&gt;1,INDEX(コアインボイス0904!E:E,MATCH('japan-core_semantics'!B9,コアインボイス0904!C:C,0),1),"")</f>
        <v>ヘッダ</v>
      </c>
      <c r="G9" t="str">
        <f>IF(LEN(B9)&gt;1,INDEX(コアインボイス0904!G:G,MATCH('japan-core_semantics'!B9,コアインボイス0904!C:C,0),1),"")</f>
        <v>バージョン発行日</v>
      </c>
      <c r="H9" s="1" t="s">
        <v>2418</v>
      </c>
      <c r="K9" s="1" t="str">
        <f>IF(AND("AS"=MID(D9,1,2),LEN(B9)&gt;1),INDEX(コアインボイス0904!F:F,MATCH('japan-core_semantics'!B9,コアインボイス0904!C:C,0),1),"")</f>
        <v/>
      </c>
    </row>
    <row r="10" spans="1:11">
      <c r="A10" s="161">
        <v>15</v>
      </c>
      <c r="B10" s="161" t="str">
        <f>INDEX(コアインボイス0904!C:C,MATCH('japan-core_semantics'!A10,コアインボイス0904!A:A,0),1)</f>
        <v>/JC00/JC0a/JC0a_07</v>
      </c>
      <c r="C10" s="161" t="s">
        <v>4680</v>
      </c>
      <c r="D10" t="s">
        <v>48</v>
      </c>
      <c r="E10">
        <v>1</v>
      </c>
      <c r="F10" t="str">
        <f>IF(LEN(B10)&gt;1,INDEX(コアインボイス0904!E:E,MATCH('japan-core_semantics'!B10,コアインボイス0904!C:C,0),1),"")</f>
        <v>ヘッダ</v>
      </c>
      <c r="G10" t="str">
        <f>IF(LEN(B10)&gt;1,INDEX(コアインボイス0904!G:G,MATCH('japan-core_semantics'!B10,コアインボイス0904!C:C,0),1),"")</f>
        <v>取引シナリオID</v>
      </c>
      <c r="H10" s="1" t="s">
        <v>2355</v>
      </c>
      <c r="K10" s="1" t="str">
        <f>IF(AND("AS"=MID(D10,1,2),LEN(B10)&gt;1),INDEX(コアインボイス0904!F:F,MATCH('japan-core_semantics'!B10,コアインボイス0904!C:C,0),1),"")</f>
        <v/>
      </c>
    </row>
    <row r="11" spans="1:11">
      <c r="A11" s="161">
        <v>16</v>
      </c>
      <c r="B11" s="161" t="str">
        <f>INDEX(コアインボイス0904!C:C,MATCH('japan-core_semantics'!A11,コアインボイス0904!A:A,0),1)</f>
        <v>/JC00/JC0a/JC0a_08</v>
      </c>
      <c r="C11" s="161" t="s">
        <v>4681</v>
      </c>
      <c r="D11" t="s">
        <v>48</v>
      </c>
      <c r="E11">
        <v>1</v>
      </c>
      <c r="F11" t="str">
        <f>IF(LEN(B11)&gt;1,INDEX(コアインボイス0904!E:E,MATCH('japan-core_semantics'!B11,コアインボイス0904!C:C,0),1),"")</f>
        <v>ヘッダ</v>
      </c>
      <c r="G11" t="str">
        <f>IF(LEN(B11)&gt;1,INDEX(コアインボイス0904!G:G,MATCH('japan-core_semantics'!B11,コアインボイス0904!C:C,0),1),"")</f>
        <v>取引シナリオ名</v>
      </c>
      <c r="H11" s="1" t="s">
        <v>2428</v>
      </c>
      <c r="K11" s="1" t="str">
        <f>IF(AND("AS"=MID(D11,1,2),LEN(B11)&gt;1),INDEX(コアインボイス0904!F:F,MATCH('japan-core_semantics'!B11,コアインボイス0904!C:C,0),1),"")</f>
        <v/>
      </c>
    </row>
    <row r="12" spans="1:11">
      <c r="A12" s="161">
        <v>19</v>
      </c>
      <c r="B12" s="161" t="str">
        <f>INDEX(コアインボイス0904!C:C,MATCH('japan-core_semantics'!A12,コアインボイス0904!A:A,0),1)</f>
        <v>/JC00/JC0a/JC0a_09</v>
      </c>
      <c r="C12" s="161" t="s">
        <v>4682</v>
      </c>
      <c r="D12" t="s">
        <v>48</v>
      </c>
      <c r="E12">
        <v>1</v>
      </c>
      <c r="F12" t="str">
        <f>IF(LEN(B12)&gt;1,INDEX(コアインボイス0904!E:E,MATCH('japan-core_semantics'!B12,コアインボイス0904!C:C,0),1),"")</f>
        <v>ヘッダ</v>
      </c>
      <c r="G12" t="str">
        <f>IF(LEN(B12)&gt;1,INDEX(コアインボイス0904!G:G,MATCH('japan-core_semantics'!B12,コアインボイス0904!C:C,0),1),"")</f>
        <v>アプリケーションID</v>
      </c>
      <c r="H12" s="1" t="s">
        <v>2355</v>
      </c>
      <c r="K12" s="1" t="str">
        <f>IF(AND("AS"=MID(D12,1,2),LEN(B12)&gt;1),INDEX(コアインボイス0904!F:F,MATCH('japan-core_semantics'!B12,コアインボイス0904!C:C,0),1),"")</f>
        <v/>
      </c>
    </row>
    <row r="13" spans="1:11">
      <c r="A13" s="161">
        <v>20</v>
      </c>
      <c r="B13" s="161" t="str">
        <f>INDEX(コアインボイス0904!C:C,MATCH('japan-core_semantics'!A13,コアインボイス0904!A:A,0),1)</f>
        <v>/JC00/JC0a/JC0a_10</v>
      </c>
      <c r="C13" s="161" t="s">
        <v>4683</v>
      </c>
      <c r="D13" t="s">
        <v>48</v>
      </c>
      <c r="E13">
        <v>1</v>
      </c>
      <c r="F13" t="str">
        <f>IF(LEN(B13)&gt;1,INDEX(コアインボイス0904!E:E,MATCH('japan-core_semantics'!B13,コアインボイス0904!C:C,0),1),"")</f>
        <v>ヘッダ</v>
      </c>
      <c r="G13" t="str">
        <f>IF(LEN(B13)&gt;1,INDEX(コアインボイス0904!G:G,MATCH('japan-core_semantics'!B13,コアインボイス0904!C:C,0),1),"")</f>
        <v>アプリケーション名</v>
      </c>
      <c r="H13" s="1" t="s">
        <v>2428</v>
      </c>
      <c r="K13" s="1" t="str">
        <f>IF(AND("AS"=MID(D13,1,2),LEN(B13)&gt;1),INDEX(コアインボイス0904!F:F,MATCH('japan-core_semantics'!B13,コアインボイス0904!C:C,0),1),"")</f>
        <v/>
      </c>
    </row>
    <row r="14" spans="1:11">
      <c r="A14" s="161">
        <v>23</v>
      </c>
      <c r="B14" s="161" t="str">
        <f>INDEX(コアインボイス0904!C:C,MATCH('japan-core_semantics'!A14,コアインボイス0904!A:A,0),1)</f>
        <v>/JC00/JC0a/JC0a_11</v>
      </c>
      <c r="C14" s="161" t="s">
        <v>4684</v>
      </c>
      <c r="D14" t="s">
        <v>48</v>
      </c>
      <c r="E14">
        <v>1</v>
      </c>
      <c r="F14" t="str">
        <f>IF(LEN(B14)&gt;1,INDEX(コアインボイス0904!E:E,MATCH('japan-core_semantics'!B14,コアインボイス0904!C:C,0),1),"")</f>
        <v>ヘッダ</v>
      </c>
      <c r="G14" t="str">
        <f>IF(LEN(B14)&gt;1,INDEX(コアインボイス0904!G:G,MATCH('japan-core_semantics'!B14,コアインボイス0904!C:C,0),1),"")</f>
        <v>ドメインID</v>
      </c>
      <c r="H14" s="1" t="s">
        <v>2431</v>
      </c>
      <c r="K14" s="1" t="str">
        <f>IF(AND("AS"=MID(D14,1,2),LEN(B14)&gt;1),INDEX(コアインボイス0904!F:F,MATCH('japan-core_semantics'!B14,コアインボイス0904!C:C,0),1),"")</f>
        <v/>
      </c>
    </row>
    <row r="15" spans="1:11">
      <c r="A15" s="161">
        <v>24</v>
      </c>
      <c r="B15" s="161" t="str">
        <f>INDEX(コアインボイス0904!C:C,MATCH('japan-core_semantics'!A15,コアインボイス0904!A:A,0),1)</f>
        <v>/JC00/JC0a/JC0a_12</v>
      </c>
      <c r="C15" s="161" t="s">
        <v>4685</v>
      </c>
      <c r="D15" t="s">
        <v>48</v>
      </c>
      <c r="E15">
        <v>1</v>
      </c>
      <c r="F15" t="str">
        <f>IF(LEN(B15)&gt;1,INDEX(コアインボイス0904!E:E,MATCH('japan-core_semantics'!B15,コアインボイス0904!C:C,0),1),"")</f>
        <v>ヘッダ</v>
      </c>
      <c r="G15" t="str">
        <f>IF(LEN(B15)&gt;1,INDEX(コアインボイス0904!G:G,MATCH('japan-core_semantics'!B15,コアインボイス0904!C:C,0),1),"")</f>
        <v>ドメイン名</v>
      </c>
      <c r="H15" s="1" t="s">
        <v>2428</v>
      </c>
      <c r="K15" s="1" t="str">
        <f>IF(AND("AS"=MID(D15,1,2),LEN(B15)&gt;1),INDEX(コアインボイス0904!F:F,MATCH('japan-core_semantics'!B15,コアインボイス0904!C:C,0),1),"")</f>
        <v/>
      </c>
    </row>
    <row r="16" spans="1:11">
      <c r="A16" s="161">
        <v>27</v>
      </c>
      <c r="B16" s="161" t="str">
        <f>INDEX(コアインボイス0904!C:C,MATCH('japan-core_semantics'!A16,コアインボイス0904!A:A,0),1)</f>
        <v>/JC00/JC0a/JC0a_13</v>
      </c>
      <c r="C16" s="161" t="s">
        <v>4686</v>
      </c>
      <c r="D16" t="s">
        <v>48</v>
      </c>
      <c r="E16">
        <v>1</v>
      </c>
      <c r="F16" t="str">
        <f>IF(LEN(B16)&gt;1,INDEX(コアインボイス0904!E:E,MATCH('japan-core_semantics'!B16,コアインボイス0904!C:C,0),1),"")</f>
        <v>ヘッダ</v>
      </c>
      <c r="G16" t="str">
        <f>IF(LEN(B16)&gt;1,INDEX(コアインボイス0904!G:G,MATCH('japan-core_semantics'!B16,コアインボイス0904!C:C,0),1),"")</f>
        <v>バージョンID</v>
      </c>
      <c r="H16" s="1" t="s">
        <v>2355</v>
      </c>
      <c r="K16" s="1" t="str">
        <f>IF(AND("AS"=MID(D16,1,2),LEN(B16)&gt;1),INDEX(コアインボイス0904!F:F,MATCH('japan-core_semantics'!B16,コアインボイス0904!C:C,0),1),"")</f>
        <v/>
      </c>
    </row>
    <row r="17" spans="1:11">
      <c r="A17" s="161">
        <v>28</v>
      </c>
      <c r="B17" s="161" t="str">
        <f>INDEX(コアインボイス0904!C:C,MATCH('japan-core_semantics'!A17,コアインボイス0904!A:A,0),1)</f>
        <v>/JC00/JC0a/JC0a_14</v>
      </c>
      <c r="C17" s="161" t="s">
        <v>4687</v>
      </c>
      <c r="D17" t="s">
        <v>48</v>
      </c>
      <c r="E17">
        <v>1</v>
      </c>
      <c r="F17" t="str">
        <f>IF(LEN(B17)&gt;1,INDEX(コアインボイス0904!E:E,MATCH('japan-core_semantics'!B17,コアインボイス0904!C:C,0),1),"")</f>
        <v>ヘッダ</v>
      </c>
      <c r="G17" t="str">
        <f>IF(LEN(B17)&gt;1,INDEX(コアインボイス0904!G:G,MATCH('japan-core_semantics'!B17,コアインボイス0904!C:C,0),1),"")</f>
        <v>バージョン発行日</v>
      </c>
      <c r="H17" s="1" t="s">
        <v>2418</v>
      </c>
      <c r="K17" s="1" t="str">
        <f>IF(AND("AS"=MID(D17,1,2),LEN(B17)&gt;1),INDEX(コアインボイス0904!F:F,MATCH('japan-core_semantics'!B17,コアインボイス0904!C:C,0),1),"")</f>
        <v/>
      </c>
    </row>
    <row r="18" spans="1:11">
      <c r="A18" s="161">
        <v>30</v>
      </c>
      <c r="B18" s="161" t="str">
        <f>INDEX(コアインボイス0904!C:C,MATCH('japan-core_semantics'!A18,コアインボイス0904!A:A,0),1)</f>
        <v>/JC00/JC0a/JC0a_15</v>
      </c>
      <c r="C18" s="161" t="s">
        <v>4688</v>
      </c>
      <c r="D18" t="s">
        <v>48</v>
      </c>
      <c r="E18">
        <v>1</v>
      </c>
      <c r="F18" t="str">
        <f>IF(LEN(B18)&gt;1,INDEX(コアインボイス0904!E:E,MATCH('japan-core_semantics'!B18,コアインボイス0904!C:C,0),1),"")</f>
        <v>ヘッダ</v>
      </c>
      <c r="G18" t="str">
        <f>IF(LEN(B18)&gt;1,INDEX(コアインボイス0904!G:G,MATCH('japan-core_semantics'!B18,コアインボイス0904!C:C,0),1),"")</f>
        <v>インボイスID</v>
      </c>
      <c r="H18" s="1" t="s">
        <v>2431</v>
      </c>
      <c r="K18" s="1" t="str">
        <f>IF(AND("AS"=MID(D18,1,2),LEN(B18)&gt;1),INDEX(コアインボイス0904!F:F,MATCH('japan-core_semantics'!B18,コアインボイス0904!C:C,0),1),"")</f>
        <v/>
      </c>
    </row>
    <row r="19" spans="1:11">
      <c r="A19" s="161">
        <v>31</v>
      </c>
      <c r="B19" s="161" t="str">
        <f>INDEX(コアインボイス0904!C:C,MATCH('japan-core_semantics'!A19,コアインボイス0904!A:A,0),1)</f>
        <v>/JC00/JC0a/JC0a_16</v>
      </c>
      <c r="C19" s="161" t="s">
        <v>4689</v>
      </c>
      <c r="D19" t="s">
        <v>48</v>
      </c>
      <c r="E19">
        <v>1</v>
      </c>
      <c r="F19" t="str">
        <f>IF(LEN(B19)&gt;1,INDEX(コアインボイス0904!E:E,MATCH('japan-core_semantics'!B19,コアインボイス0904!C:C,0),1),"")</f>
        <v>ヘッダ</v>
      </c>
      <c r="G19" t="str">
        <f>IF(LEN(B19)&gt;1,INDEX(コアインボイス0904!G:G,MATCH('japan-core_semantics'!B19,コアインボイス0904!C:C,0),1),"")</f>
        <v>インボイス名</v>
      </c>
      <c r="H19" s="1" t="s">
        <v>2428</v>
      </c>
      <c r="K19" s="1" t="str">
        <f>IF(AND("AS"=MID(D19,1,2),LEN(B19)&gt;1),INDEX(コアインボイス0904!F:F,MATCH('japan-core_semantics'!B19,コアインボイス0904!C:C,0),1),"")</f>
        <v/>
      </c>
    </row>
    <row r="20" spans="1:11">
      <c r="A20" s="161">
        <v>32</v>
      </c>
      <c r="B20" s="161" t="str">
        <f>INDEX(コアインボイス0904!C:C,MATCH('japan-core_semantics'!A20,コアインボイス0904!A:A,0),1)</f>
        <v>/JC00/JC0a/JC0a_17</v>
      </c>
      <c r="C20" s="161" t="s">
        <v>4690</v>
      </c>
      <c r="D20" t="s">
        <v>48</v>
      </c>
      <c r="E20">
        <v>1</v>
      </c>
      <c r="F20" t="str">
        <f>IF(LEN(B20)&gt;1,INDEX(コアインボイス0904!E:E,MATCH('japan-core_semantics'!B20,コアインボイス0904!C:C,0),1),"")</f>
        <v>ヘッダ</v>
      </c>
      <c r="G20" t="str">
        <f>IF(LEN(B20)&gt;1,INDEX(コアインボイス0904!G:G,MATCH('japan-core_semantics'!B20,コアインボイス0904!C:C,0),1),"")</f>
        <v>インボイスタイプコード</v>
      </c>
      <c r="H20" s="1" t="s">
        <v>2355</v>
      </c>
      <c r="K20" s="1" t="str">
        <f>IF(AND("AS"=MID(D20,1,2),LEN(B20)&gt;1),INDEX(コアインボイス0904!F:F,MATCH('japan-core_semantics'!B20,コアインボイス0904!C:C,0),1),"")</f>
        <v/>
      </c>
    </row>
    <row r="21" spans="1:11">
      <c r="A21" s="161">
        <v>33</v>
      </c>
      <c r="B21" s="161" t="str">
        <f>INDEX(コアインボイス0904!C:C,MATCH('japan-core_semantics'!A21,コアインボイス0904!A:A,0),1)</f>
        <v>/JC00/JC0a/JC0a_18</v>
      </c>
      <c r="C21" s="161" t="s">
        <v>4691</v>
      </c>
      <c r="D21" t="s">
        <v>48</v>
      </c>
      <c r="E21">
        <v>1</v>
      </c>
      <c r="F21" t="str">
        <f>IF(LEN(B21)&gt;1,INDEX(コアインボイス0904!E:E,MATCH('japan-core_semantics'!B21,コアインボイス0904!C:C,0),1),"")</f>
        <v>ヘッダ</v>
      </c>
      <c r="G21" t="str">
        <f>IF(LEN(B21)&gt;1,INDEX(コアインボイス0904!G:G,MATCH('japan-core_semantics'!B21,コアインボイス0904!C:C,0),1),"")</f>
        <v>インボイス発効日</v>
      </c>
      <c r="H21" s="1" t="s">
        <v>2418</v>
      </c>
      <c r="K21" s="1" t="str">
        <f>IF(AND("AS"=MID(D21,1,2),LEN(B21)&gt;1),INDEX(コアインボイス0904!F:F,MATCH('japan-core_semantics'!B21,コアインボイス0904!C:C,0),1),"")</f>
        <v/>
      </c>
    </row>
    <row r="22" spans="1:11">
      <c r="A22" s="161">
        <v>34</v>
      </c>
      <c r="B22" s="161" t="str">
        <f>INDEX(コアインボイス0904!C:C,MATCH('japan-core_semantics'!A22,コアインボイス0904!A:A,0),1)</f>
        <v>/JC00/JC0a/JC0a_19</v>
      </c>
      <c r="C22" s="161" t="s">
        <v>4692</v>
      </c>
      <c r="D22" t="s">
        <v>48</v>
      </c>
      <c r="E22">
        <v>1</v>
      </c>
      <c r="F22" t="str">
        <f>IF(LEN(B22)&gt;1,INDEX(コアインボイス0904!E:E,MATCH('japan-core_semantics'!B22,コアインボイス0904!C:C,0),1),"")</f>
        <v>ヘッダ</v>
      </c>
      <c r="G22" t="str">
        <f>IF(LEN(B22)&gt;1,INDEX(コアインボイス0904!G:G,MATCH('japan-core_semantics'!B22,コアインボイス0904!C:C,0),1),"")</f>
        <v>インボイス目的コード</v>
      </c>
      <c r="H22" s="1" t="s">
        <v>2355</v>
      </c>
      <c r="K22" s="1" t="str">
        <f>IF(AND("AS"=MID(D22,1,2),LEN(B22)&gt;1),INDEX(コアインボイス0904!F:F,MATCH('japan-core_semantics'!B22,コアインボイス0904!C:C,0),1),"")</f>
        <v/>
      </c>
    </row>
    <row r="23" spans="1:11">
      <c r="A23" s="161">
        <v>35</v>
      </c>
      <c r="B23" s="161" t="str">
        <f>INDEX(コアインボイス0904!C:C,MATCH('japan-core_semantics'!A23,コアインボイス0904!A:A,0),1)</f>
        <v>/JC00/JC0a/JC0a_20</v>
      </c>
      <c r="C23" s="161" t="s">
        <v>4693</v>
      </c>
      <c r="D23" t="s">
        <v>48</v>
      </c>
      <c r="E23">
        <v>1</v>
      </c>
      <c r="F23" t="str">
        <f>IF(LEN(B23)&gt;1,INDEX(コアインボイス0904!E:E,MATCH('japan-core_semantics'!B23,コアインボイス0904!C:C,0),1),"")</f>
        <v>ヘッダ</v>
      </c>
      <c r="G23" t="str">
        <f>IF(LEN(B23)&gt;1,INDEX(コアインボイス0904!G:G,MATCH('japan-core_semantics'!B23,コアインボイス0904!C:C,0),1),"")</f>
        <v>インボイス履歴ID</v>
      </c>
      <c r="H23" s="1" t="s">
        <v>2355</v>
      </c>
      <c r="K23" s="1" t="str">
        <f>IF(AND("AS"=MID(D23,1,2),LEN(B23)&gt;1),INDEX(コアインボイス0904!F:F,MATCH('japan-core_semantics'!B23,コアインボイス0904!C:C,0),1),"")</f>
        <v/>
      </c>
    </row>
    <row r="24" spans="1:11">
      <c r="A24" s="161">
        <v>36</v>
      </c>
      <c r="B24" s="161" t="str">
        <f>INDEX(コアインボイス0904!C:C,MATCH('japan-core_semantics'!A24,コアインボイス0904!A:A,0),1)</f>
        <v>/JC00/JC0a/JC0a_21</v>
      </c>
      <c r="C24" s="161" t="s">
        <v>4694</v>
      </c>
      <c r="D24" t="s">
        <v>48</v>
      </c>
      <c r="E24">
        <v>1</v>
      </c>
      <c r="F24" t="str">
        <f>IF(LEN(B24)&gt;1,INDEX(コアインボイス0904!E:E,MATCH('japan-core_semantics'!B24,コアインボイス0904!C:C,0),1),"")</f>
        <v>ヘッダ</v>
      </c>
      <c r="G24" t="str">
        <f>IF(LEN(B24)&gt;1,INDEX(コアインボイス0904!G:G,MATCH('japan-core_semantics'!B24,コアインボイス0904!C:C,0),1),"")</f>
        <v>インボイス類型コード</v>
      </c>
      <c r="H24" s="1" t="s">
        <v>2355</v>
      </c>
      <c r="K24" s="1" t="str">
        <f>IF(AND("AS"=MID(D24,1,2),LEN(B24)&gt;1),INDEX(コアインボイス0904!F:F,MATCH('japan-core_semantics'!B24,コアインボイス0904!C:C,0),1),"")</f>
        <v/>
      </c>
    </row>
    <row r="25" spans="1:11">
      <c r="A25" s="161">
        <v>37</v>
      </c>
      <c r="B25" s="161" t="str">
        <f>INDEX(コアインボイス0904!C:C,MATCH('japan-core_semantics'!A25,コアインボイス0904!A:A,0),1)</f>
        <v>/JC00/JC0a/JC0a_22</v>
      </c>
      <c r="C25" s="161" t="s">
        <v>4695</v>
      </c>
      <c r="D25" t="s">
        <v>48</v>
      </c>
      <c r="E25">
        <v>1</v>
      </c>
      <c r="F25" t="str">
        <f>IF(LEN(B25)&gt;1,INDEX(コアインボイス0904!E:E,MATCH('japan-core_semantics'!B25,コアインボイス0904!C:C,0),1),"")</f>
        <v>ヘッダ</v>
      </c>
      <c r="G25" t="str">
        <f>IF(LEN(B25)&gt;1,INDEX(コアインボイス0904!G:G,MATCH('japan-core_semantics'!B25,コアインボイス0904!C:C,0),1),"")</f>
        <v>インボイスサブタイプコード</v>
      </c>
      <c r="H25" s="1" t="s">
        <v>2355</v>
      </c>
      <c r="K25" s="1" t="str">
        <f>IF(AND("AS"=MID(D25,1,2),LEN(B25)&gt;1),INDEX(コアインボイス0904!F:F,MATCH('japan-core_semantics'!B25,コアインボイス0904!C:C,0),1),"")</f>
        <v/>
      </c>
    </row>
    <row r="26" spans="1:11">
      <c r="A26" s="161">
        <v>38</v>
      </c>
      <c r="B26" s="161" t="str">
        <f>INDEX(コアインボイス0904!C:C,MATCH('japan-core_semantics'!A26,コアインボイス0904!A:A,0),1)</f>
        <v>/JC00/JC30_JC10</v>
      </c>
      <c r="C26" s="161" t="s">
        <v>4697</v>
      </c>
      <c r="D26" t="s">
        <v>60</v>
      </c>
      <c r="E26">
        <v>1</v>
      </c>
      <c r="F26" t="str">
        <f>IF(LEN(B26)&gt;1,INDEX(コアインボイス0904!E:E,MATCH('japan-core_semantics'!B26,コアインボイス0904!C:C,0),1),"")</f>
        <v>ヘッダ</v>
      </c>
      <c r="I26" t="s">
        <v>5287</v>
      </c>
      <c r="K26" s="1" t="str">
        <f>IF(AND("AS"=MID(D26,1,2),LEN(B26)&gt;1),INDEX(コアインボイス0904!F:F,MATCH('japan-core_semantics'!B26,コアインボイス0904!C:C,0),1),"")</f>
        <v>n</v>
      </c>
    </row>
    <row r="27" spans="1:11">
      <c r="A27" s="161">
        <v>40</v>
      </c>
      <c r="B27" s="161" t="str">
        <f>INDEX(コアインボイス0904!C:C,MATCH('japan-core_semantics'!A27,コアインボイス0904!A:A,0),1)</f>
        <v>/JC00/JC30_JC10/JC30_JC10_01</v>
      </c>
      <c r="C27" s="161" t="s">
        <v>4698</v>
      </c>
      <c r="D27" t="s">
        <v>48</v>
      </c>
      <c r="E27">
        <v>1</v>
      </c>
      <c r="F27" t="str">
        <f>IF(LEN(B27)&gt;1,INDEX(コアインボイス0904!E:E,MATCH('japan-core_semantics'!B27,コアインボイス0904!C:C,0),1),"")</f>
        <v>ヘッダ注釈</v>
      </c>
      <c r="G27" t="str">
        <f>IF(LEN(B27)&gt;1,INDEX(コアインボイス0904!G:G,MATCH('japan-core_semantics'!B27,コアインボイス0904!C:C,0),1),"")</f>
        <v>ヘッダ注釈表題</v>
      </c>
      <c r="H27" s="1" t="s">
        <v>2355</v>
      </c>
      <c r="K27" s="1" t="str">
        <f>IF(AND("AS"=MID(D27,1,2),LEN(B27)&gt;1),INDEX(コアインボイス0904!F:F,MATCH('japan-core_semantics'!B27,コアインボイス0904!C:C,0),1),"")</f>
        <v/>
      </c>
    </row>
    <row r="28" spans="1:11">
      <c r="A28" s="161">
        <v>41</v>
      </c>
      <c r="B28" s="161" t="str">
        <f>INDEX(コアインボイス0904!C:C,MATCH('japan-core_semantics'!A28,コアインボイス0904!A:A,0),1)</f>
        <v>/JC00/JC30_JC10/JC30_JC10_02</v>
      </c>
      <c r="C28" s="161" t="s">
        <v>4699</v>
      </c>
      <c r="D28" t="s">
        <v>48</v>
      </c>
      <c r="E28">
        <v>1</v>
      </c>
      <c r="F28" t="str">
        <f>IF(LEN(B28)&gt;1,INDEX(コアインボイス0904!E:E,MATCH('japan-core_semantics'!B28,コアインボイス0904!C:C,0),1),"")</f>
        <v>ヘッダ注釈</v>
      </c>
      <c r="G28" t="str">
        <f>IF(LEN(B28)&gt;1,INDEX(コアインボイス0904!G:G,MATCH('japan-core_semantics'!B28,コアインボイス0904!C:C,0),1),"")</f>
        <v>ヘッダ注釈内容</v>
      </c>
      <c r="H28" s="1" t="s">
        <v>2355</v>
      </c>
      <c r="K28" s="1" t="str">
        <f>IF(AND("AS"=MID(D28,1,2),LEN(B28)&gt;1),INDEX(コアインボイス0904!F:F,MATCH('japan-core_semantics'!B28,コアインボイス0904!C:C,0),1),"")</f>
        <v/>
      </c>
    </row>
    <row r="29" spans="1:11">
      <c r="A29" s="161">
        <v>42</v>
      </c>
      <c r="B29" s="161" t="str">
        <f>INDEX(コアインボイス0904!C:C,MATCH('japan-core_semantics'!A29,コアインボイス0904!A:A,0),1)</f>
        <v>/JC00/JC30_JC10/JC30_JC10_03</v>
      </c>
      <c r="C29" s="161" t="s">
        <v>4700</v>
      </c>
      <c r="D29" t="s">
        <v>48</v>
      </c>
      <c r="E29">
        <v>1</v>
      </c>
      <c r="F29" t="str">
        <f>IF(LEN(B29)&gt;1,INDEX(コアインボイス0904!E:E,MATCH('japan-core_semantics'!B29,コアインボイス0904!C:C,0),1),"")</f>
        <v>ヘッダ注釈</v>
      </c>
      <c r="G29" t="str">
        <f>IF(LEN(B29)&gt;1,INDEX(コアインボイス0904!G:G,MATCH('japan-core_semantics'!B29,コアインボイス0904!C:C,0),1),"")</f>
        <v>ヘッダ注釈ID</v>
      </c>
      <c r="H29" s="1" t="s">
        <v>2355</v>
      </c>
      <c r="K29" s="1" t="str">
        <f>IF(AND("AS"=MID(D29,1,2),LEN(B29)&gt;1),INDEX(コアインボイス0904!F:F,MATCH('japan-core_semantics'!B29,コアインボイス0904!C:C,0),1),"")</f>
        <v/>
      </c>
    </row>
    <row r="30" spans="1:11">
      <c r="A30" s="161">
        <v>43</v>
      </c>
      <c r="B30" s="161" t="str">
        <f>INDEX(コアインボイス0904!C:C,MATCH('japan-core_semantics'!A30,コアインボイス0904!A:A,0),1)</f>
        <v>/JC00/JC72_JC13</v>
      </c>
      <c r="C30" s="161" t="s">
        <v>4702</v>
      </c>
      <c r="D30" t="s">
        <v>60</v>
      </c>
      <c r="E30">
        <v>1</v>
      </c>
      <c r="F30" t="str">
        <f>IF(LEN(B30)&gt;1,INDEX(コアインボイス0904!E:E,MATCH('japan-core_semantics'!B30,コアインボイス0904!C:C,0),1),"")</f>
        <v>ヘッダ</v>
      </c>
      <c r="I30" s="161" t="s">
        <v>5288</v>
      </c>
      <c r="K30" s="1" t="str">
        <f>IF(AND("AS"=MID(D30,1,2),LEN(B30)&gt;1),INDEX(コアインボイス0904!F:F,MATCH('japan-core_semantics'!B30,コアインボイス0904!C:C,0),1),"")</f>
        <v>n</v>
      </c>
    </row>
    <row r="31" spans="1:11">
      <c r="A31" s="161">
        <v>45</v>
      </c>
      <c r="B31" s="161" t="str">
        <f>INDEX(コアインボイス0904!C:C,MATCH('japan-core_semantics'!A31,コアインボイス0904!A:A,0),1)</f>
        <v>/JC00/JC72_JC13/JC72_JC13_01</v>
      </c>
      <c r="C31" s="161" t="s">
        <v>4703</v>
      </c>
      <c r="D31" t="s">
        <v>48</v>
      </c>
      <c r="E31">
        <v>1</v>
      </c>
      <c r="F31" t="str">
        <f>IF(LEN(B31)&gt;1,INDEX(コアインボイス0904!E:E,MATCH('japan-core_semantics'!B31,コアインボイス0904!C:C,0),1),"")</f>
        <v>ヘッダ参照文書</v>
      </c>
      <c r="G31" t="str">
        <f>IF(LEN(B31)&gt;1,INDEX(コアインボイス0904!G:G,MATCH('japan-core_semantics'!B31,コアインボイス0904!C:C,0),1),"")</f>
        <v>文書ID</v>
      </c>
      <c r="H31" s="1" t="s">
        <v>2355</v>
      </c>
      <c r="K31" s="1" t="str">
        <f>IF(AND("AS"=MID(D31,1,2),LEN(B31)&gt;1),INDEX(コアインボイス0904!F:F,MATCH('japan-core_semantics'!B31,コアインボイス0904!C:C,0),1),"")</f>
        <v/>
      </c>
    </row>
    <row r="32" spans="1:11">
      <c r="A32" s="161">
        <v>46</v>
      </c>
      <c r="B32" s="161" t="str">
        <f>INDEX(コアインボイス0904!C:C,MATCH('japan-core_semantics'!A32,コアインボイス0904!A:A,0),1)</f>
        <v>/JC00/JC72_JC13/JC72_JC13_02</v>
      </c>
      <c r="C32" s="161" t="s">
        <v>4704</v>
      </c>
      <c r="D32" t="s">
        <v>48</v>
      </c>
      <c r="E32">
        <v>1</v>
      </c>
      <c r="F32" t="str">
        <f>IF(LEN(B32)&gt;1,INDEX(コアインボイス0904!E:E,MATCH('japan-core_semantics'!B32,コアインボイス0904!C:C,0),1),"")</f>
        <v>ヘッダ参照文書</v>
      </c>
      <c r="G32" t="str">
        <f>IF(LEN(B32)&gt;1,INDEX(コアインボイス0904!G:G,MATCH('japan-core_semantics'!B32,コアインボイス0904!C:C,0),1),"")</f>
        <v>文書URL_ID</v>
      </c>
      <c r="H32" s="1" t="s">
        <v>2355</v>
      </c>
      <c r="K32" s="1" t="str">
        <f>IF(AND("AS"=MID(D32,1,2),LEN(B32)&gt;1),INDEX(コアインボイス0904!F:F,MATCH('japan-core_semantics'!B32,コアインボイス0904!C:C,0),1),"")</f>
        <v/>
      </c>
    </row>
    <row r="33" spans="1:11">
      <c r="A33" s="161">
        <v>47</v>
      </c>
      <c r="B33" s="161" t="str">
        <f>INDEX(コアインボイス0904!C:C,MATCH('japan-core_semantics'!A33,コアインボイス0904!A:A,0),1)</f>
        <v>/JC00/JC72_JC13/JC72_JC13_03</v>
      </c>
      <c r="C33" s="161" t="s">
        <v>4705</v>
      </c>
      <c r="D33" t="s">
        <v>48</v>
      </c>
      <c r="E33">
        <v>1</v>
      </c>
      <c r="F33" t="str">
        <f>IF(LEN(B33)&gt;1,INDEX(コアインボイス0904!E:E,MATCH('japan-core_semantics'!B33,コアインボイス0904!C:C,0),1),"")</f>
        <v>ヘッダ参照文書</v>
      </c>
      <c r="G33" t="str">
        <f>IF(LEN(B33)&gt;1,INDEX(コアインボイス0904!G:G,MATCH('japan-core_semantics'!B33,コアインボイス0904!C:C,0),1),"")</f>
        <v>文書発行日</v>
      </c>
      <c r="H33" s="1" t="s">
        <v>2355</v>
      </c>
      <c r="K33" s="1" t="str">
        <f>IF(AND("AS"=MID(D33,1,2),LEN(B33)&gt;1),INDEX(コアインボイス0904!F:F,MATCH('japan-core_semantics'!B33,コアインボイス0904!C:C,0),1),"")</f>
        <v/>
      </c>
    </row>
    <row r="34" spans="1:11">
      <c r="A34" s="161">
        <v>48</v>
      </c>
      <c r="B34" s="161" t="str">
        <f>INDEX(コアインボイス0904!C:C,MATCH('japan-core_semantics'!A34,コアインボイス0904!A:A,0),1)</f>
        <v>/JC00/JC72_JC13/JC72_JC13_04</v>
      </c>
      <c r="C34" s="161" t="s">
        <v>4706</v>
      </c>
      <c r="D34" t="s">
        <v>48</v>
      </c>
      <c r="E34">
        <v>1</v>
      </c>
      <c r="F34" t="str">
        <f>IF(LEN(B34)&gt;1,INDEX(コアインボイス0904!E:E,MATCH('japan-core_semantics'!B34,コアインボイス0904!C:C,0),1),"")</f>
        <v>ヘッダ参照文書</v>
      </c>
      <c r="G34" t="str">
        <f>IF(LEN(B34)&gt;1,INDEX(コアインボイス0904!G:G,MATCH('japan-core_semantics'!B34,コアインボイス0904!C:C,0),1),"")</f>
        <v>文書参照タイプコード</v>
      </c>
      <c r="H34" s="1" t="s">
        <v>2355</v>
      </c>
      <c r="K34" s="1" t="str">
        <f>IF(AND("AS"=MID(D34,1,2),LEN(B34)&gt;1),INDEX(コアインボイス0904!F:F,MATCH('japan-core_semantics'!B34,コアインボイス0904!C:C,0),1),"")</f>
        <v/>
      </c>
    </row>
    <row r="35" spans="1:11">
      <c r="A35" s="161">
        <v>49</v>
      </c>
      <c r="B35" s="161" t="str">
        <f>INDEX(コアインボイス0904!C:C,MATCH('japan-core_semantics'!A35,コアインボイス0904!A:A,0),1)</f>
        <v>/JC00/JC72_JC13/JC72_JC13_05</v>
      </c>
      <c r="C35" s="161" t="s">
        <v>4707</v>
      </c>
      <c r="D35" t="s">
        <v>48</v>
      </c>
      <c r="E35">
        <v>1</v>
      </c>
      <c r="F35" t="str">
        <f>IF(LEN(B35)&gt;1,INDEX(コアインボイス0904!E:E,MATCH('japan-core_semantics'!B35,コアインボイス0904!C:C,0),1),"")</f>
        <v>ヘッダ参照文書</v>
      </c>
      <c r="G35" t="str">
        <f>IF(LEN(B35)&gt;1,INDEX(コアインボイス0904!G:G,MATCH('japan-core_semantics'!B35,コアインボイス0904!C:C,0),1),"")</f>
        <v>文書履歴ID</v>
      </c>
      <c r="H35" s="1" t="s">
        <v>2355</v>
      </c>
      <c r="K35" s="1" t="str">
        <f>IF(AND("AS"=MID(D35,1,2),LEN(B35)&gt;1),INDEX(コアインボイス0904!F:F,MATCH('japan-core_semantics'!B35,コアインボイス0904!C:C,0),1),"")</f>
        <v/>
      </c>
    </row>
    <row r="36" spans="1:11">
      <c r="A36" s="161">
        <v>50</v>
      </c>
      <c r="B36" s="161" t="str">
        <f>INDEX(コアインボイス0904!C:C,MATCH('japan-core_semantics'!A36,コアインボイス0904!A:A,0),1)</f>
        <v>/JC00/JC72_JC13/JC72_JC13_06</v>
      </c>
      <c r="C36" s="161" t="s">
        <v>4708</v>
      </c>
      <c r="D36" t="s">
        <v>48</v>
      </c>
      <c r="E36">
        <v>1</v>
      </c>
      <c r="F36" t="str">
        <f>IF(LEN(B36)&gt;1,INDEX(コアインボイス0904!E:E,MATCH('japan-core_semantics'!B36,コアインボイス0904!C:C,0),1),"")</f>
        <v>ヘッダ参照文書</v>
      </c>
      <c r="G36" t="str">
        <f>IF(LEN(B36)&gt;1,INDEX(コアインボイス0904!G:G,MATCH('japan-core_semantics'!B36,コアインボイス0904!C:C,0),1),"")</f>
        <v>文書情報</v>
      </c>
      <c r="H36" s="1" t="s">
        <v>2355</v>
      </c>
      <c r="K36" s="1" t="str">
        <f>IF(AND("AS"=MID(D36,1,2),LEN(B36)&gt;1),INDEX(コアインボイス0904!F:F,MATCH('japan-core_semantics'!B36,コアインボイス0904!C:C,0),1),"")</f>
        <v/>
      </c>
    </row>
    <row r="37" spans="1:11">
      <c r="A37" s="161">
        <v>51</v>
      </c>
      <c r="B37" s="161" t="str">
        <f>INDEX(コアインボイス0904!C:C,MATCH('japan-core_semantics'!A37,コアインボイス0904!A:A,0),1)</f>
        <v>/JC00/JC72_JC13/JC72_JC13_07</v>
      </c>
      <c r="C37" s="161" t="s">
        <v>4709</v>
      </c>
      <c r="D37" t="s">
        <v>48</v>
      </c>
      <c r="E37">
        <v>1</v>
      </c>
      <c r="F37" t="str">
        <f>IF(LEN(B37)&gt;1,INDEX(コアインボイス0904!E:E,MATCH('japan-core_semantics'!B37,コアインボイス0904!C:C,0),1),"")</f>
        <v>ヘッダ参照文書</v>
      </c>
      <c r="G37" t="str">
        <f>IF(LEN(B37)&gt;1,INDEX(コアインボイス0904!G:G,MATCH('japan-core_semantics'!B37,コアインボイス0904!C:C,0),1),"")</f>
        <v>文書タイプコード</v>
      </c>
      <c r="H37" s="1" t="s">
        <v>2355</v>
      </c>
      <c r="K37" s="1" t="str">
        <f>IF(AND("AS"=MID(D37,1,2),LEN(B37)&gt;1),INDEX(コアインボイス0904!F:F,MATCH('japan-core_semantics'!B37,コアインボイス0904!C:C,0),1),"")</f>
        <v/>
      </c>
    </row>
    <row r="38" spans="1:11">
      <c r="A38" s="161">
        <v>52</v>
      </c>
      <c r="B38" s="161" t="str">
        <f>INDEX(コアインボイス0904!C:C,MATCH('japan-core_semantics'!A38,コアインボイス0904!A:A,0),1)</f>
        <v>/JC00/JC72_JC13/JC72_JC13_08</v>
      </c>
      <c r="C38" s="161" t="s">
        <v>4710</v>
      </c>
      <c r="D38" t="s">
        <v>48</v>
      </c>
      <c r="E38">
        <v>1</v>
      </c>
      <c r="F38" t="str">
        <f>IF(LEN(B38)&gt;1,INDEX(コアインボイス0904!E:E,MATCH('japan-core_semantics'!B38,コアインボイス0904!C:C,0),1),"")</f>
        <v>ヘッダ参照文書</v>
      </c>
      <c r="G38" t="str">
        <f>IF(LEN(B38)&gt;1,INDEX(コアインボイス0904!G:G,MATCH('japan-core_semantics'!B38,コアインボイス0904!C:C,0),1),"")</f>
        <v>文書添付ファイル</v>
      </c>
      <c r="H38" s="1" t="s">
        <v>2355</v>
      </c>
      <c r="K38" s="1" t="str">
        <f>IF(AND("AS"=MID(D38,1,2),LEN(B38)&gt;1),INDEX(コアインボイス0904!F:F,MATCH('japan-core_semantics'!B38,コアインボイス0904!C:C,0),1),"")</f>
        <v/>
      </c>
    </row>
    <row r="39" spans="1:11">
      <c r="A39" s="161">
        <v>53</v>
      </c>
      <c r="B39" s="161" t="str">
        <f>INDEX(コアインボイス0904!C:C,MATCH('japan-core_semantics'!A39,コアインボイス0904!A:A,0),1)</f>
        <v>/JC00/JC72_JC13/JC72_JC13_09</v>
      </c>
      <c r="C39" s="161" t="s">
        <v>4711</v>
      </c>
      <c r="D39" t="s">
        <v>48</v>
      </c>
      <c r="E39">
        <v>1</v>
      </c>
      <c r="F39" t="str">
        <f>IF(LEN(B39)&gt;1,INDEX(コアインボイス0904!E:E,MATCH('japan-core_semantics'!B39,コアインボイス0904!C:C,0),1),"")</f>
        <v>ヘッダ参照文書</v>
      </c>
      <c r="G39" t="str">
        <f>IF(LEN(B39)&gt;1,INDEX(コアインボイス0904!G:G,MATCH('japan-core_semantics'!B39,コアインボイス0904!C:C,0),1),"")</f>
        <v>文書サブタイプコード</v>
      </c>
      <c r="H39" s="1" t="s">
        <v>2355</v>
      </c>
      <c r="K39" s="1" t="str">
        <f>IF(AND("AS"=MID(D39,1,2),LEN(B39)&gt;1),INDEX(コアインボイス0904!F:F,MATCH('japan-core_semantics'!B39,コアインボイス0904!C:C,0),1),"")</f>
        <v/>
      </c>
    </row>
    <row r="40" spans="1:11">
      <c r="A40" s="161">
        <v>54</v>
      </c>
      <c r="B40" s="161" t="str">
        <f>INDEX(コアインボイス0904!C:C,MATCH('japan-core_semantics'!A40,コアインボイス0904!A:A,0),1)</f>
        <v>/JC00/JC79_JC5d</v>
      </c>
      <c r="C40" s="161" t="s">
        <v>4713</v>
      </c>
      <c r="D40" t="s">
        <v>60</v>
      </c>
      <c r="E40">
        <v>1</v>
      </c>
      <c r="F40" t="str">
        <f>IF(LEN(B40)&gt;1,INDEX(コアインボイス0904!E:E,MATCH('japan-core_semantics'!B40,コアインボイス0904!C:C,0),1),"")</f>
        <v>ヘッダ</v>
      </c>
      <c r="I40" t="s">
        <v>5289</v>
      </c>
      <c r="K40" s="1" t="str">
        <f>IF(AND("AS"=MID(D40,1,2),LEN(B40)&gt;1),INDEX(コアインボイス0904!F:F,MATCH('japan-core_semantics'!B40,コアインボイス0904!C:C,0),1),"")</f>
        <v>n</v>
      </c>
    </row>
    <row r="41" spans="1:11">
      <c r="A41" s="161">
        <v>56</v>
      </c>
      <c r="B41" s="161" t="str">
        <f>INDEX(コアインボイス0904!C:C,MATCH('japan-core_semantics'!A41,コアインボイス0904!A:A,0),1)</f>
        <v>/JC00/JC79_JC5d/JC79_JC5d_01</v>
      </c>
      <c r="C41" s="161" t="s">
        <v>4714</v>
      </c>
      <c r="D41" t="s">
        <v>48</v>
      </c>
      <c r="E41">
        <v>1</v>
      </c>
      <c r="F41" t="str">
        <f>IF(LEN(B41)&gt;1,INDEX(コアインボイス0904!E:E,MATCH('japan-core_semantics'!B41,コアインボイス0904!C:C,0),1),"")</f>
        <v>ヘッダ添付ファイル</v>
      </c>
      <c r="G41" t="str">
        <f>IF(LEN(B41)&gt;1,INDEX(コアインボイス0904!G:G,MATCH('japan-core_semantics'!B41,コアインボイス0904!C:C,0),1),"")</f>
        <v>添付バイナリファイルID</v>
      </c>
      <c r="H41" s="1" t="s">
        <v>2355</v>
      </c>
      <c r="K41" s="1" t="str">
        <f>IF(AND("AS"=MID(D41,1,2),LEN(B41)&gt;1),INDEX(コアインボイス0904!F:F,MATCH('japan-core_semantics'!B41,コアインボイス0904!C:C,0),1),"")</f>
        <v/>
      </c>
    </row>
    <row r="42" spans="1:11">
      <c r="A42" s="161">
        <v>57</v>
      </c>
      <c r="B42" s="161" t="str">
        <f>INDEX(コアインボイス0904!C:C,MATCH('japan-core_semantics'!A42,コアインボイス0904!A:A,0),1)</f>
        <v>/JC00/JC79_JC5d/JC79_JC5d_02</v>
      </c>
      <c r="C42" s="161" t="s">
        <v>4715</v>
      </c>
      <c r="D42" t="s">
        <v>48</v>
      </c>
      <c r="E42">
        <v>1</v>
      </c>
      <c r="F42" t="str">
        <f>IF(LEN(B42)&gt;1,INDEX(コアインボイス0904!E:E,MATCH('japan-core_semantics'!B42,コアインボイス0904!C:C,0),1),"")</f>
        <v>ヘッダ添付ファイル</v>
      </c>
      <c r="G42" t="str">
        <f>IF(LEN(B42)&gt;1,INDEX(コアインボイス0904!G:G,MATCH('japan-core_semantics'!B42,コアインボイス0904!C:C,0),1),"")</f>
        <v>添付バイナリファイル名</v>
      </c>
      <c r="H42" s="1" t="s">
        <v>2428</v>
      </c>
      <c r="K42" s="1" t="str">
        <f>IF(AND("AS"=MID(D42,1,2),LEN(B42)&gt;1),INDEX(コアインボイス0904!F:F,MATCH('japan-core_semantics'!B42,コアインボイス0904!C:C,0),1),"")</f>
        <v/>
      </c>
    </row>
    <row r="43" spans="1:11">
      <c r="A43" s="161">
        <v>58</v>
      </c>
      <c r="B43" s="161" t="str">
        <f>INDEX(コアインボイス0904!C:C,MATCH('japan-core_semantics'!A43,コアインボイス0904!A:A,0),1)</f>
        <v>/JC00/JC79_JC5d/JC79_JC5d_03</v>
      </c>
      <c r="C43" s="161" t="s">
        <v>4716</v>
      </c>
      <c r="D43" t="s">
        <v>48</v>
      </c>
      <c r="E43">
        <v>1</v>
      </c>
      <c r="F43" t="str">
        <f>IF(LEN(B43)&gt;1,INDEX(コアインボイス0904!E:E,MATCH('japan-core_semantics'!B43,コアインボイス0904!C:C,0),1),"")</f>
        <v>ヘッダ添付ファイル</v>
      </c>
      <c r="G43" t="str">
        <f>IF(LEN(B43)&gt;1,INDEX(コアインボイス0904!G:G,MATCH('japan-core_semantics'!B43,コアインボイス0904!C:C,0),1),"")</f>
        <v>添付バイナリファイルURI ID</v>
      </c>
      <c r="H43" s="1" t="s">
        <v>2428</v>
      </c>
      <c r="K43" s="1" t="str">
        <f>IF(AND("AS"=MID(D43,1,2),LEN(B43)&gt;1),INDEX(コアインボイス0904!F:F,MATCH('japan-core_semantics'!B43,コアインボイス0904!C:C,0),1),"")</f>
        <v/>
      </c>
    </row>
    <row r="44" spans="1:11">
      <c r="A44" s="161">
        <v>59</v>
      </c>
      <c r="B44" s="161" t="str">
        <f>INDEX(コアインボイス0904!C:C,MATCH('japan-core_semantics'!A44,コアインボイス0904!A:A,0),1)</f>
        <v>/JC00/JC79_JC5d/JC79_JC5d_04</v>
      </c>
      <c r="C44" s="161" t="s">
        <v>4717</v>
      </c>
      <c r="D44" t="s">
        <v>48</v>
      </c>
      <c r="E44">
        <v>1</v>
      </c>
      <c r="F44" t="str">
        <f>IF(LEN(B44)&gt;1,INDEX(コアインボイス0904!E:E,MATCH('japan-core_semantics'!B44,コアインボイス0904!C:C,0),1),"")</f>
        <v>ヘッダ添付ファイル</v>
      </c>
      <c r="G44" t="str">
        <f>IF(LEN(B44)&gt;1,INDEX(コアインボイス0904!G:G,MATCH('japan-core_semantics'!B44,コアインボイス0904!C:C,0),1),"")</f>
        <v>添付バイナリファイルのMIMEコード</v>
      </c>
      <c r="H44" s="1" t="s">
        <v>2355</v>
      </c>
      <c r="K44" s="1" t="str">
        <f>IF(AND("AS"=MID(D44,1,2),LEN(B44)&gt;1),INDEX(コアインボイス0904!F:F,MATCH('japan-core_semantics'!B44,コアインボイス0904!C:C,0),1),"")</f>
        <v/>
      </c>
    </row>
    <row r="45" spans="1:11">
      <c r="A45" s="161">
        <v>60</v>
      </c>
      <c r="B45" s="161" t="str">
        <f>INDEX(コアインボイス0904!C:C,MATCH('japan-core_semantics'!A45,コアインボイス0904!A:A,0),1)</f>
        <v>/JC00/JC79_JC5d/JC79_JC5d_05</v>
      </c>
      <c r="C45" s="161" t="s">
        <v>4718</v>
      </c>
      <c r="D45" t="s">
        <v>48</v>
      </c>
      <c r="E45">
        <v>1</v>
      </c>
      <c r="F45" t="str">
        <f>IF(LEN(B45)&gt;1,INDEX(コアインボイス0904!E:E,MATCH('japan-core_semantics'!B45,コアインボイス0904!C:C,0),1),"")</f>
        <v>ヘッダ添付ファイル</v>
      </c>
      <c r="G45" t="str">
        <f>IF(LEN(B45)&gt;1,INDEX(コアインボイス0904!G:G,MATCH('japan-core_semantics'!B45,コアインボイス0904!C:C,0),1),"")</f>
        <v>添付バイナリファイルの説明文</v>
      </c>
      <c r="H45" s="1" t="s">
        <v>2428</v>
      </c>
      <c r="K45" s="1" t="str">
        <f>IF(AND("AS"=MID(D45,1,2),LEN(B45)&gt;1),INDEX(コアインボイス0904!F:F,MATCH('japan-core_semantics'!B45,コアインボイス0904!C:C,0),1),"")</f>
        <v/>
      </c>
    </row>
    <row r="46" spans="1:11">
      <c r="A46" s="161">
        <v>65</v>
      </c>
      <c r="B46" s="161" t="str">
        <f>INDEX(コアインボイス0904!C:C,MATCH('japan-core_semantics'!A46,コアインボイス0904!A:A,0),1)</f>
        <v>/JC00/JC32_1_JC23</v>
      </c>
      <c r="C46" s="161" t="s">
        <v>4720</v>
      </c>
      <c r="D46" t="s">
        <v>60</v>
      </c>
      <c r="E46">
        <v>1</v>
      </c>
      <c r="F46" t="str">
        <f>IF(LEN(B46)&gt;1,INDEX(コアインボイス0904!E:E,MATCH('japan-core_semantics'!B46,コアインボイス0904!C:C,0),1),"")</f>
        <v>ヘッダ</v>
      </c>
      <c r="I46" t="s">
        <v>2440</v>
      </c>
      <c r="K46" s="1">
        <f>IF(AND("AS"=MID(D46,1,2),LEN(B46)&gt;1),INDEX(コアインボイス0904!F:F,MATCH('japan-core_semantics'!B46,コアインボイス0904!C:C,0),1),"")</f>
        <v>1</v>
      </c>
    </row>
    <row r="47" spans="1:11">
      <c r="A47" s="161">
        <v>67</v>
      </c>
      <c r="B47" s="161" t="str">
        <f>INDEX(コアインボイス0904!C:C,MATCH('japan-core_semantics'!A47,コアインボイス0904!A:A,0),1)</f>
        <v>/JC00/JC32_1_JC23/JC32_1_JC23_01</v>
      </c>
      <c r="C47" s="161" t="s">
        <v>4721</v>
      </c>
      <c r="D47" t="s">
        <v>48</v>
      </c>
      <c r="E47">
        <v>1</v>
      </c>
      <c r="F47" t="str">
        <f>IF(LEN(B47)&gt;1,INDEX(コアインボイス0904!E:E,MATCH('japan-core_semantics'!B47,コアインボイス0904!C:C,0),1),"")</f>
        <v>売り手</v>
      </c>
      <c r="G47" t="str">
        <f>IF(LEN(B47)&gt;1,INDEX(コアインボイス0904!G:G,MATCH('japan-core_semantics'!B47,コアインボイス0904!C:C,0),1),"")</f>
        <v>受注者ID</v>
      </c>
      <c r="H47" s="1" t="s">
        <v>2431</v>
      </c>
      <c r="K47" s="1" t="str">
        <f>IF(AND("AS"=MID(D47,1,2),LEN(B47)&gt;1),INDEX(コアインボイス0904!F:F,MATCH('japan-core_semantics'!B47,コアインボイス0904!C:C,0),1),"")</f>
        <v/>
      </c>
    </row>
    <row r="48" spans="1:11">
      <c r="A48" s="161">
        <v>68</v>
      </c>
      <c r="B48" s="161" t="str">
        <f>INDEX(コアインボイス0904!C:C,MATCH('japan-core_semantics'!A48,コアインボイス0904!A:A,0),1)</f>
        <v>/JC00/JC32_1_JC23/JC32_1_JC23_20</v>
      </c>
      <c r="C48" s="161" t="s">
        <v>5270</v>
      </c>
      <c r="D48" t="s">
        <v>48</v>
      </c>
      <c r="E48">
        <v>1</v>
      </c>
      <c r="F48" t="str">
        <f>IF(LEN(B48)&gt;1,INDEX(コアインボイス0904!E:E,MATCH('japan-core_semantics'!B48,コアインボイス0904!C:C,0),1),"")</f>
        <v>売り手</v>
      </c>
      <c r="G48" t="str">
        <f>IF(LEN(B48)&gt;1,INDEX(コアインボイス0904!G:G,MATCH('japan-core_semantics'!B48,コアインボイス0904!C:C,0),1),"")</f>
        <v>スキーマID</v>
      </c>
      <c r="H48" s="1" t="s">
        <v>2355</v>
      </c>
      <c r="K48" s="1" t="str">
        <f>IF(AND("AS"=MID(D48,1,2),LEN(B48)&gt;1),INDEX(コアインボイス0904!F:F,MATCH('japan-core_semantics'!B48,コアインボイス0904!C:C,0),1),"")</f>
        <v/>
      </c>
    </row>
    <row r="49" spans="1:11">
      <c r="A49" s="161">
        <v>69</v>
      </c>
      <c r="B49" s="161" t="str">
        <f>INDEX(コアインボイス0904!C:C,MATCH('japan-core_semantics'!A49,コアインボイス0904!A:A,0),1)</f>
        <v>/JC00/JC32_1_JC23/JC32_1_JC23_02</v>
      </c>
      <c r="C49" s="161" t="s">
        <v>4722</v>
      </c>
      <c r="D49" t="s">
        <v>48</v>
      </c>
      <c r="E49">
        <v>1</v>
      </c>
      <c r="F49" t="str">
        <f>IF(LEN(B49)&gt;1,INDEX(コアインボイス0904!E:E,MATCH('japan-core_semantics'!B49,コアインボイス0904!C:C,0),1),"")</f>
        <v>売り手</v>
      </c>
      <c r="G49" t="str">
        <f>IF(LEN(B49)&gt;1,INDEX(コアインボイス0904!G:G,MATCH('japan-core_semantics'!B49,コアインボイス0904!C:C,0),1),"")</f>
        <v>受注者国際企業ID</v>
      </c>
      <c r="H49" s="1" t="s">
        <v>2431</v>
      </c>
      <c r="K49" s="1" t="str">
        <f>IF(AND("AS"=MID(D49,1,2),LEN(B49)&gt;1),INDEX(コアインボイス0904!F:F,MATCH('japan-core_semantics'!B49,コアインボイス0904!C:C,0),1),"")</f>
        <v/>
      </c>
    </row>
    <row r="50" spans="1:11">
      <c r="A50" s="161">
        <v>70</v>
      </c>
      <c r="B50" s="161" t="str">
        <f>INDEX(コアインボイス0904!C:C,MATCH('japan-core_semantics'!A50,コアインボイス0904!A:A,0),1)</f>
        <v>/JC00/JC32_1_JC23/JC32_1_JC23_21</v>
      </c>
      <c r="C50" s="161" t="s">
        <v>5271</v>
      </c>
      <c r="D50" t="s">
        <v>48</v>
      </c>
      <c r="E50">
        <v>1</v>
      </c>
      <c r="F50" t="str">
        <f>IF(LEN(B50)&gt;1,INDEX(コアインボイス0904!E:E,MATCH('japan-core_semantics'!B50,コアインボイス0904!C:C,0),1),"")</f>
        <v>売り手</v>
      </c>
      <c r="G50" t="str">
        <f>IF(LEN(B50)&gt;1,INDEX(コアインボイス0904!G:G,MATCH('japan-core_semantics'!B50,コアインボイス0904!C:C,0),1),"")</f>
        <v>スキーマID</v>
      </c>
      <c r="H50" s="1" t="s">
        <v>2355</v>
      </c>
      <c r="K50" s="1" t="str">
        <f>IF(AND("AS"=MID(D50,1,2),LEN(B50)&gt;1),INDEX(コアインボイス0904!F:F,MATCH('japan-core_semantics'!B50,コアインボイス0904!C:C,0),1),"")</f>
        <v/>
      </c>
    </row>
    <row r="51" spans="1:11">
      <c r="A51" s="161">
        <v>71</v>
      </c>
      <c r="B51" s="161" t="str">
        <f>INDEX(コアインボイス0904!C:C,MATCH('japan-core_semantics'!A51,コアインボイス0904!A:A,0),1)</f>
        <v>/JC00/JC32_1_JC23/JC32_1_JC23_03</v>
      </c>
      <c r="C51" s="161" t="s">
        <v>4723</v>
      </c>
      <c r="D51" t="s">
        <v>48</v>
      </c>
      <c r="E51">
        <v>1</v>
      </c>
      <c r="F51" t="str">
        <f>IF(LEN(B51)&gt;1,INDEX(コアインボイス0904!E:E,MATCH('japan-core_semantics'!B51,コアインボイス0904!C:C,0),1),"")</f>
        <v>売り手</v>
      </c>
      <c r="G51" t="str">
        <f>IF(LEN(B51)&gt;1,INDEX(コアインボイス0904!G:G,MATCH('japan-core_semantics'!B51,コアインボイス0904!C:C,0),1),"")</f>
        <v>受注者名称</v>
      </c>
      <c r="H51" s="1" t="s">
        <v>2428</v>
      </c>
      <c r="K51" s="1" t="str">
        <f>IF(AND("AS"=MID(D51,1,2),LEN(B51)&gt;1),INDEX(コアインボイス0904!F:F,MATCH('japan-core_semantics'!B51,コアインボイス0904!C:C,0),1),"")</f>
        <v/>
      </c>
    </row>
    <row r="52" spans="1:11">
      <c r="A52" s="161">
        <v>72</v>
      </c>
      <c r="B52" s="161" t="str">
        <f>INDEX(コアインボイス0904!C:C,MATCH('japan-core_semantics'!A52,コアインボイス0904!A:A,0),1)</f>
        <v>/JC00/JC32_1_JC23/JC32_1_JC23_04</v>
      </c>
      <c r="C52" s="161" t="s">
        <v>4724</v>
      </c>
      <c r="D52" t="s">
        <v>48</v>
      </c>
      <c r="E52">
        <v>1</v>
      </c>
      <c r="F52" t="str">
        <f>IF(LEN(B52)&gt;1,INDEX(コアインボイス0904!E:E,MATCH('japan-core_semantics'!B52,コアインボイス0904!C:C,0),1),"")</f>
        <v>売り手</v>
      </c>
      <c r="G52" t="str">
        <f>IF(LEN(B52)&gt;1,INDEX(コアインボイス0904!G:G,MATCH('japan-core_semantics'!B52,コアインボイス0904!C:C,0),1),"")</f>
        <v>適格請求書発行事業者登録番号</v>
      </c>
      <c r="H52" s="1" t="s">
        <v>2431</v>
      </c>
      <c r="K52" s="1" t="str">
        <f>IF(AND("AS"=MID(D52,1,2),LEN(B52)&gt;1),INDEX(コアインボイス0904!F:F,MATCH('japan-core_semantics'!B52,コアインボイス0904!C:C,0),1),"")</f>
        <v/>
      </c>
    </row>
    <row r="53" spans="1:11">
      <c r="A53" s="161">
        <v>73</v>
      </c>
      <c r="B53" s="161" t="str">
        <f>INDEX(コアインボイス0904!C:C,MATCH('japan-core_semantics'!A53,コアインボイス0904!A:A,0),1)</f>
        <v>/JC00/JC32_1_JC23/JC32_1_JC23_05</v>
      </c>
      <c r="C53" s="161" t="s">
        <v>4725</v>
      </c>
      <c r="D53" t="s">
        <v>48</v>
      </c>
      <c r="E53">
        <v>1</v>
      </c>
      <c r="F53" t="str">
        <f>IF(LEN(B53)&gt;1,INDEX(コアインボイス0904!E:E,MATCH('japan-core_semantics'!B53,コアインボイス0904!C:C,0),1),"")</f>
        <v>売り手</v>
      </c>
      <c r="G53" t="str">
        <f>IF(LEN(B53)&gt;1,INDEX(コアインボイス0904!G:G,MATCH('japan-core_semantics'!B53,コアインボイス0904!C:C,0),1),"")</f>
        <v>受注者タイプコード</v>
      </c>
      <c r="H53" s="1" t="s">
        <v>2355</v>
      </c>
      <c r="K53" s="1" t="str">
        <f>IF(AND("AS"=MID(D53,1,2),LEN(B53)&gt;1),INDEX(コアインボイス0904!F:F,MATCH('japan-core_semantics'!B53,コアインボイス0904!C:C,0),1),"")</f>
        <v/>
      </c>
    </row>
    <row r="54" spans="1:11">
      <c r="A54" s="161">
        <v>76</v>
      </c>
      <c r="B54" s="161" t="str">
        <f>INDEX(コアインボイス0904!C:C,MATCH('japan-core_semantics'!A54,コアインボイス0904!A:A,0),1)</f>
        <v>/JC00/JC32_1_JC23/JC32_1_JC23_06</v>
      </c>
      <c r="C54" s="161" t="s">
        <v>4727</v>
      </c>
      <c r="D54" t="s">
        <v>48</v>
      </c>
      <c r="E54">
        <v>2</v>
      </c>
      <c r="F54" t="str">
        <f>IF(LEN(B54)&gt;1,INDEX(コアインボイス0904!E:E,MATCH('japan-core_semantics'!B54,コアインボイス0904!C:C,0),1),"")</f>
        <v>売り手連絡先</v>
      </c>
      <c r="G54" t="str">
        <f>IF(LEN(B54)&gt;1,INDEX(コアインボイス0904!G:G,MATCH('japan-core_semantics'!B54,コアインボイス0904!C:C,0),1),"")</f>
        <v>受注部門ID</v>
      </c>
      <c r="H54" s="1" t="s">
        <v>2355</v>
      </c>
      <c r="K54" s="1" t="str">
        <f>IF(AND("AS"=MID(D54,1,2),LEN(B54)&gt;1),INDEX(コアインボイス0904!F:F,MATCH('japan-core_semantics'!B54,コアインボイス0904!C:C,0),1),"")</f>
        <v/>
      </c>
    </row>
    <row r="55" spans="1:11">
      <c r="A55" s="161">
        <v>77</v>
      </c>
      <c r="B55" s="161" t="str">
        <f>INDEX(コアインボイス0904!C:C,MATCH('japan-core_semantics'!A55,コアインボイス0904!A:A,0),1)</f>
        <v>/JC00/JC32_1_JC23/JC32_1_JC23_07</v>
      </c>
      <c r="C55" s="161" t="s">
        <v>4728</v>
      </c>
      <c r="D55" t="s">
        <v>48</v>
      </c>
      <c r="E55">
        <v>2</v>
      </c>
      <c r="F55" t="str">
        <f>IF(LEN(B55)&gt;1,INDEX(コアインボイス0904!E:E,MATCH('japan-core_semantics'!B55,コアインボイス0904!C:C,0),1),"")</f>
        <v>売り手連絡先</v>
      </c>
      <c r="G55" t="str">
        <f>IF(LEN(B55)&gt;1,INDEX(コアインボイス0904!G:G,MATCH('japan-core_semantics'!B55,コアインボイス0904!C:C,0),1),"")</f>
        <v>受注者担当名</v>
      </c>
      <c r="H55" s="1" t="s">
        <v>2428</v>
      </c>
      <c r="K55" s="1" t="str">
        <f>IF(AND("AS"=MID(D55,1,2),LEN(B55)&gt;1),INDEX(コアインボイス0904!F:F,MATCH('japan-core_semantics'!B55,コアインボイス0904!C:C,0),1),"")</f>
        <v/>
      </c>
    </row>
    <row r="56" spans="1:11">
      <c r="A56" s="161">
        <v>78</v>
      </c>
      <c r="B56" s="161" t="str">
        <f>INDEX(コアインボイス0904!C:C,MATCH('japan-core_semantics'!A56,コアインボイス0904!A:A,0),1)</f>
        <v>/JC00/JC32_1_JC23/JC32_1_JC23_08</v>
      </c>
      <c r="C56" s="161" t="s">
        <v>4729</v>
      </c>
      <c r="D56" t="s">
        <v>48</v>
      </c>
      <c r="E56">
        <v>2</v>
      </c>
      <c r="F56" t="str">
        <f>IF(LEN(B56)&gt;1,INDEX(コアインボイス0904!E:E,MATCH('japan-core_semantics'!B56,コアインボイス0904!C:C,0),1),"")</f>
        <v>売り手連絡先</v>
      </c>
      <c r="G56" t="str">
        <f>IF(LEN(B56)&gt;1,INDEX(コアインボイス0904!G:G,MATCH('japan-core_semantics'!B56,コアインボイス0904!C:C,0),1),"")</f>
        <v>受注者部門名</v>
      </c>
      <c r="H56" s="1" t="s">
        <v>2428</v>
      </c>
      <c r="K56" s="1" t="str">
        <f>IF(AND("AS"=MID(D56,1,2),LEN(B56)&gt;1),INDEX(コアインボイス0904!F:F,MATCH('japan-core_semantics'!B56,コアインボイス0904!C:C,0),1),"")</f>
        <v/>
      </c>
    </row>
    <row r="57" spans="1:11">
      <c r="A57" s="161">
        <v>79</v>
      </c>
      <c r="B57" s="161" t="str">
        <f>INDEX(コアインボイス0904!C:C,MATCH('japan-core_semantics'!A57,コアインボイス0904!A:A,0),1)</f>
        <v>/JC00/JC32_1_JC23/JC32_1_JC23_09</v>
      </c>
      <c r="C57" s="161" t="s">
        <v>4730</v>
      </c>
      <c r="D57" t="s">
        <v>48</v>
      </c>
      <c r="E57">
        <v>2</v>
      </c>
      <c r="F57" t="str">
        <f>IF(LEN(B57)&gt;1,INDEX(コアインボイス0904!E:E,MATCH('japan-core_semantics'!B57,コアインボイス0904!C:C,0),1),"")</f>
        <v>売り手連絡先</v>
      </c>
      <c r="G57" t="str">
        <f>IF(LEN(B57)&gt;1,INDEX(コアインボイス0904!G:G,MATCH('japan-core_semantics'!B57,コアインボイス0904!C:C,0),1),"")</f>
        <v>受注者担当ID</v>
      </c>
      <c r="H57" s="1" t="s">
        <v>2355</v>
      </c>
      <c r="K57" s="1" t="str">
        <f>IF(AND("AS"=MID(D57,1,2),LEN(B57)&gt;1),INDEX(コアインボイス0904!F:F,MATCH('japan-core_semantics'!B57,コアインボイス0904!C:C,0),1),"")</f>
        <v/>
      </c>
    </row>
    <row r="58" spans="1:11">
      <c r="A58" s="161">
        <v>82</v>
      </c>
      <c r="B58" s="161" t="str">
        <f>INDEX(コアインボイス0904!C:C,MATCH('japan-core_semantics'!A58,コアインボイス0904!A:A,0),1)</f>
        <v>/JC00/JC32_1_JC23/JC32_1_JC23_10</v>
      </c>
      <c r="C58" s="161" t="s">
        <v>4731</v>
      </c>
      <c r="D58" t="s">
        <v>48</v>
      </c>
      <c r="E58">
        <v>2</v>
      </c>
      <c r="F58" t="str">
        <f>IF(LEN(B58)&gt;1,INDEX(コアインボイス0904!E:E,MATCH('japan-core_semantics'!B58,コアインボイス0904!C:C,0),1),"")</f>
        <v>売り手連絡先</v>
      </c>
      <c r="G58" t="str">
        <f>IF(LEN(B58)&gt;1,INDEX(コアインボイス0904!G:G,MATCH('japan-core_semantics'!B58,コアインボイス0904!C:C,0),1),"")</f>
        <v>受注者電話番号</v>
      </c>
      <c r="H58" s="1" t="s">
        <v>2428</v>
      </c>
      <c r="K58" s="1" t="str">
        <f>IF(AND("AS"=MID(D58,1,2),LEN(B58)&gt;1),INDEX(コアインボイス0904!F:F,MATCH('japan-core_semantics'!B58,コアインボイス0904!C:C,0),1),"")</f>
        <v/>
      </c>
    </row>
    <row r="59" spans="1:11">
      <c r="A59" s="161">
        <v>85</v>
      </c>
      <c r="B59" s="161" t="str">
        <f>INDEX(コアインボイス0904!C:C,MATCH('japan-core_semantics'!A59,コアインボイス0904!A:A,0),1)</f>
        <v>/JC00/JC32_1_JC23/JC32_1_JC23_11</v>
      </c>
      <c r="C59" s="161" t="s">
        <v>4732</v>
      </c>
      <c r="D59" t="s">
        <v>48</v>
      </c>
      <c r="E59">
        <v>2</v>
      </c>
      <c r="F59" t="str">
        <f>IF(LEN(B59)&gt;1,INDEX(コアインボイス0904!E:E,MATCH('japan-core_semantics'!B59,コアインボイス0904!C:C,0),1),"")</f>
        <v>売り手連絡先</v>
      </c>
      <c r="G59" t="str">
        <f>IF(LEN(B59)&gt;1,INDEX(コアインボイス0904!G:G,MATCH('japan-core_semantics'!B59,コアインボイス0904!C:C,0),1),"")</f>
        <v>受注者FAX番号</v>
      </c>
      <c r="H59" s="1" t="s">
        <v>2428</v>
      </c>
      <c r="K59" s="1" t="str">
        <f>IF(AND("AS"=MID(D59,1,2),LEN(B59)&gt;1),INDEX(コアインボイス0904!F:F,MATCH('japan-core_semantics'!B59,コアインボイス0904!C:C,0),1),"")</f>
        <v/>
      </c>
    </row>
    <row r="60" spans="1:11">
      <c r="A60" s="161">
        <v>88</v>
      </c>
      <c r="B60" s="161" t="str">
        <f>INDEX(コアインボイス0904!C:C,MATCH('japan-core_semantics'!A60,コアインボイス0904!A:A,0),1)</f>
        <v>/JC00/JC32_1_JC23/JC32_1_JC23_12</v>
      </c>
      <c r="C60" s="161" t="s">
        <v>4733</v>
      </c>
      <c r="D60" t="s">
        <v>48</v>
      </c>
      <c r="E60">
        <v>2</v>
      </c>
      <c r="F60" t="str">
        <f>IF(LEN(B60)&gt;1,INDEX(コアインボイス0904!E:E,MATCH('japan-core_semantics'!B60,コアインボイス0904!C:C,0),1),"")</f>
        <v>売り手連絡先</v>
      </c>
      <c r="G60" t="str">
        <f>IF(LEN(B60)&gt;1,INDEX(コアインボイス0904!G:G,MATCH('japan-core_semantics'!B60,コアインボイス0904!C:C,0),1),"")</f>
        <v>受注者メールアドレス</v>
      </c>
      <c r="H60" s="1" t="s">
        <v>2428</v>
      </c>
      <c r="K60" s="1" t="str">
        <f>IF(AND("AS"=MID(D60,1,2),LEN(B60)&gt;1),INDEX(コアインボイス0904!F:F,MATCH('japan-core_semantics'!B60,コアインボイス0904!C:C,0),1),"")</f>
        <v/>
      </c>
    </row>
    <row r="61" spans="1:11">
      <c r="A61" s="161">
        <v>91</v>
      </c>
      <c r="B61" s="161" t="str">
        <f>INDEX(コアインボイス0904!C:C,MATCH('japan-core_semantics'!A61,コアインボイス0904!A:A,0),1)</f>
        <v>/JC00/JC32_1_JC23/JC32_1_JC23_13</v>
      </c>
      <c r="C61" s="161" t="s">
        <v>4735</v>
      </c>
      <c r="D61" t="s">
        <v>48</v>
      </c>
      <c r="E61">
        <v>2</v>
      </c>
      <c r="F61" t="str">
        <f>IF(LEN(B61)&gt;1,INDEX(コアインボイス0904!E:E,MATCH('japan-core_semantics'!B61,コアインボイス0904!C:C,0),1),"")</f>
        <v>売り手住所</v>
      </c>
      <c r="G61" t="str">
        <f>IF(LEN(B61)&gt;1,INDEX(コアインボイス0904!G:G,MATCH('japan-core_semantics'!B61,コアインボイス0904!C:C,0),1),"")</f>
        <v>受注者郵便番号</v>
      </c>
      <c r="H61" s="1" t="s">
        <v>2428</v>
      </c>
      <c r="K61" s="1" t="str">
        <f>IF(AND("AS"=MID(D61,1,2),LEN(B61)&gt;1),INDEX(コアインボイス0904!F:F,MATCH('japan-core_semantics'!B61,コアインボイス0904!C:C,0),1),"")</f>
        <v/>
      </c>
    </row>
    <row r="62" spans="1:11">
      <c r="A62" s="161">
        <v>92</v>
      </c>
      <c r="B62" s="161" t="str">
        <f>INDEX(コアインボイス0904!C:C,MATCH('japan-core_semantics'!A62,コアインボイス0904!A:A,0),1)</f>
        <v>/JC00/JC32_1_JC23/JC32_1_JC23_14</v>
      </c>
      <c r="C62" s="161" t="s">
        <v>4736</v>
      </c>
      <c r="D62" t="s">
        <v>48</v>
      </c>
      <c r="E62">
        <v>2</v>
      </c>
      <c r="F62" t="str">
        <f>IF(LEN(B62)&gt;1,INDEX(コアインボイス0904!E:E,MATCH('japan-core_semantics'!B62,コアインボイス0904!C:C,0),1),"")</f>
        <v>売り手住所</v>
      </c>
      <c r="G62" t="str">
        <f>IF(LEN(B62)&gt;1,INDEX(コアインボイス0904!G:G,MATCH('japan-core_semantics'!B62,コアインボイス0904!C:C,0),1),"")</f>
        <v>受注者住所1</v>
      </c>
      <c r="H62" s="1" t="s">
        <v>2428</v>
      </c>
      <c r="K62" s="1" t="str">
        <f>IF(AND("AS"=MID(D62,1,2),LEN(B62)&gt;1),INDEX(コアインボイス0904!F:F,MATCH('japan-core_semantics'!B62,コアインボイス0904!C:C,0),1),"")</f>
        <v/>
      </c>
    </row>
    <row r="63" spans="1:11">
      <c r="A63" s="161">
        <v>93</v>
      </c>
      <c r="B63" s="161" t="str">
        <f>INDEX(コアインボイス0904!C:C,MATCH('japan-core_semantics'!A63,コアインボイス0904!A:A,0),1)</f>
        <v>/JC00/JC32_1_JC23/JC32_1_JC23_15</v>
      </c>
      <c r="C63" s="161" t="s">
        <v>4737</v>
      </c>
      <c r="D63" t="s">
        <v>48</v>
      </c>
      <c r="E63">
        <v>2</v>
      </c>
      <c r="F63" t="str">
        <f>IF(LEN(B63)&gt;1,INDEX(コアインボイス0904!E:E,MATCH('japan-core_semantics'!B63,コアインボイス0904!C:C,0),1),"")</f>
        <v>売り手住所</v>
      </c>
      <c r="G63" t="str">
        <f>IF(LEN(B63)&gt;1,INDEX(コアインボイス0904!G:G,MATCH('japan-core_semantics'!B63,コアインボイス0904!C:C,0),1),"")</f>
        <v>受注者住所2</v>
      </c>
      <c r="H63" s="1" t="s">
        <v>2428</v>
      </c>
      <c r="K63" s="1" t="str">
        <f>IF(AND("AS"=MID(D63,1,2),LEN(B63)&gt;1),INDEX(コアインボイス0904!F:F,MATCH('japan-core_semantics'!B63,コアインボイス0904!C:C,0),1),"")</f>
        <v/>
      </c>
    </row>
    <row r="64" spans="1:11">
      <c r="A64" s="161">
        <v>94</v>
      </c>
      <c r="B64" s="161" t="str">
        <f>INDEX(コアインボイス0904!C:C,MATCH('japan-core_semantics'!A64,コアインボイス0904!A:A,0),1)</f>
        <v>/JC00/JC32_1_JC23/JC32_1_JC23_16</v>
      </c>
      <c r="C64" s="161" t="s">
        <v>4738</v>
      </c>
      <c r="D64" t="s">
        <v>48</v>
      </c>
      <c r="E64">
        <v>2</v>
      </c>
      <c r="F64" t="str">
        <f>IF(LEN(B64)&gt;1,INDEX(コアインボイス0904!E:E,MATCH('japan-core_semantics'!B64,コアインボイス0904!C:C,0),1),"")</f>
        <v>売り手住所</v>
      </c>
      <c r="G64" t="str">
        <f>IF(LEN(B64)&gt;1,INDEX(コアインボイス0904!G:G,MATCH('japan-core_semantics'!B64,コアインボイス0904!C:C,0),1),"")</f>
        <v>受注者住所3</v>
      </c>
      <c r="H64" s="1" t="s">
        <v>2428</v>
      </c>
      <c r="K64" s="1" t="str">
        <f>IF(AND("AS"=MID(D64,1,2),LEN(B64)&gt;1),INDEX(コアインボイス0904!F:F,MATCH('japan-core_semantics'!B64,コアインボイス0904!C:C,0),1),"")</f>
        <v/>
      </c>
    </row>
    <row r="65" spans="1:11">
      <c r="A65" s="161">
        <v>95</v>
      </c>
      <c r="B65" s="161" t="str">
        <f>INDEX(コアインボイス0904!C:C,MATCH('japan-core_semantics'!A65,コアインボイス0904!A:A,0),1)</f>
        <v>/JC00/JC32_1_JC23/JC32_1_JC23_17</v>
      </c>
      <c r="C65" s="161" t="s">
        <v>4739</v>
      </c>
      <c r="D65" t="s">
        <v>48</v>
      </c>
      <c r="E65">
        <v>2</v>
      </c>
      <c r="F65" t="str">
        <f>IF(LEN(B65)&gt;1,INDEX(コアインボイス0904!E:E,MATCH('japan-core_semantics'!B65,コアインボイス0904!C:C,0),1),"")</f>
        <v>売り手住所</v>
      </c>
      <c r="G65" t="str">
        <f>IF(LEN(B65)&gt;1,INDEX(コアインボイス0904!G:G,MATCH('japan-core_semantics'!B65,コアインボイス0904!C:C,0),1),"")</f>
        <v>受注者国ID</v>
      </c>
      <c r="H65" s="1" t="s">
        <v>2355</v>
      </c>
      <c r="K65" s="1" t="str">
        <f>IF(AND("AS"=MID(D65,1,2),LEN(B65)&gt;1),INDEX(コアインボイス0904!F:F,MATCH('japan-core_semantics'!B65,コアインボイス0904!C:C,0),1),"")</f>
        <v/>
      </c>
    </row>
    <row r="66" spans="1:11">
      <c r="A66" s="161">
        <v>98</v>
      </c>
      <c r="B66" s="161" t="str">
        <f>INDEX(コアインボイス0904!C:C,MATCH('japan-core_semantics'!A66,コアインボイス0904!A:A,0),1)</f>
        <v>/JC00/JC32_1_JC23/JC32_1_JC23_18</v>
      </c>
      <c r="C66" s="161" t="s">
        <v>4741</v>
      </c>
      <c r="D66" t="s">
        <v>48</v>
      </c>
      <c r="E66">
        <v>2</v>
      </c>
      <c r="F66" t="str">
        <f>IF(LEN(B66)&gt;1,INDEX(コアインボイス0904!E:E,MATCH('japan-core_semantics'!B66,コアインボイス0904!C:C,0),1),"")</f>
        <v>売り手国際アドレス</v>
      </c>
      <c r="G66" t="str">
        <f>IF(LEN(B66)&gt;1,INDEX(コアインボイス0904!G:G,MATCH('japan-core_semantics'!B66,コアインボイス0904!C:C,0),1),"")</f>
        <v>国際アドレス登録機関コード</v>
      </c>
      <c r="H66" s="1" t="s">
        <v>2355</v>
      </c>
      <c r="K66" s="1" t="str">
        <f>IF(AND("AS"=MID(D66,1,2),LEN(B66)&gt;1),INDEX(コアインボイス0904!F:F,MATCH('japan-core_semantics'!B66,コアインボイス0904!C:C,0),1),"")</f>
        <v/>
      </c>
    </row>
    <row r="67" spans="1:11">
      <c r="A67" s="161">
        <v>99</v>
      </c>
      <c r="B67" s="161" t="str">
        <f>INDEX(コアインボイス0904!C:C,MATCH('japan-core_semantics'!A67,コアインボイス0904!A:A,0),1)</f>
        <v>/JC00/JC32_1_JC23/JC32_1_JC23_19</v>
      </c>
      <c r="C67" s="161" t="s">
        <v>4742</v>
      </c>
      <c r="D67" t="s">
        <v>48</v>
      </c>
      <c r="E67">
        <v>2</v>
      </c>
      <c r="F67" t="str">
        <f>IF(LEN(B67)&gt;1,INDEX(コアインボイス0904!E:E,MATCH('japan-core_semantics'!B67,コアインボイス0904!C:C,0),1),"")</f>
        <v>売り手国際アドレス</v>
      </c>
      <c r="G67" t="str">
        <f>IF(LEN(B67)&gt;1,INDEX(コアインボイス0904!G:G,MATCH('japan-core_semantics'!B67,コアインボイス0904!C:C,0),1),"")</f>
        <v>受注者国際アドレス</v>
      </c>
      <c r="H67" s="1" t="s">
        <v>2431</v>
      </c>
      <c r="K67" s="1" t="str">
        <f>IF(AND("AS"=MID(D67,1,2),LEN(B67)&gt;1),INDEX(コアインボイス0904!F:F,MATCH('japan-core_semantics'!B67,コアインボイス0904!C:C,0),1),"")</f>
        <v/>
      </c>
    </row>
    <row r="68" spans="1:11">
      <c r="A68" s="161">
        <v>100</v>
      </c>
      <c r="B68" s="161" t="str">
        <f>INDEX(コアインボイス0904!C:C,MATCH('japan-core_semantics'!A68,コアインボイス0904!A:A,0),1)</f>
        <v>/JC00/JC33_2_JC23</v>
      </c>
      <c r="C68" s="161" t="s">
        <v>4744</v>
      </c>
      <c r="D68" t="s">
        <v>60</v>
      </c>
      <c r="E68">
        <v>1</v>
      </c>
      <c r="F68" t="str">
        <f>IF(LEN(B68)&gt;1,INDEX(コアインボイス0904!E:E,MATCH('japan-core_semantics'!B68,コアインボイス0904!C:C,0),1),"")</f>
        <v>ヘッダ</v>
      </c>
      <c r="I68" t="s">
        <v>2508</v>
      </c>
      <c r="K68" s="1">
        <f>IF(AND("AS"=MID(D68,1,2),LEN(B68)&gt;1),INDEX(コアインボイス0904!F:F,MATCH('japan-core_semantics'!B68,コアインボイス0904!C:C,0),1),"")</f>
        <v>1</v>
      </c>
    </row>
    <row r="69" spans="1:11">
      <c r="A69" s="161">
        <v>102</v>
      </c>
      <c r="B69" s="161" t="str">
        <f>INDEX(コアインボイス0904!C:C,MATCH('japan-core_semantics'!A69,コアインボイス0904!A:A,0),1)</f>
        <v>/JC00/JC33_2_JC23/JC33_2_JC23_01</v>
      </c>
      <c r="C69" s="161" t="s">
        <v>4745</v>
      </c>
      <c r="D69" t="s">
        <v>48</v>
      </c>
      <c r="E69">
        <v>1</v>
      </c>
      <c r="F69" t="str">
        <f>IF(LEN(B69)&gt;1,INDEX(コアインボイス0904!E:E,MATCH('japan-core_semantics'!B69,コアインボイス0904!C:C,0),1),"")</f>
        <v>買い手</v>
      </c>
      <c r="G69" t="str">
        <f>IF(LEN(B69)&gt;1,INDEX(コアインボイス0904!G:G,MATCH('japan-core_semantics'!B69,コアインボイス0904!C:C,0),1),"")</f>
        <v>発注者ID</v>
      </c>
      <c r="H69" s="1" t="s">
        <v>2431</v>
      </c>
      <c r="K69" s="1" t="str">
        <f>IF(AND("AS"=MID(D69,1,2),LEN(B69)&gt;1),INDEX(コアインボイス0904!F:F,MATCH('japan-core_semantics'!B69,コアインボイス0904!C:C,0),1),"")</f>
        <v/>
      </c>
    </row>
    <row r="70" spans="1:11">
      <c r="A70" s="161">
        <v>103</v>
      </c>
      <c r="B70" s="161" t="str">
        <f>INDEX(コアインボイス0904!C:C,MATCH('japan-core_semantics'!A70,コアインボイス0904!A:A,0),1)</f>
        <v>/JC00/JC33_2_JC23/JC33_2_JC23_20</v>
      </c>
      <c r="C70" s="161" t="s">
        <v>5272</v>
      </c>
      <c r="D70" t="s">
        <v>48</v>
      </c>
      <c r="E70">
        <v>1</v>
      </c>
      <c r="F70" t="str">
        <f>IF(LEN(B70)&gt;1,INDEX(コアインボイス0904!E:E,MATCH('japan-core_semantics'!B70,コアインボイス0904!C:C,0),1),"")</f>
        <v>買い手</v>
      </c>
      <c r="G70" t="str">
        <f>IF(LEN(B70)&gt;1,INDEX(コアインボイス0904!G:G,MATCH('japan-core_semantics'!B70,コアインボイス0904!C:C,0),1),"")</f>
        <v>スキーマID</v>
      </c>
      <c r="H70" s="1" t="s">
        <v>2355</v>
      </c>
      <c r="K70" s="1" t="str">
        <f>IF(AND("AS"=MID(D70,1,2),LEN(B70)&gt;1),INDEX(コアインボイス0904!F:F,MATCH('japan-core_semantics'!B70,コアインボイス0904!C:C,0),1),"")</f>
        <v/>
      </c>
    </row>
    <row r="71" spans="1:11">
      <c r="A71" s="161">
        <v>104</v>
      </c>
      <c r="B71" s="161" t="str">
        <f>INDEX(コアインボイス0904!C:C,MATCH('japan-core_semantics'!A71,コアインボイス0904!A:A,0),1)</f>
        <v>/JC00/JC33_2_JC23/JC33_2_JC23_02</v>
      </c>
      <c r="C71" s="161" t="s">
        <v>4746</v>
      </c>
      <c r="D71" t="s">
        <v>48</v>
      </c>
      <c r="E71">
        <v>1</v>
      </c>
      <c r="F71" t="str">
        <f>IF(LEN(B71)&gt;1,INDEX(コアインボイス0904!E:E,MATCH('japan-core_semantics'!B71,コアインボイス0904!C:C,0),1),"")</f>
        <v>買い手</v>
      </c>
      <c r="G71" t="str">
        <f>IF(LEN(B71)&gt;1,INDEX(コアインボイス0904!G:G,MATCH('japan-core_semantics'!B71,コアインボイス0904!C:C,0),1),"")</f>
        <v>発注者国際企業ID</v>
      </c>
      <c r="H71" s="1" t="s">
        <v>2431</v>
      </c>
      <c r="K71" s="1" t="str">
        <f>IF(AND("AS"=MID(D71,1,2),LEN(B71)&gt;1),INDEX(コアインボイス0904!F:F,MATCH('japan-core_semantics'!B71,コアインボイス0904!C:C,0),1),"")</f>
        <v/>
      </c>
    </row>
    <row r="72" spans="1:11">
      <c r="A72" s="161">
        <v>105</v>
      </c>
      <c r="B72" s="161" t="str">
        <f>INDEX(コアインボイス0904!C:C,MATCH('japan-core_semantics'!A72,コアインボイス0904!A:A,0),1)</f>
        <v>/JC00/JC33_2_JC23/JC33_2_JC23_21</v>
      </c>
      <c r="C72" s="161" t="s">
        <v>5273</v>
      </c>
      <c r="D72" t="s">
        <v>48</v>
      </c>
      <c r="E72">
        <v>1</v>
      </c>
      <c r="F72" t="str">
        <f>IF(LEN(B72)&gt;1,INDEX(コアインボイス0904!E:E,MATCH('japan-core_semantics'!B72,コアインボイス0904!C:C,0),1),"")</f>
        <v>買い手</v>
      </c>
      <c r="G72" t="str">
        <f>IF(LEN(B72)&gt;1,INDEX(コアインボイス0904!G:G,MATCH('japan-core_semantics'!B72,コアインボイス0904!C:C,0),1),"")</f>
        <v>スキーマID</v>
      </c>
      <c r="H72" s="1" t="s">
        <v>2355</v>
      </c>
      <c r="K72" s="1" t="str">
        <f>IF(AND("AS"=MID(D72,1,2),LEN(B72)&gt;1),INDEX(コアインボイス0904!F:F,MATCH('japan-core_semantics'!B72,コアインボイス0904!C:C,0),1),"")</f>
        <v/>
      </c>
    </row>
    <row r="73" spans="1:11">
      <c r="A73" s="161">
        <v>106</v>
      </c>
      <c r="B73" s="161" t="str">
        <f>INDEX(コアインボイス0904!C:C,MATCH('japan-core_semantics'!A73,コアインボイス0904!A:A,0),1)</f>
        <v>/JC00/JC33_2_JC23/JC33_2_JC23_03</v>
      </c>
      <c r="C73" s="161" t="s">
        <v>4747</v>
      </c>
      <c r="D73" t="s">
        <v>48</v>
      </c>
      <c r="E73">
        <v>1</v>
      </c>
      <c r="F73" t="str">
        <f>IF(LEN(B73)&gt;1,INDEX(コアインボイス0904!E:E,MATCH('japan-core_semantics'!B73,コアインボイス0904!C:C,0),1),"")</f>
        <v>買い手</v>
      </c>
      <c r="G73" t="str">
        <f>IF(LEN(B73)&gt;1,INDEX(コアインボイス0904!G:G,MATCH('japan-core_semantics'!B73,コアインボイス0904!C:C,0),1),"")</f>
        <v>発注者名称</v>
      </c>
      <c r="H73" s="1" t="s">
        <v>2428</v>
      </c>
      <c r="K73" s="1" t="str">
        <f>IF(AND("AS"=MID(D73,1,2),LEN(B73)&gt;1),INDEX(コアインボイス0904!F:F,MATCH('japan-core_semantics'!B73,コアインボイス0904!C:C,0),1),"")</f>
        <v/>
      </c>
    </row>
    <row r="74" spans="1:11">
      <c r="A74" s="161">
        <v>107</v>
      </c>
      <c r="B74" s="161" t="str">
        <f>INDEX(コアインボイス0904!C:C,MATCH('japan-core_semantics'!A74,コアインボイス0904!A:A,0),1)</f>
        <v>/JC00/JC33_2_JC23/JC33_2_JC23_04</v>
      </c>
      <c r="C74" s="161" t="s">
        <v>4748</v>
      </c>
      <c r="D74" t="s">
        <v>48</v>
      </c>
      <c r="E74">
        <v>1</v>
      </c>
      <c r="F74" t="str">
        <f>IF(LEN(B74)&gt;1,INDEX(コアインボイス0904!E:E,MATCH('japan-core_semantics'!B74,コアインボイス0904!C:C,0),1),"")</f>
        <v>買い手</v>
      </c>
      <c r="G74" t="str">
        <f>IF(LEN(B74)&gt;1,INDEX(コアインボイス0904!G:G,MATCH('japan-core_semantics'!B74,コアインボイス0904!C:C,0),1),"")</f>
        <v>適格請求書発行事業者登録番号</v>
      </c>
      <c r="H74" s="1" t="s">
        <v>2431</v>
      </c>
      <c r="K74" s="1" t="str">
        <f>IF(AND("AS"=MID(D74,1,2),LEN(B74)&gt;1),INDEX(コアインボイス0904!F:F,MATCH('japan-core_semantics'!B74,コアインボイス0904!C:C,0),1),"")</f>
        <v/>
      </c>
    </row>
    <row r="75" spans="1:11">
      <c r="A75" s="161">
        <v>108</v>
      </c>
      <c r="B75" s="161" t="str">
        <f>INDEX(コアインボイス0904!C:C,MATCH('japan-core_semantics'!A75,コアインボイス0904!A:A,0),1)</f>
        <v>/JC00/JC33_2_JC23/JC33_2_JC23_05</v>
      </c>
      <c r="C75" s="161" t="s">
        <v>4749</v>
      </c>
      <c r="D75" t="s">
        <v>48</v>
      </c>
      <c r="E75">
        <v>1</v>
      </c>
      <c r="F75" t="str">
        <f>IF(LEN(B75)&gt;1,INDEX(コアインボイス0904!E:E,MATCH('japan-core_semantics'!B75,コアインボイス0904!C:C,0),1),"")</f>
        <v>買い手</v>
      </c>
      <c r="G75" t="str">
        <f>IF(LEN(B75)&gt;1,INDEX(コアインボイス0904!G:G,MATCH('japan-core_semantics'!B75,コアインボイス0904!C:C,0),1),"")</f>
        <v>発注者タイプコード</v>
      </c>
      <c r="H75" s="1" t="s">
        <v>2355</v>
      </c>
      <c r="K75" s="1" t="str">
        <f>IF(AND("AS"=MID(D75,1,2),LEN(B75)&gt;1),INDEX(コアインボイス0904!F:F,MATCH('japan-core_semantics'!B75,コアインボイス0904!C:C,0),1),"")</f>
        <v/>
      </c>
    </row>
    <row r="76" spans="1:11">
      <c r="A76" s="161">
        <v>111</v>
      </c>
      <c r="B76" s="161" t="str">
        <f>INDEX(コアインボイス0904!C:C,MATCH('japan-core_semantics'!A76,コアインボイス0904!A:A,0),1)</f>
        <v>/JC00/JC33_2_JC23/JC33_2_JC23_06</v>
      </c>
      <c r="C76" s="161" t="s">
        <v>4751</v>
      </c>
      <c r="D76" t="s">
        <v>48</v>
      </c>
      <c r="E76">
        <v>2</v>
      </c>
      <c r="F76" t="str">
        <f>IF(LEN(B76)&gt;1,INDEX(コアインボイス0904!E:E,MATCH('japan-core_semantics'!B76,コアインボイス0904!C:C,0),1),"")</f>
        <v>買い手連絡先</v>
      </c>
      <c r="G76" t="str">
        <f>IF(LEN(B76)&gt;1,INDEX(コアインボイス0904!G:G,MATCH('japan-core_semantics'!B76,コアインボイス0904!C:C,0),1),"")</f>
        <v>発注者部門ID</v>
      </c>
      <c r="H76" s="1" t="s">
        <v>2355</v>
      </c>
      <c r="K76" s="1" t="str">
        <f>IF(AND("AS"=MID(D76,1,2),LEN(B76)&gt;1),INDEX(コアインボイス0904!F:F,MATCH('japan-core_semantics'!B76,コアインボイス0904!C:C,0),1),"")</f>
        <v/>
      </c>
    </row>
    <row r="77" spans="1:11">
      <c r="A77" s="161">
        <v>112</v>
      </c>
      <c r="B77" s="161" t="str">
        <f>INDEX(コアインボイス0904!C:C,MATCH('japan-core_semantics'!A77,コアインボイス0904!A:A,0),1)</f>
        <v>/JC00/JC33_2_JC23/JC33_2_JC23_07</v>
      </c>
      <c r="C77" s="161" t="s">
        <v>4752</v>
      </c>
      <c r="D77" t="s">
        <v>48</v>
      </c>
      <c r="E77">
        <v>2</v>
      </c>
      <c r="F77" t="str">
        <f>IF(LEN(B77)&gt;1,INDEX(コアインボイス0904!E:E,MATCH('japan-core_semantics'!B77,コアインボイス0904!C:C,0),1),"")</f>
        <v>買い手連絡先</v>
      </c>
      <c r="G77" t="str">
        <f>IF(LEN(B77)&gt;1,INDEX(コアインボイス0904!G:G,MATCH('japan-core_semantics'!B77,コアインボイス0904!C:C,0),1),"")</f>
        <v>発注者担当名</v>
      </c>
      <c r="H77" s="1" t="s">
        <v>2428</v>
      </c>
      <c r="K77" s="1" t="str">
        <f>IF(AND("AS"=MID(D77,1,2),LEN(B77)&gt;1),INDEX(コアインボイス0904!F:F,MATCH('japan-core_semantics'!B77,コアインボイス0904!C:C,0),1),"")</f>
        <v/>
      </c>
    </row>
    <row r="78" spans="1:11">
      <c r="A78" s="161">
        <v>113</v>
      </c>
      <c r="B78" s="161" t="str">
        <f>INDEX(コアインボイス0904!C:C,MATCH('japan-core_semantics'!A78,コアインボイス0904!A:A,0),1)</f>
        <v>/JC00/JC33_2_JC23/JC33_2_JC23_08</v>
      </c>
      <c r="C78" s="161" t="s">
        <v>4753</v>
      </c>
      <c r="D78" t="s">
        <v>48</v>
      </c>
      <c r="E78">
        <v>2</v>
      </c>
      <c r="F78" t="str">
        <f>IF(LEN(B78)&gt;1,INDEX(コアインボイス0904!E:E,MATCH('japan-core_semantics'!B78,コアインボイス0904!C:C,0),1),"")</f>
        <v>買い手連絡先</v>
      </c>
      <c r="G78" t="str">
        <f>IF(LEN(B78)&gt;1,INDEX(コアインボイス0904!G:G,MATCH('japan-core_semantics'!B78,コアインボイス0904!C:C,0),1),"")</f>
        <v>発注者部門名</v>
      </c>
      <c r="H78" s="1" t="s">
        <v>2428</v>
      </c>
      <c r="K78" s="1" t="str">
        <f>IF(AND("AS"=MID(D78,1,2),LEN(B78)&gt;1),INDEX(コアインボイス0904!F:F,MATCH('japan-core_semantics'!B78,コアインボイス0904!C:C,0),1),"")</f>
        <v/>
      </c>
    </row>
    <row r="79" spans="1:11">
      <c r="A79" s="161">
        <v>114</v>
      </c>
      <c r="B79" s="161" t="str">
        <f>INDEX(コアインボイス0904!C:C,MATCH('japan-core_semantics'!A79,コアインボイス0904!A:A,0),1)</f>
        <v>/JC00/JC33_2_JC23/JC33_2_JC23_09</v>
      </c>
      <c r="C79" s="161" t="s">
        <v>4754</v>
      </c>
      <c r="D79" t="s">
        <v>48</v>
      </c>
      <c r="E79">
        <v>2</v>
      </c>
      <c r="F79" t="str">
        <f>IF(LEN(B79)&gt;1,INDEX(コアインボイス0904!E:E,MATCH('japan-core_semantics'!B79,コアインボイス0904!C:C,0),1),"")</f>
        <v>買い手連絡先</v>
      </c>
      <c r="G79" t="str">
        <f>IF(LEN(B79)&gt;1,INDEX(コアインボイス0904!G:G,MATCH('japan-core_semantics'!B79,コアインボイス0904!C:C,0),1),"")</f>
        <v>発注者担当ID</v>
      </c>
      <c r="H79" s="1" t="s">
        <v>2355</v>
      </c>
      <c r="K79" s="1" t="str">
        <f>IF(AND("AS"=MID(D79,1,2),LEN(B79)&gt;1),INDEX(コアインボイス0904!F:F,MATCH('japan-core_semantics'!B79,コアインボイス0904!C:C,0),1),"")</f>
        <v/>
      </c>
    </row>
    <row r="80" spans="1:11">
      <c r="A80" s="161">
        <v>117</v>
      </c>
      <c r="B80" s="161" t="str">
        <f>INDEX(コアインボイス0904!C:C,MATCH('japan-core_semantics'!A80,コアインボイス0904!A:A,0),1)</f>
        <v>/JC00/JC33_2_JC23/JC33_2_JC23_10</v>
      </c>
      <c r="C80" s="161" t="s">
        <v>4755</v>
      </c>
      <c r="D80" t="s">
        <v>48</v>
      </c>
      <c r="E80">
        <v>2</v>
      </c>
      <c r="F80" t="str">
        <f>IF(LEN(B80)&gt;1,INDEX(コアインボイス0904!E:E,MATCH('japan-core_semantics'!B80,コアインボイス0904!C:C,0),1),"")</f>
        <v>買い手連絡先</v>
      </c>
      <c r="G80" t="str">
        <f>IF(LEN(B80)&gt;1,INDEX(コアインボイス0904!G:G,MATCH('japan-core_semantics'!B80,コアインボイス0904!C:C,0),1),"")</f>
        <v>発注者電話番号</v>
      </c>
      <c r="H80" s="1" t="s">
        <v>2428</v>
      </c>
      <c r="K80" s="1" t="str">
        <f>IF(AND("AS"=MID(D80,1,2),LEN(B80)&gt;1),INDEX(コアインボイス0904!F:F,MATCH('japan-core_semantics'!B80,コアインボイス0904!C:C,0),1),"")</f>
        <v/>
      </c>
    </row>
    <row r="81" spans="1:11">
      <c r="A81" s="161">
        <v>120</v>
      </c>
      <c r="B81" s="161" t="str">
        <f>INDEX(コアインボイス0904!C:C,MATCH('japan-core_semantics'!A81,コアインボイス0904!A:A,0),1)</f>
        <v>/JC00/JC33_2_JC23/JC33_2_JC23_11</v>
      </c>
      <c r="C81" s="161" t="s">
        <v>4756</v>
      </c>
      <c r="D81" t="s">
        <v>48</v>
      </c>
      <c r="E81">
        <v>2</v>
      </c>
      <c r="F81" t="str">
        <f>IF(LEN(B81)&gt;1,INDEX(コアインボイス0904!E:E,MATCH('japan-core_semantics'!B81,コアインボイス0904!C:C,0),1),"")</f>
        <v>買い手連絡先</v>
      </c>
      <c r="G81" t="str">
        <f>IF(LEN(B81)&gt;1,INDEX(コアインボイス0904!G:G,MATCH('japan-core_semantics'!B81,コアインボイス0904!C:C,0),1),"")</f>
        <v>発注者FAX番号</v>
      </c>
      <c r="H81" s="1" t="s">
        <v>2355</v>
      </c>
      <c r="K81" s="1" t="str">
        <f>IF(AND("AS"=MID(D81,1,2),LEN(B81)&gt;1),INDEX(コアインボイス0904!F:F,MATCH('japan-core_semantics'!B81,コアインボイス0904!C:C,0),1),"")</f>
        <v/>
      </c>
    </row>
    <row r="82" spans="1:11">
      <c r="A82" s="161">
        <v>123</v>
      </c>
      <c r="B82" s="161" t="str">
        <f>INDEX(コアインボイス0904!C:C,MATCH('japan-core_semantics'!A82,コアインボイス0904!A:A,0),1)</f>
        <v>/JC00/JC33_2_JC23/JC33_2_JC23_12</v>
      </c>
      <c r="C82" s="161" t="s">
        <v>4757</v>
      </c>
      <c r="D82" t="s">
        <v>48</v>
      </c>
      <c r="E82">
        <v>2</v>
      </c>
      <c r="F82" t="str">
        <f>IF(LEN(B82)&gt;1,INDEX(コアインボイス0904!E:E,MATCH('japan-core_semantics'!B82,コアインボイス0904!C:C,0),1),"")</f>
        <v>買い手連絡先</v>
      </c>
      <c r="G82" t="str">
        <f>IF(LEN(B82)&gt;1,INDEX(コアインボイス0904!G:G,MATCH('japan-core_semantics'!B82,コアインボイス0904!C:C,0),1),"")</f>
        <v>発注者メールアドレス</v>
      </c>
      <c r="H82" s="1" t="s">
        <v>2428</v>
      </c>
      <c r="K82" s="1" t="str">
        <f>IF(AND("AS"=MID(D82,1,2),LEN(B82)&gt;1),INDEX(コアインボイス0904!F:F,MATCH('japan-core_semantics'!B82,コアインボイス0904!C:C,0),1),"")</f>
        <v/>
      </c>
    </row>
    <row r="83" spans="1:11">
      <c r="A83" s="161">
        <v>126</v>
      </c>
      <c r="B83" s="161" t="str">
        <f>INDEX(コアインボイス0904!C:C,MATCH('japan-core_semantics'!A83,コアインボイス0904!A:A,0),1)</f>
        <v>/JC00/JC33_2_JC23/JC33_2_JC23_13</v>
      </c>
      <c r="C83" s="161" t="s">
        <v>4759</v>
      </c>
      <c r="D83" t="s">
        <v>48</v>
      </c>
      <c r="E83">
        <v>2</v>
      </c>
      <c r="F83" t="str">
        <f>IF(LEN(B83)&gt;1,INDEX(コアインボイス0904!E:E,MATCH('japan-core_semantics'!B83,コアインボイス0904!C:C,0),1),"")</f>
        <v>買い手住所</v>
      </c>
      <c r="G83" t="str">
        <f>IF(LEN(B83)&gt;1,INDEX(コアインボイス0904!G:G,MATCH('japan-core_semantics'!B83,コアインボイス0904!C:C,0),1),"")</f>
        <v>発注者郵便番号</v>
      </c>
      <c r="H83" s="1" t="s">
        <v>2428</v>
      </c>
      <c r="K83" s="1" t="str">
        <f>IF(AND("AS"=MID(D83,1,2),LEN(B83)&gt;1),INDEX(コアインボイス0904!F:F,MATCH('japan-core_semantics'!B83,コアインボイス0904!C:C,0),1),"")</f>
        <v/>
      </c>
    </row>
    <row r="84" spans="1:11">
      <c r="A84" s="161">
        <v>127</v>
      </c>
      <c r="B84" s="161" t="str">
        <f>INDEX(コアインボイス0904!C:C,MATCH('japan-core_semantics'!A84,コアインボイス0904!A:A,0),1)</f>
        <v>/JC00/JC33_2_JC23/JC33_2_JC23_14</v>
      </c>
      <c r="C84" s="161" t="s">
        <v>4760</v>
      </c>
      <c r="D84" t="s">
        <v>48</v>
      </c>
      <c r="E84">
        <v>2</v>
      </c>
      <c r="F84" t="str">
        <f>IF(LEN(B84)&gt;1,INDEX(コアインボイス0904!E:E,MATCH('japan-core_semantics'!B84,コアインボイス0904!C:C,0),1),"")</f>
        <v>買い手住所</v>
      </c>
      <c r="G84" t="str">
        <f>IF(LEN(B84)&gt;1,INDEX(コアインボイス0904!G:G,MATCH('japan-core_semantics'!B84,コアインボイス0904!C:C,0),1),"")</f>
        <v>発注者住所1</v>
      </c>
      <c r="H84" s="1" t="s">
        <v>2428</v>
      </c>
      <c r="K84" s="1" t="str">
        <f>IF(AND("AS"=MID(D84,1,2),LEN(B84)&gt;1),INDEX(コアインボイス0904!F:F,MATCH('japan-core_semantics'!B84,コアインボイス0904!C:C,0),1),"")</f>
        <v/>
      </c>
    </row>
    <row r="85" spans="1:11">
      <c r="A85" s="161">
        <v>128</v>
      </c>
      <c r="B85" s="161" t="str">
        <f>INDEX(コアインボイス0904!C:C,MATCH('japan-core_semantics'!A85,コアインボイス0904!A:A,0),1)</f>
        <v>/JC00/JC33_2_JC23/JC33_2_JC23_15</v>
      </c>
      <c r="C85" s="161" t="s">
        <v>4761</v>
      </c>
      <c r="D85" t="s">
        <v>48</v>
      </c>
      <c r="E85">
        <v>2</v>
      </c>
      <c r="F85" t="str">
        <f>IF(LEN(B85)&gt;1,INDEX(コアインボイス0904!E:E,MATCH('japan-core_semantics'!B85,コアインボイス0904!C:C,0),1),"")</f>
        <v>買い手住所</v>
      </c>
      <c r="G85" t="str">
        <f>IF(LEN(B85)&gt;1,INDEX(コアインボイス0904!G:G,MATCH('japan-core_semantics'!B85,コアインボイス0904!C:C,0),1),"")</f>
        <v>発注者住所2</v>
      </c>
      <c r="H85" s="1" t="s">
        <v>2428</v>
      </c>
      <c r="K85" s="1" t="str">
        <f>IF(AND("AS"=MID(D85,1,2),LEN(B85)&gt;1),INDEX(コアインボイス0904!F:F,MATCH('japan-core_semantics'!B85,コアインボイス0904!C:C,0),1),"")</f>
        <v/>
      </c>
    </row>
    <row r="86" spans="1:11">
      <c r="A86" s="161">
        <v>129</v>
      </c>
      <c r="B86" s="161" t="str">
        <f>INDEX(コアインボイス0904!C:C,MATCH('japan-core_semantics'!A86,コアインボイス0904!A:A,0),1)</f>
        <v>/JC00/JC33_2_JC23/JC33_2_JC23_16</v>
      </c>
      <c r="C86" s="161" t="s">
        <v>4762</v>
      </c>
      <c r="D86" t="s">
        <v>48</v>
      </c>
      <c r="E86">
        <v>2</v>
      </c>
      <c r="F86" t="str">
        <f>IF(LEN(B86)&gt;1,INDEX(コアインボイス0904!E:E,MATCH('japan-core_semantics'!B86,コアインボイス0904!C:C,0),1),"")</f>
        <v>買い手住所</v>
      </c>
      <c r="G86" t="str">
        <f>IF(LEN(B86)&gt;1,INDEX(コアインボイス0904!G:G,MATCH('japan-core_semantics'!B86,コアインボイス0904!C:C,0),1),"")</f>
        <v>発注者住所3</v>
      </c>
      <c r="H86" s="1" t="s">
        <v>2428</v>
      </c>
      <c r="K86" s="1" t="str">
        <f>IF(AND("AS"=MID(D86,1,2),LEN(B86)&gt;1),INDEX(コアインボイス0904!F:F,MATCH('japan-core_semantics'!B86,コアインボイス0904!C:C,0),1),"")</f>
        <v/>
      </c>
    </row>
    <row r="87" spans="1:11">
      <c r="A87" s="161">
        <v>130</v>
      </c>
      <c r="B87" s="161" t="str">
        <f>INDEX(コアインボイス0904!C:C,MATCH('japan-core_semantics'!A87,コアインボイス0904!A:A,0),1)</f>
        <v>/JC00/JC33_2_JC23/JC33_2_JC23_17</v>
      </c>
      <c r="C87" s="161" t="s">
        <v>4763</v>
      </c>
      <c r="D87" t="s">
        <v>48</v>
      </c>
      <c r="E87">
        <v>2</v>
      </c>
      <c r="F87" t="str">
        <f>IF(LEN(B87)&gt;1,INDEX(コアインボイス0904!E:E,MATCH('japan-core_semantics'!B87,コアインボイス0904!C:C,0),1),"")</f>
        <v>買い手住所</v>
      </c>
      <c r="G87" t="str">
        <f>IF(LEN(B87)&gt;1,INDEX(コアインボイス0904!G:G,MATCH('japan-core_semantics'!B87,コアインボイス0904!C:C,0),1),"")</f>
        <v>発注者国ID</v>
      </c>
      <c r="H87" s="1" t="s">
        <v>2355</v>
      </c>
      <c r="K87" s="1" t="str">
        <f>IF(AND("AS"=MID(D87,1,2),LEN(B87)&gt;1),INDEX(コアインボイス0904!F:F,MATCH('japan-core_semantics'!B87,コアインボイス0904!C:C,0),1),"")</f>
        <v/>
      </c>
    </row>
    <row r="88" spans="1:11">
      <c r="A88" s="161">
        <v>133</v>
      </c>
      <c r="B88" s="161" t="str">
        <f>INDEX(コアインボイス0904!C:C,MATCH('japan-core_semantics'!A88,コアインボイス0904!A:A,0),1)</f>
        <v>/JC00/JC33_2_JC23/JC33_2_JC23_18</v>
      </c>
      <c r="C88" s="161" t="s">
        <v>4765</v>
      </c>
      <c r="D88" t="s">
        <v>48</v>
      </c>
      <c r="E88">
        <v>2</v>
      </c>
      <c r="F88" t="str">
        <f>IF(LEN(B88)&gt;1,INDEX(コアインボイス0904!E:E,MATCH('japan-core_semantics'!B88,コアインボイス0904!C:C,0),1),"")</f>
        <v>買い手国際アドレス</v>
      </c>
      <c r="G88" t="str">
        <f>IF(LEN(B88)&gt;1,INDEX(コアインボイス0904!G:G,MATCH('japan-core_semantics'!B88,コアインボイス0904!C:C,0),1),"")</f>
        <v>国際アドレス登録機関コード</v>
      </c>
      <c r="H88" s="1" t="s">
        <v>2355</v>
      </c>
      <c r="K88" s="1" t="str">
        <f>IF(AND("AS"=MID(D88,1,2),LEN(B88)&gt;1),INDEX(コアインボイス0904!F:F,MATCH('japan-core_semantics'!B88,コアインボイス0904!C:C,0),1),"")</f>
        <v/>
      </c>
    </row>
    <row r="89" spans="1:11">
      <c r="A89" s="161">
        <v>134</v>
      </c>
      <c r="B89" s="161" t="str">
        <f>INDEX(コアインボイス0904!C:C,MATCH('japan-core_semantics'!A89,コアインボイス0904!A:A,0),1)</f>
        <v>/JC00/JC33_2_JC23/JC33_2_JC23_19</v>
      </c>
      <c r="C89" s="161" t="s">
        <v>4766</v>
      </c>
      <c r="D89" t="s">
        <v>48</v>
      </c>
      <c r="E89">
        <v>2</v>
      </c>
      <c r="F89" t="str">
        <f>IF(LEN(B89)&gt;1,INDEX(コアインボイス0904!E:E,MATCH('japan-core_semantics'!B89,コアインボイス0904!C:C,0),1),"")</f>
        <v>買い手国際アドレス</v>
      </c>
      <c r="G89" t="str">
        <f>IF(LEN(B89)&gt;1,INDEX(コアインボイス0904!G:G,MATCH('japan-core_semantics'!B89,コアインボイス0904!C:C,0),1),"")</f>
        <v>発注者国際アドレス</v>
      </c>
      <c r="H89" s="1" t="s">
        <v>2431</v>
      </c>
      <c r="K89" s="1" t="str">
        <f>IF(AND("AS"=MID(D89,1,2),LEN(B89)&gt;1),INDEX(コアインボイス0904!F:F,MATCH('japan-core_semantics'!B89,コアインボイス0904!C:C,0),1),"")</f>
        <v/>
      </c>
    </row>
    <row r="90" spans="1:11">
      <c r="A90" s="161">
        <v>135</v>
      </c>
      <c r="B90" s="161" t="str">
        <f>INDEX(コアインボイス0904!C:C,MATCH('japan-core_semantics'!A90,コアインボイス0904!A:A,0),1)</f>
        <v>/JC00/JC71_JC01</v>
      </c>
      <c r="C90" s="161" t="s">
        <v>4768</v>
      </c>
      <c r="D90" t="s">
        <v>60</v>
      </c>
      <c r="E90">
        <v>1</v>
      </c>
      <c r="F90">
        <f>IF(LEN(B90)&gt;1,INDEX(コアインボイス0904!E:E,MATCH('japan-core_semantics'!B90,コアインボイス0904!C:C,0),1),"")</f>
        <v>0</v>
      </c>
      <c r="I90" t="s">
        <v>4515</v>
      </c>
      <c r="K90" s="1">
        <f>IF(AND("AS"=MID(D90,1,2),LEN(B90)&gt;1),INDEX(コアインボイス0904!F:F,MATCH('japan-core_semantics'!B90,コアインボイス0904!C:C,0),1),"")</f>
        <v>1</v>
      </c>
    </row>
    <row r="91" spans="1:11">
      <c r="A91" s="161">
        <v>137</v>
      </c>
      <c r="B91" s="161" t="str">
        <f>INDEX(コアインボイス0904!C:C,MATCH('japan-core_semantics'!A91,コアインボイス0904!A:A,0),1)</f>
        <v>/JC00/JC71_JC01/JC71_JC01_01</v>
      </c>
      <c r="C91" s="161" t="s">
        <v>4769</v>
      </c>
      <c r="D91" t="s">
        <v>48</v>
      </c>
      <c r="E91">
        <v>1</v>
      </c>
      <c r="F91" t="str">
        <f>IF(LEN(B91)&gt;1,INDEX(コアインボイス0904!E:E,MATCH('japan-core_semantics'!B91,コアインボイス0904!C:C,0),1),"")</f>
        <v>プロジェクト調達</v>
      </c>
      <c r="G91" t="str">
        <f>IF(LEN(B91)&gt;1,INDEX(コアインボイス0904!G:G,MATCH('japan-core_semantics'!B91,コアインボイス0904!C:C,0),1),"")</f>
        <v>プロジェクトID</v>
      </c>
      <c r="H91" s="1" t="s">
        <v>2562</v>
      </c>
      <c r="K91" s="1" t="str">
        <f>IF(AND("AS"=MID(D91,1,2),LEN(B91)&gt;1),INDEX(コアインボイス0904!F:F,MATCH('japan-core_semantics'!B91,コアインボイス0904!C:C,0),1),"")</f>
        <v/>
      </c>
    </row>
    <row r="92" spans="1:11">
      <c r="A92" s="161">
        <v>138</v>
      </c>
      <c r="B92" s="161" t="str">
        <f>INDEX(コアインボイス0904!C:C,MATCH('japan-core_semantics'!A92,コアインボイス0904!A:A,0),1)</f>
        <v>/JC00/JC71_JC01/JC71_JC01_02</v>
      </c>
      <c r="C92" s="161" t="s">
        <v>4770</v>
      </c>
      <c r="D92" t="s">
        <v>48</v>
      </c>
      <c r="E92">
        <v>1</v>
      </c>
      <c r="F92" t="str">
        <f>IF(LEN(B92)&gt;1,INDEX(コアインボイス0904!E:E,MATCH('japan-core_semantics'!B92,コアインボイス0904!C:C,0),1),"")</f>
        <v>プロジェクト調達</v>
      </c>
      <c r="G92" t="str">
        <f>IF(LEN(B92)&gt;1,INDEX(コアインボイス0904!G:G,MATCH('japan-core_semantics'!B92,コアインボイス0904!C:C,0),1),"")</f>
        <v>プロジェクト名</v>
      </c>
      <c r="H92" s="1" t="s">
        <v>2428</v>
      </c>
      <c r="K92" s="1" t="str">
        <f>IF(AND("AS"=MID(D92,1,2),LEN(B92)&gt;1),INDEX(コアインボイス0904!F:F,MATCH('japan-core_semantics'!B92,コアインボイス0904!C:C,0),1),"")</f>
        <v/>
      </c>
    </row>
    <row r="93" spans="1:11">
      <c r="A93" s="161">
        <v>139</v>
      </c>
      <c r="B93" s="161" t="str">
        <f>INDEX(コアインボイス0904!C:C,MATCH('japan-core_semantics'!A93,コアインボイス0904!A:A,0),1)</f>
        <v>/JC00/JC43_JC34</v>
      </c>
      <c r="C93" s="161" t="s">
        <v>4772</v>
      </c>
      <c r="D93" t="s">
        <v>60</v>
      </c>
      <c r="E93">
        <v>1</v>
      </c>
      <c r="F93">
        <f>IF(LEN(B93)&gt;1,INDEX(コアインボイス0904!E:E,MATCH('japan-core_semantics'!B93,コアインボイス0904!C:C,0),1),"")</f>
        <v>0</v>
      </c>
      <c r="K93" s="1">
        <f>IF(AND("AS"=MID(D93,1,2),LEN(B93)&gt;1),INDEX(コアインボイス0904!F:F,MATCH('japan-core_semantics'!B93,コアインボイス0904!C:C,0),1),"")</f>
        <v>1</v>
      </c>
    </row>
    <row r="94" spans="1:11">
      <c r="A94" s="161">
        <v>141</v>
      </c>
      <c r="B94" s="161" t="str">
        <f>INDEX(コアインボイス0904!C:C,MATCH('japan-core_semantics'!A94,コアインボイス0904!A:A,0),1)</f>
        <v>/JC00/JC43_JC34/JC43_JC34_01</v>
      </c>
      <c r="C94" s="161" t="s">
        <v>4773</v>
      </c>
      <c r="D94" t="s">
        <v>48</v>
      </c>
      <c r="E94">
        <v>1</v>
      </c>
      <c r="F94" t="str">
        <f>IF(LEN(B94)&gt;1,INDEX(コアインボイス0904!E:E,MATCH('japan-core_semantics'!B94,コアインボイス0904!C:C,0),1),"")</f>
        <v>ヘッダ</v>
      </c>
      <c r="G94" t="str">
        <f>IF(LEN(B94)&gt;1,INDEX(コアインボイス0904!G:G,MATCH('japan-core_semantics'!B94,コアインボイス0904!C:C,0),1),"")</f>
        <v>税通貨コード</v>
      </c>
      <c r="H94" s="1" t="s">
        <v>2355</v>
      </c>
      <c r="K94" s="1" t="str">
        <f>IF(AND("AS"=MID(D94,1,2),LEN(B94)&gt;1),INDEX(コアインボイス0904!F:F,MATCH('japan-core_semantics'!B94,コアインボイス0904!C:C,0),1),"")</f>
        <v/>
      </c>
    </row>
    <row r="95" spans="1:11">
      <c r="A95" s="161">
        <v>142</v>
      </c>
      <c r="B95" s="161" t="str">
        <f>INDEX(コアインボイス0904!C:C,MATCH('japan-core_semantics'!A95,コアインボイス0904!A:A,0),1)</f>
        <v>/JC00/JC43_JC34/JC43_JC34_02</v>
      </c>
      <c r="C95" s="161" t="s">
        <v>4774</v>
      </c>
      <c r="D95" t="s">
        <v>48</v>
      </c>
      <c r="E95">
        <v>1</v>
      </c>
      <c r="F95" t="str">
        <f>IF(LEN(B95)&gt;1,INDEX(コアインボイス0904!E:E,MATCH('japan-core_semantics'!B95,コアインボイス0904!C:C,0),1),"")</f>
        <v>ヘッダ</v>
      </c>
      <c r="G95" t="str">
        <f>IF(LEN(B95)&gt;1,INDEX(コアインボイス0904!G:G,MATCH('japan-core_semantics'!B95,コアインボイス0904!C:C,0),1),"")</f>
        <v>文書通貨コード</v>
      </c>
      <c r="H95" s="1" t="s">
        <v>2355</v>
      </c>
      <c r="K95" s="1" t="str">
        <f>IF(AND("AS"=MID(D95,1,2),LEN(B95)&gt;1),INDEX(コアインボイス0904!F:F,MATCH('japan-core_semantics'!B95,コアインボイス0904!C:C,0),1),"")</f>
        <v/>
      </c>
    </row>
    <row r="96" spans="1:11">
      <c r="A96" s="161">
        <v>143</v>
      </c>
      <c r="B96" s="161" t="str">
        <f>INDEX(コアインボイス0904!C:C,MATCH('japan-core_semantics'!A96,コアインボイス0904!A:A,0),1)</f>
        <v>/JC00/JC43_JC34/JC43_JC34_03</v>
      </c>
      <c r="C96" s="161" t="s">
        <v>4775</v>
      </c>
      <c r="D96" t="s">
        <v>48</v>
      </c>
      <c r="E96">
        <v>1</v>
      </c>
      <c r="F96" t="str">
        <f>IF(LEN(B96)&gt;1,INDEX(コアインボイス0904!E:E,MATCH('japan-core_semantics'!B96,コアインボイス0904!C:C,0),1),"")</f>
        <v>ヘッダ</v>
      </c>
      <c r="G96" t="str">
        <f>IF(LEN(B96)&gt;1,INDEX(コアインボイス0904!G:G,MATCH('japan-core_semantics'!B96,コアインボイス0904!C:C,0),1),"")</f>
        <v>支払通貨コード</v>
      </c>
      <c r="H96" s="1" t="s">
        <v>2355</v>
      </c>
      <c r="K96" s="1" t="str">
        <f>IF(AND("AS"=MID(D96,1,2),LEN(B96)&gt;1),INDEX(コアインボイス0904!F:F,MATCH('japan-core_semantics'!B96,コアインボイス0904!C:C,0),1),"")</f>
        <v/>
      </c>
    </row>
    <row r="97" spans="1:11">
      <c r="A97" s="161">
        <v>144</v>
      </c>
      <c r="B97" s="161" t="str">
        <f>INDEX(コアインボイス0904!C:C,MATCH('japan-core_semantics'!A97,コアインボイス0904!A:A,0),1)</f>
        <v>/JC00/JC35_3_JC23</v>
      </c>
      <c r="C97" s="161" t="s">
        <v>4777</v>
      </c>
      <c r="D97" t="s">
        <v>60</v>
      </c>
      <c r="E97">
        <v>1</v>
      </c>
      <c r="F97" t="str">
        <f>IF(LEN(B97)&gt;1,INDEX(コアインボイス0904!E:E,MATCH('japan-core_semantics'!B97,コアインボイス0904!C:C,0),1),"")</f>
        <v>ヘッダ</v>
      </c>
      <c r="I97" t="s">
        <v>4529</v>
      </c>
      <c r="K97" s="1">
        <f>IF(AND("AS"=MID(D97,1,2),LEN(B97)&gt;1),INDEX(コアインボイス0904!F:F,MATCH('japan-core_semantics'!B97,コアインボイス0904!C:C,0),1),"")</f>
        <v>1</v>
      </c>
    </row>
    <row r="98" spans="1:11">
      <c r="A98" s="161">
        <v>146</v>
      </c>
      <c r="B98" s="161" t="str">
        <f>INDEX(コアインボイス0904!C:C,MATCH('japan-core_semantics'!A98,コアインボイス0904!A:A,0),1)</f>
        <v>/JC00/JC35_3_JC23/JC35_3_JC23_01</v>
      </c>
      <c r="C98" s="161" t="s">
        <v>4778</v>
      </c>
      <c r="D98" t="s">
        <v>48</v>
      </c>
      <c r="E98">
        <v>1</v>
      </c>
      <c r="F98" t="str">
        <f>IF(LEN(B98)&gt;1,INDEX(コアインボイス0904!E:E,MATCH('japan-core_semantics'!B98,コアインボイス0904!C:C,0),1),"")</f>
        <v>請求者</v>
      </c>
      <c r="G98" t="str">
        <f>IF(LEN(B98)&gt;1,INDEX(コアインボイス0904!G:G,MATCH('japan-core_semantics'!B98,コアインボイス0904!C:C,0),1),"")</f>
        <v>請求者ID</v>
      </c>
      <c r="H98" s="1" t="s">
        <v>2355</v>
      </c>
      <c r="K98" s="1" t="str">
        <f>IF(AND("AS"=MID(D98,1,2),LEN(B98)&gt;1),INDEX(コアインボイス0904!F:F,MATCH('japan-core_semantics'!B98,コアインボイス0904!C:C,0),1),"")</f>
        <v/>
      </c>
    </row>
    <row r="99" spans="1:11">
      <c r="A99" s="161">
        <v>147</v>
      </c>
      <c r="B99" s="161" t="str">
        <f>INDEX(コアインボイス0904!C:C,MATCH('japan-core_semantics'!A99,コアインボイス0904!A:A,0),1)</f>
        <v>/JC00/JC35_3_JC23/JC35_3_JC23_02</v>
      </c>
      <c r="C99" s="161" t="s">
        <v>4779</v>
      </c>
      <c r="D99" t="s">
        <v>48</v>
      </c>
      <c r="E99">
        <v>1</v>
      </c>
      <c r="F99" t="str">
        <f>IF(LEN(B99)&gt;1,INDEX(コアインボイス0904!E:E,MATCH('japan-core_semantics'!B99,コアインボイス0904!C:C,0),1),"")</f>
        <v>請求者</v>
      </c>
      <c r="G99" t="str">
        <f>IF(LEN(B99)&gt;1,INDEX(コアインボイス0904!G:G,MATCH('japan-core_semantics'!B99,コアインボイス0904!C:C,0),1),"")</f>
        <v>請求者国際企業ID</v>
      </c>
      <c r="H99" s="1" t="s">
        <v>2355</v>
      </c>
      <c r="K99" s="1" t="str">
        <f>IF(AND("AS"=MID(D99,1,2),LEN(B99)&gt;1),INDEX(コアインボイス0904!F:F,MATCH('japan-core_semantics'!B99,コアインボイス0904!C:C,0),1),"")</f>
        <v/>
      </c>
    </row>
    <row r="100" spans="1:11">
      <c r="A100" s="161">
        <v>148</v>
      </c>
      <c r="B100" s="161" t="str">
        <f>INDEX(コアインボイス0904!C:C,MATCH('japan-core_semantics'!A100,コアインボイス0904!A:A,0),1)</f>
        <v>/JC00/JC35_3_JC23/JC35_3_JC23_03</v>
      </c>
      <c r="C100" s="161" t="s">
        <v>4780</v>
      </c>
      <c r="D100" t="s">
        <v>48</v>
      </c>
      <c r="E100">
        <v>1</v>
      </c>
      <c r="F100" t="str">
        <f>IF(LEN(B100)&gt;1,INDEX(コアインボイス0904!E:E,MATCH('japan-core_semantics'!B100,コアインボイス0904!C:C,0),1),"")</f>
        <v>請求者</v>
      </c>
      <c r="G100" t="str">
        <f>IF(LEN(B100)&gt;1,INDEX(コアインボイス0904!G:G,MATCH('japan-core_semantics'!B100,コアインボイス0904!C:C,0),1),"")</f>
        <v>請求者名称</v>
      </c>
      <c r="H100" s="1" t="s">
        <v>2355</v>
      </c>
      <c r="K100" s="1" t="str">
        <f>IF(AND("AS"=MID(D100,1,2),LEN(B100)&gt;1),INDEX(コアインボイス0904!F:F,MATCH('japan-core_semantics'!B100,コアインボイス0904!C:C,0),1),"")</f>
        <v/>
      </c>
    </row>
    <row r="101" spans="1:11">
      <c r="A101" s="161">
        <v>149</v>
      </c>
      <c r="B101" s="161" t="str">
        <f>INDEX(コアインボイス0904!C:C,MATCH('japan-core_semantics'!A101,コアインボイス0904!A:A,0),1)</f>
        <v>/JC00/JC35_3_JC23/JC35_3_JC23_04</v>
      </c>
      <c r="C101" s="161" t="s">
        <v>4781</v>
      </c>
      <c r="D101" t="s">
        <v>48</v>
      </c>
      <c r="E101">
        <v>1</v>
      </c>
      <c r="F101" t="str">
        <f>IF(LEN(B101)&gt;1,INDEX(コアインボイス0904!E:E,MATCH('japan-core_semantics'!B101,コアインボイス0904!C:C,0),1),"")</f>
        <v>請求者</v>
      </c>
      <c r="G101" t="str">
        <f>IF(LEN(B101)&gt;1,INDEX(コアインボイス0904!G:G,MATCH('japan-core_semantics'!B101,コアインボイス0904!C:C,0),1),"")</f>
        <v>請求者適格請求書発行事業者登録番号</v>
      </c>
      <c r="H101" s="1" t="s">
        <v>2355</v>
      </c>
      <c r="K101" s="1" t="str">
        <f>IF(AND("AS"=MID(D101,1,2),LEN(B101)&gt;1),INDEX(コアインボイス0904!F:F,MATCH('japan-core_semantics'!B101,コアインボイス0904!C:C,0),1),"")</f>
        <v/>
      </c>
    </row>
    <row r="102" spans="1:11">
      <c r="A102" s="161">
        <v>150</v>
      </c>
      <c r="B102" s="161" t="str">
        <f>INDEX(コアインボイス0904!C:C,MATCH('japan-core_semantics'!A102,コアインボイス0904!A:A,0),1)</f>
        <v>/JC00/JC35_3_JC23/JC35_3_JC23_05</v>
      </c>
      <c r="C102" s="161" t="s">
        <v>4782</v>
      </c>
      <c r="D102" t="s">
        <v>48</v>
      </c>
      <c r="E102">
        <v>1</v>
      </c>
      <c r="F102" t="str">
        <f>IF(LEN(B102)&gt;1,INDEX(コアインボイス0904!E:E,MATCH('japan-core_semantics'!B102,コアインボイス0904!C:C,0),1),"")</f>
        <v>請求者</v>
      </c>
      <c r="G102" t="str">
        <f>IF(LEN(B102)&gt;1,INDEX(コアインボイス0904!G:G,MATCH('japan-core_semantics'!B102,コアインボイス0904!C:C,0),1),"")</f>
        <v>請求者タイプコード</v>
      </c>
      <c r="H102" s="1" t="s">
        <v>2355</v>
      </c>
      <c r="K102" s="1" t="str">
        <f>IF(AND("AS"=MID(D102,1,2),LEN(B102)&gt;1),INDEX(コアインボイス0904!F:F,MATCH('japan-core_semantics'!B102,コアインボイス0904!C:C,0),1),"")</f>
        <v/>
      </c>
    </row>
    <row r="103" spans="1:11">
      <c r="A103" s="161">
        <v>153</v>
      </c>
      <c r="B103" s="161" t="str">
        <f>INDEX(コアインボイス0904!C:C,MATCH('japan-core_semantics'!A103,コアインボイス0904!A:A,0),1)</f>
        <v>/JC00/JC35_3_JC23/JC35_3_JC23_06</v>
      </c>
      <c r="C103" s="161" t="s">
        <v>4784</v>
      </c>
      <c r="D103" t="s">
        <v>48</v>
      </c>
      <c r="E103">
        <v>2</v>
      </c>
      <c r="F103" t="str">
        <f>IF(LEN(B103)&gt;1,INDEX(コアインボイス0904!E:E,MATCH('japan-core_semantics'!B103,コアインボイス0904!C:C,0),1),"")</f>
        <v>請求者連絡先</v>
      </c>
      <c r="G103" t="str">
        <f>IF(LEN(B103)&gt;1,INDEX(コアインボイス0904!G:G,MATCH('japan-core_semantics'!B103,コアインボイス0904!C:C,0),1),"")</f>
        <v>請求部門ID</v>
      </c>
      <c r="H103" s="1" t="s">
        <v>2355</v>
      </c>
      <c r="K103" s="1" t="str">
        <f>IF(AND("AS"=MID(D103,1,2),LEN(B103)&gt;1),INDEX(コアインボイス0904!F:F,MATCH('japan-core_semantics'!B103,コアインボイス0904!C:C,0),1),"")</f>
        <v/>
      </c>
    </row>
    <row r="104" spans="1:11">
      <c r="A104" s="161">
        <v>154</v>
      </c>
      <c r="B104" s="161" t="str">
        <f>INDEX(コアインボイス0904!C:C,MATCH('japan-core_semantics'!A104,コアインボイス0904!A:A,0),1)</f>
        <v>/JC00/JC35_3_JC23/JC35_3_JC23_07</v>
      </c>
      <c r="C104" s="161" t="s">
        <v>4785</v>
      </c>
      <c r="D104" t="s">
        <v>48</v>
      </c>
      <c r="E104">
        <v>2</v>
      </c>
      <c r="F104" t="str">
        <f>IF(LEN(B104)&gt;1,INDEX(コアインボイス0904!E:E,MATCH('japan-core_semantics'!B104,コアインボイス0904!C:C,0),1),"")</f>
        <v>請求者連絡先</v>
      </c>
      <c r="G104" t="str">
        <f>IF(LEN(B104)&gt;1,INDEX(コアインボイス0904!G:G,MATCH('japan-core_semantics'!B104,コアインボイス0904!C:C,0),1),"")</f>
        <v>請求者担当名</v>
      </c>
      <c r="H104" s="1" t="s">
        <v>2355</v>
      </c>
      <c r="K104" s="1" t="str">
        <f>IF(AND("AS"=MID(D104,1,2),LEN(B104)&gt;1),INDEX(コアインボイス0904!F:F,MATCH('japan-core_semantics'!B104,コアインボイス0904!C:C,0),1),"")</f>
        <v/>
      </c>
    </row>
    <row r="105" spans="1:11">
      <c r="A105" s="161">
        <v>155</v>
      </c>
      <c r="B105" s="161" t="str">
        <f>INDEX(コアインボイス0904!C:C,MATCH('japan-core_semantics'!A105,コアインボイス0904!A:A,0),1)</f>
        <v>/JC00/JC35_3_JC23/JC35_3_JC23_08</v>
      </c>
      <c r="C105" s="161" t="s">
        <v>4786</v>
      </c>
      <c r="D105" t="s">
        <v>48</v>
      </c>
      <c r="E105">
        <v>2</v>
      </c>
      <c r="F105" t="str">
        <f>IF(LEN(B105)&gt;1,INDEX(コアインボイス0904!E:E,MATCH('japan-core_semantics'!B105,コアインボイス0904!C:C,0),1),"")</f>
        <v>請求者連絡先</v>
      </c>
      <c r="G105" t="str">
        <f>IF(LEN(B105)&gt;1,INDEX(コアインボイス0904!G:G,MATCH('japan-core_semantics'!B105,コアインボイス0904!C:C,0),1),"")</f>
        <v>請求者部門名</v>
      </c>
      <c r="H105" s="1" t="s">
        <v>2355</v>
      </c>
      <c r="K105" s="1" t="str">
        <f>IF(AND("AS"=MID(D105,1,2),LEN(B105)&gt;1),INDEX(コアインボイス0904!F:F,MATCH('japan-core_semantics'!B105,コアインボイス0904!C:C,0),1),"")</f>
        <v/>
      </c>
    </row>
    <row r="106" spans="1:11">
      <c r="A106" s="161">
        <v>156</v>
      </c>
      <c r="B106" s="161" t="str">
        <f>INDEX(コアインボイス0904!C:C,MATCH('japan-core_semantics'!A106,コアインボイス0904!A:A,0),1)</f>
        <v>/JC00/JC35_3_JC23/JC35_3_JC23_09</v>
      </c>
      <c r="C106" s="161" t="s">
        <v>4787</v>
      </c>
      <c r="D106" t="s">
        <v>48</v>
      </c>
      <c r="E106">
        <v>2</v>
      </c>
      <c r="F106" t="str">
        <f>IF(LEN(B106)&gt;1,INDEX(コアインボイス0904!E:E,MATCH('japan-core_semantics'!B106,コアインボイス0904!C:C,0),1),"")</f>
        <v>請求者連絡先</v>
      </c>
      <c r="G106" t="str">
        <f>IF(LEN(B106)&gt;1,INDEX(コアインボイス0904!G:G,MATCH('japan-core_semantics'!B106,コアインボイス0904!C:C,0),1),"")</f>
        <v>請求者担当ID</v>
      </c>
      <c r="H106" s="1" t="s">
        <v>2355</v>
      </c>
      <c r="K106" s="1" t="str">
        <f>IF(AND("AS"=MID(D106,1,2),LEN(B106)&gt;1),INDEX(コアインボイス0904!F:F,MATCH('japan-core_semantics'!B106,コアインボイス0904!C:C,0),1),"")</f>
        <v/>
      </c>
    </row>
    <row r="107" spans="1:11">
      <c r="A107" s="161">
        <v>159</v>
      </c>
      <c r="B107" s="161" t="str">
        <f>INDEX(コアインボイス0904!C:C,MATCH('japan-core_semantics'!A107,コアインボイス0904!A:A,0),1)</f>
        <v>/JC00/JC35_3_JC23/JC35_3_JC23_10</v>
      </c>
      <c r="C107" s="161" t="s">
        <v>4788</v>
      </c>
      <c r="D107" t="s">
        <v>48</v>
      </c>
      <c r="E107">
        <v>2</v>
      </c>
      <c r="F107" t="str">
        <f>IF(LEN(B107)&gt;1,INDEX(コアインボイス0904!E:E,MATCH('japan-core_semantics'!B107,コアインボイス0904!C:C,0),1),"")</f>
        <v>請求者連絡先</v>
      </c>
      <c r="G107" t="str">
        <f>IF(LEN(B107)&gt;1,INDEX(コアインボイス0904!G:G,MATCH('japan-core_semantics'!B107,コアインボイス0904!C:C,0),1),"")</f>
        <v>請求者電話番号</v>
      </c>
      <c r="H107" s="1" t="s">
        <v>2355</v>
      </c>
      <c r="K107" s="1" t="str">
        <f>IF(AND("AS"=MID(D107,1,2),LEN(B107)&gt;1),INDEX(コアインボイス0904!F:F,MATCH('japan-core_semantics'!B107,コアインボイス0904!C:C,0),1),"")</f>
        <v/>
      </c>
    </row>
    <row r="108" spans="1:11">
      <c r="A108" s="161">
        <v>162</v>
      </c>
      <c r="B108" s="161" t="str">
        <f>INDEX(コアインボイス0904!C:C,MATCH('japan-core_semantics'!A108,コアインボイス0904!A:A,0),1)</f>
        <v>/JC00/JC35_3_JC23/JC35_3_JC23_11</v>
      </c>
      <c r="C108" s="161" t="s">
        <v>4789</v>
      </c>
      <c r="D108" t="s">
        <v>48</v>
      </c>
      <c r="E108">
        <v>2</v>
      </c>
      <c r="F108" t="str">
        <f>IF(LEN(B108)&gt;1,INDEX(コアインボイス0904!E:E,MATCH('japan-core_semantics'!B108,コアインボイス0904!C:C,0),1),"")</f>
        <v>請求者連絡先</v>
      </c>
      <c r="G108" t="str">
        <f>IF(LEN(B108)&gt;1,INDEX(コアインボイス0904!G:G,MATCH('japan-core_semantics'!B108,コアインボイス0904!C:C,0),1),"")</f>
        <v>請求者FAX番号</v>
      </c>
      <c r="H108" s="1" t="s">
        <v>2355</v>
      </c>
      <c r="K108" s="1" t="str">
        <f>IF(AND("AS"=MID(D108,1,2),LEN(B108)&gt;1),INDEX(コアインボイス0904!F:F,MATCH('japan-core_semantics'!B108,コアインボイス0904!C:C,0),1),"")</f>
        <v/>
      </c>
    </row>
    <row r="109" spans="1:11">
      <c r="A109" s="161">
        <v>165</v>
      </c>
      <c r="B109" s="161" t="str">
        <f>INDEX(コアインボイス0904!C:C,MATCH('japan-core_semantics'!A109,コアインボイス0904!A:A,0),1)</f>
        <v>/JC00/JC35_3_JC23/JC35_3_JC23_12</v>
      </c>
      <c r="C109" s="161" t="s">
        <v>4790</v>
      </c>
      <c r="D109" t="s">
        <v>48</v>
      </c>
      <c r="E109">
        <v>2</v>
      </c>
      <c r="F109" t="str">
        <f>IF(LEN(B109)&gt;1,INDEX(コアインボイス0904!E:E,MATCH('japan-core_semantics'!B109,コアインボイス0904!C:C,0),1),"")</f>
        <v>請求者連絡先</v>
      </c>
      <c r="G109" t="str">
        <f>IF(LEN(B109)&gt;1,INDEX(コアインボイス0904!G:G,MATCH('japan-core_semantics'!B109,コアインボイス0904!C:C,0),1),"")</f>
        <v>請求者メールアドレス</v>
      </c>
      <c r="H109" s="1" t="s">
        <v>2355</v>
      </c>
      <c r="K109" s="1" t="str">
        <f>IF(AND("AS"=MID(D109,1,2),LEN(B109)&gt;1),INDEX(コアインボイス0904!F:F,MATCH('japan-core_semantics'!B109,コアインボイス0904!C:C,0),1),"")</f>
        <v/>
      </c>
    </row>
    <row r="110" spans="1:11">
      <c r="A110" s="161">
        <v>168</v>
      </c>
      <c r="B110" s="161" t="str">
        <f>INDEX(コアインボイス0904!C:C,MATCH('japan-core_semantics'!A110,コアインボイス0904!A:A,0),1)</f>
        <v>/JC00/JC35_3_JC23/JC35_3_JC23_13</v>
      </c>
      <c r="C110" s="161" t="s">
        <v>4792</v>
      </c>
      <c r="D110" t="s">
        <v>48</v>
      </c>
      <c r="E110">
        <v>2</v>
      </c>
      <c r="F110" t="str">
        <f>IF(LEN(B110)&gt;1,INDEX(コアインボイス0904!E:E,MATCH('japan-core_semantics'!B110,コアインボイス0904!C:C,0),1),"")</f>
        <v>請求者住所</v>
      </c>
      <c r="G110" t="str">
        <f>IF(LEN(B110)&gt;1,INDEX(コアインボイス0904!G:G,MATCH('japan-core_semantics'!B110,コアインボイス0904!C:C,0),1),"")</f>
        <v>請求者郵便番号</v>
      </c>
      <c r="H110" s="1" t="s">
        <v>2355</v>
      </c>
      <c r="K110" s="1" t="str">
        <f>IF(AND("AS"=MID(D110,1,2),LEN(B110)&gt;1),INDEX(コアインボイス0904!F:F,MATCH('japan-core_semantics'!B110,コアインボイス0904!C:C,0),1),"")</f>
        <v/>
      </c>
    </row>
    <row r="111" spans="1:11">
      <c r="A111" s="161">
        <v>169</v>
      </c>
      <c r="B111" s="161" t="str">
        <f>INDEX(コアインボイス0904!C:C,MATCH('japan-core_semantics'!A111,コアインボイス0904!A:A,0),1)</f>
        <v>/JC00/JC35_3_JC23/JC35_3_JC23_14</v>
      </c>
      <c r="C111" s="161" t="s">
        <v>4793</v>
      </c>
      <c r="D111" t="s">
        <v>48</v>
      </c>
      <c r="E111">
        <v>2</v>
      </c>
      <c r="F111" t="str">
        <f>IF(LEN(B111)&gt;1,INDEX(コアインボイス0904!E:E,MATCH('japan-core_semantics'!B111,コアインボイス0904!C:C,0),1),"")</f>
        <v>請求者住所</v>
      </c>
      <c r="G111" t="str">
        <f>IF(LEN(B111)&gt;1,INDEX(コアインボイス0904!G:G,MATCH('japan-core_semantics'!B111,コアインボイス0904!C:C,0),1),"")</f>
        <v>請求者住所1</v>
      </c>
      <c r="H111" s="1" t="s">
        <v>2355</v>
      </c>
      <c r="K111" s="1" t="str">
        <f>IF(AND("AS"=MID(D111,1,2),LEN(B111)&gt;1),INDEX(コアインボイス0904!F:F,MATCH('japan-core_semantics'!B111,コアインボイス0904!C:C,0),1),"")</f>
        <v/>
      </c>
    </row>
    <row r="112" spans="1:11">
      <c r="A112" s="161">
        <v>170</v>
      </c>
      <c r="B112" s="161" t="str">
        <f>INDEX(コアインボイス0904!C:C,MATCH('japan-core_semantics'!A112,コアインボイス0904!A:A,0),1)</f>
        <v>/JC00/JC35_3_JC23/JC35_3_JC23_15</v>
      </c>
      <c r="C112" s="161" t="s">
        <v>4794</v>
      </c>
      <c r="D112" t="s">
        <v>48</v>
      </c>
      <c r="E112">
        <v>2</v>
      </c>
      <c r="F112" t="str">
        <f>IF(LEN(B112)&gt;1,INDEX(コアインボイス0904!E:E,MATCH('japan-core_semantics'!B112,コアインボイス0904!C:C,0),1),"")</f>
        <v>請求者住所</v>
      </c>
      <c r="G112" t="str">
        <f>IF(LEN(B112)&gt;1,INDEX(コアインボイス0904!G:G,MATCH('japan-core_semantics'!B112,コアインボイス0904!C:C,0),1),"")</f>
        <v>請求者住所2</v>
      </c>
      <c r="H112" s="1" t="s">
        <v>2355</v>
      </c>
      <c r="K112" s="1" t="str">
        <f>IF(AND("AS"=MID(D112,1,2),LEN(B112)&gt;1),INDEX(コアインボイス0904!F:F,MATCH('japan-core_semantics'!B112,コアインボイス0904!C:C,0),1),"")</f>
        <v/>
      </c>
    </row>
    <row r="113" spans="1:11">
      <c r="A113" s="161">
        <v>171</v>
      </c>
      <c r="B113" s="161" t="str">
        <f>INDEX(コアインボイス0904!C:C,MATCH('japan-core_semantics'!A113,コアインボイス0904!A:A,0),1)</f>
        <v>/JC00/JC35_3_JC23/JC35_3_JC23_16</v>
      </c>
      <c r="C113" s="161" t="s">
        <v>4795</v>
      </c>
      <c r="D113" t="s">
        <v>48</v>
      </c>
      <c r="E113">
        <v>2</v>
      </c>
      <c r="F113" t="str">
        <f>IF(LEN(B113)&gt;1,INDEX(コアインボイス0904!E:E,MATCH('japan-core_semantics'!B113,コアインボイス0904!C:C,0),1),"")</f>
        <v>請求者住所</v>
      </c>
      <c r="G113" t="str">
        <f>IF(LEN(B113)&gt;1,INDEX(コアインボイス0904!G:G,MATCH('japan-core_semantics'!B113,コアインボイス0904!C:C,0),1),"")</f>
        <v>請求者住所3</v>
      </c>
      <c r="H113" s="1" t="s">
        <v>2355</v>
      </c>
      <c r="K113" s="1" t="str">
        <f>IF(AND("AS"=MID(D113,1,2),LEN(B113)&gt;1),INDEX(コアインボイス0904!F:F,MATCH('japan-core_semantics'!B113,コアインボイス0904!C:C,0),1),"")</f>
        <v/>
      </c>
    </row>
    <row r="114" spans="1:11">
      <c r="A114" s="161">
        <v>172</v>
      </c>
      <c r="B114" s="161" t="str">
        <f>INDEX(コアインボイス0904!C:C,MATCH('japan-core_semantics'!A114,コアインボイス0904!A:A,0),1)</f>
        <v>/JC00/JC35_3_JC23/JC35_3_JC23_17</v>
      </c>
      <c r="C114" s="161" t="s">
        <v>4796</v>
      </c>
      <c r="D114" t="s">
        <v>48</v>
      </c>
      <c r="E114">
        <v>2</v>
      </c>
      <c r="F114" t="str">
        <f>IF(LEN(B114)&gt;1,INDEX(コアインボイス0904!E:E,MATCH('japan-core_semantics'!B114,コアインボイス0904!C:C,0),1),"")</f>
        <v>請求者住所</v>
      </c>
      <c r="G114" t="str">
        <f>IF(LEN(B114)&gt;1,INDEX(コアインボイス0904!G:G,MATCH('japan-core_semantics'!B114,コアインボイス0904!C:C,0),1),"")</f>
        <v>請求者国ID</v>
      </c>
      <c r="H114" s="1" t="s">
        <v>2355</v>
      </c>
      <c r="K114" s="1" t="str">
        <f>IF(AND("AS"=MID(D114,1,2),LEN(B114)&gt;1),INDEX(コアインボイス0904!F:F,MATCH('japan-core_semantics'!B114,コアインボイス0904!C:C,0),1),"")</f>
        <v/>
      </c>
    </row>
    <row r="115" spans="1:11">
      <c r="A115" s="161">
        <v>175</v>
      </c>
      <c r="B115" s="161" t="str">
        <f>INDEX(コアインボイス0904!C:C,MATCH('japan-core_semantics'!A115,コアインボイス0904!A:A,0),1)</f>
        <v>/JC00/JC35_3_JC23/JC35_3_JC23_18</v>
      </c>
      <c r="C115" s="161" t="s">
        <v>4798</v>
      </c>
      <c r="D115" t="s">
        <v>48</v>
      </c>
      <c r="E115">
        <v>2</v>
      </c>
      <c r="F115" t="str">
        <f>IF(LEN(B115)&gt;1,INDEX(コアインボイス0904!E:E,MATCH('japan-core_semantics'!B115,コアインボイス0904!C:C,0),1),"")</f>
        <v>請求者国際アドレス</v>
      </c>
      <c r="G115" t="str">
        <f>IF(LEN(B115)&gt;1,INDEX(コアインボイス0904!G:G,MATCH('japan-core_semantics'!B115,コアインボイス0904!C:C,0),1),"")</f>
        <v>国際アドレス登録機関コード</v>
      </c>
      <c r="H115" s="1" t="s">
        <v>2355</v>
      </c>
      <c r="I115" s="160"/>
      <c r="K115" s="1" t="str">
        <f>IF(AND("AS"=MID(D115,1,2),LEN(B115)&gt;1),INDEX(コアインボイス0904!F:F,MATCH('japan-core_semantics'!B115,コアインボイス0904!C:C,0),1),"")</f>
        <v/>
      </c>
    </row>
    <row r="116" spans="1:11">
      <c r="A116" s="161">
        <v>176</v>
      </c>
      <c r="B116" s="161" t="str">
        <f>INDEX(コアインボイス0904!C:C,MATCH('japan-core_semantics'!A116,コアインボイス0904!A:A,0),1)</f>
        <v>/JC00/JC35_3_JC23/JC35_3_JC23_19</v>
      </c>
      <c r="C116" s="161" t="s">
        <v>4799</v>
      </c>
      <c r="D116" t="s">
        <v>48</v>
      </c>
      <c r="E116">
        <v>2</v>
      </c>
      <c r="F116" t="str">
        <f>IF(LEN(B116)&gt;1,INDEX(コアインボイス0904!E:E,MATCH('japan-core_semantics'!B116,コアインボイス0904!C:C,0),1),"")</f>
        <v>請求者国際アドレス</v>
      </c>
      <c r="G116" t="str">
        <f>IF(LEN(B116)&gt;1,INDEX(コアインボイス0904!G:G,MATCH('japan-core_semantics'!B116,コアインボイス0904!C:C,0),1),"")</f>
        <v>請求者国際アドレス</v>
      </c>
      <c r="H116" s="1" t="s">
        <v>2355</v>
      </c>
      <c r="K116" s="1" t="str">
        <f>IF(AND("AS"=MID(D116,1,2),LEN(B116)&gt;1),INDEX(コアインボイス0904!F:F,MATCH('japan-core_semantics'!B116,コアインボイス0904!C:C,0),1),"")</f>
        <v/>
      </c>
    </row>
    <row r="117" spans="1:11">
      <c r="A117" s="161">
        <v>177</v>
      </c>
      <c r="B117" s="161" t="str">
        <f>INDEX(コアインボイス0904!C:C,MATCH('japan-core_semantics'!A117,コアインボイス0904!A:A,0),1)</f>
        <v>/JC00/JC36_4_JC23</v>
      </c>
      <c r="C117" s="161" t="s">
        <v>4801</v>
      </c>
      <c r="D117" t="s">
        <v>60</v>
      </c>
      <c r="E117">
        <v>1</v>
      </c>
      <c r="F117" t="str">
        <f>IF(LEN(B117)&gt;1,INDEX(コアインボイス0904!E:E,MATCH('japan-core_semantics'!B117,コアインボイス0904!C:C,0),1),"")</f>
        <v>ヘッダ</v>
      </c>
      <c r="I117" t="s">
        <v>4542</v>
      </c>
      <c r="K117" s="1">
        <f>IF(AND("AS"=MID(D117,1,2),LEN(B117)&gt;1),INDEX(コアインボイス0904!F:F,MATCH('japan-core_semantics'!B117,コアインボイス0904!C:C,0),1),"")</f>
        <v>1</v>
      </c>
    </row>
    <row r="118" spans="1:11">
      <c r="A118" s="161">
        <v>179</v>
      </c>
      <c r="B118" s="161" t="str">
        <f>INDEX(コアインボイス0904!C:C,MATCH('japan-core_semantics'!A118,コアインボイス0904!A:A,0),1)</f>
        <v>/JC00/JC36_4_JC23/JC36_4_JC23_01</v>
      </c>
      <c r="C118" s="161" t="s">
        <v>4802</v>
      </c>
      <c r="D118" t="s">
        <v>48</v>
      </c>
      <c r="E118">
        <v>1</v>
      </c>
      <c r="F118" t="str">
        <f>IF(LEN(B118)&gt;1,INDEX(コアインボイス0904!E:E,MATCH('japan-core_semantics'!B118,コアインボイス0904!C:C,0),1),"")</f>
        <v>請求先</v>
      </c>
      <c r="G118" t="str">
        <f>IF(LEN(B118)&gt;1,INDEX(コアインボイス0904!G:G,MATCH('japan-core_semantics'!B118,コアインボイス0904!C:C,0),1),"")</f>
        <v>請求先ID</v>
      </c>
      <c r="H118" s="1" t="s">
        <v>2355</v>
      </c>
      <c r="K118" s="1" t="str">
        <f>IF(AND("AS"=MID(D118,1,2),LEN(B118)&gt;1),INDEX(コアインボイス0904!F:F,MATCH('japan-core_semantics'!B118,コアインボイス0904!C:C,0),1),"")</f>
        <v/>
      </c>
    </row>
    <row r="119" spans="1:11">
      <c r="A119" s="161">
        <v>180</v>
      </c>
      <c r="B119" s="161" t="str">
        <f>INDEX(コアインボイス0904!C:C,MATCH('japan-core_semantics'!A119,コアインボイス0904!A:A,0),1)</f>
        <v>/JC00/JC36_4_JC23/JC36_4_JC23_02</v>
      </c>
      <c r="C119" s="161" t="s">
        <v>4803</v>
      </c>
      <c r="D119" t="s">
        <v>48</v>
      </c>
      <c r="E119">
        <v>1</v>
      </c>
      <c r="F119" t="str">
        <f>IF(LEN(B119)&gt;1,INDEX(コアインボイス0904!E:E,MATCH('japan-core_semantics'!B119,コアインボイス0904!C:C,0),1),"")</f>
        <v>請求先</v>
      </c>
      <c r="G119" t="str">
        <f>IF(LEN(B119)&gt;1,INDEX(コアインボイス0904!G:G,MATCH('japan-core_semantics'!B119,コアインボイス0904!C:C,0),1),"")</f>
        <v>請求先国際企業ID</v>
      </c>
      <c r="H119" s="1" t="s">
        <v>2355</v>
      </c>
      <c r="K119" s="1" t="str">
        <f>IF(AND("AS"=MID(D119,1,2),LEN(B119)&gt;1),INDEX(コアインボイス0904!F:F,MATCH('japan-core_semantics'!B119,コアインボイス0904!C:C,0),1),"")</f>
        <v/>
      </c>
    </row>
    <row r="120" spans="1:11">
      <c r="A120" s="161">
        <v>181</v>
      </c>
      <c r="B120" s="161" t="str">
        <f>INDEX(コアインボイス0904!C:C,MATCH('japan-core_semantics'!A120,コアインボイス0904!A:A,0),1)</f>
        <v>/JC00/JC36_4_JC23/JC36_4_JC23_03</v>
      </c>
      <c r="C120" s="161" t="s">
        <v>4804</v>
      </c>
      <c r="D120" t="s">
        <v>48</v>
      </c>
      <c r="E120">
        <v>1</v>
      </c>
      <c r="F120" t="str">
        <f>IF(LEN(B120)&gt;1,INDEX(コアインボイス0904!E:E,MATCH('japan-core_semantics'!B120,コアインボイス0904!C:C,0),1),"")</f>
        <v>請求先</v>
      </c>
      <c r="G120" t="str">
        <f>IF(LEN(B120)&gt;1,INDEX(コアインボイス0904!G:G,MATCH('japan-core_semantics'!B120,コアインボイス0904!C:C,0),1),"")</f>
        <v>請求先名称</v>
      </c>
      <c r="H120" s="1" t="s">
        <v>2355</v>
      </c>
      <c r="K120" s="1" t="str">
        <f>IF(AND("AS"=MID(D120,1,2),LEN(B120)&gt;1),INDEX(コアインボイス0904!F:F,MATCH('japan-core_semantics'!B120,コアインボイス0904!C:C,0),1),"")</f>
        <v/>
      </c>
    </row>
    <row r="121" spans="1:11">
      <c r="A121" s="161">
        <v>184</v>
      </c>
      <c r="B121" s="161" t="str">
        <f>INDEX(コアインボイス0904!C:C,MATCH('japan-core_semantics'!A121,コアインボイス0904!A:A,0),1)</f>
        <v>/JC00/JC36_4_JC23/JC36_4_JC23_04</v>
      </c>
      <c r="C121" s="161" t="s">
        <v>4806</v>
      </c>
      <c r="D121" t="s">
        <v>48</v>
      </c>
      <c r="E121">
        <v>2</v>
      </c>
      <c r="F121" t="str">
        <f>IF(LEN(B121)&gt;1,INDEX(コアインボイス0904!E:E,MATCH('japan-core_semantics'!B121,コアインボイス0904!C:C,0),1),"")</f>
        <v>請求先連絡先</v>
      </c>
      <c r="G121" t="str">
        <f>IF(LEN(B121)&gt;1,INDEX(コアインボイス0904!G:G,MATCH('japan-core_semantics'!B121,コアインボイス0904!C:C,0),1),"")</f>
        <v>請求先部門ID</v>
      </c>
      <c r="H121" s="1" t="s">
        <v>2355</v>
      </c>
      <c r="K121" s="1" t="str">
        <f>IF(AND("AS"=MID(D121,1,2),LEN(B121)&gt;1),INDEX(コアインボイス0904!F:F,MATCH('japan-core_semantics'!B121,コアインボイス0904!C:C,0),1),"")</f>
        <v/>
      </c>
    </row>
    <row r="122" spans="1:11">
      <c r="A122" s="161">
        <v>185</v>
      </c>
      <c r="B122" s="161" t="str">
        <f>INDEX(コアインボイス0904!C:C,MATCH('japan-core_semantics'!A122,コアインボイス0904!A:A,0),1)</f>
        <v>/JC00/JC36_4_JC23/JC36_4_JC23_05</v>
      </c>
      <c r="C122" s="161" t="s">
        <v>4807</v>
      </c>
      <c r="D122" t="s">
        <v>48</v>
      </c>
      <c r="E122">
        <v>2</v>
      </c>
      <c r="F122" t="str">
        <f>IF(LEN(B122)&gt;1,INDEX(コアインボイス0904!E:E,MATCH('japan-core_semantics'!B122,コアインボイス0904!C:C,0),1),"")</f>
        <v>請求先連絡先</v>
      </c>
      <c r="G122" t="str">
        <f>IF(LEN(B122)&gt;1,INDEX(コアインボイス0904!G:G,MATCH('japan-core_semantics'!B122,コアインボイス0904!C:C,0),1),"")</f>
        <v>請求先担当名</v>
      </c>
      <c r="H122" s="1" t="s">
        <v>2355</v>
      </c>
      <c r="K122" s="1" t="str">
        <f>IF(AND("AS"=MID(D122,1,2),LEN(B122)&gt;1),INDEX(コアインボイス0904!F:F,MATCH('japan-core_semantics'!B122,コアインボイス0904!C:C,0),1),"")</f>
        <v/>
      </c>
    </row>
    <row r="123" spans="1:11">
      <c r="A123" s="161">
        <v>186</v>
      </c>
      <c r="B123" s="161" t="str">
        <f>INDEX(コアインボイス0904!C:C,MATCH('japan-core_semantics'!A123,コアインボイス0904!A:A,0),1)</f>
        <v>/JC00/JC36_4_JC23/JC36_4_JC23_06</v>
      </c>
      <c r="C123" s="161" t="s">
        <v>4808</v>
      </c>
      <c r="D123" t="s">
        <v>48</v>
      </c>
      <c r="E123">
        <v>2</v>
      </c>
      <c r="F123" t="str">
        <f>IF(LEN(B123)&gt;1,INDEX(コアインボイス0904!E:E,MATCH('japan-core_semantics'!B123,コアインボイス0904!C:C,0),1),"")</f>
        <v>請求先連絡先</v>
      </c>
      <c r="G123" t="str">
        <f>IF(LEN(B123)&gt;1,INDEX(コアインボイス0904!G:G,MATCH('japan-core_semantics'!B123,コアインボイス0904!C:C,0),1),"")</f>
        <v>請求先部門名</v>
      </c>
      <c r="H123" s="1" t="s">
        <v>2355</v>
      </c>
      <c r="K123" s="1" t="str">
        <f>IF(AND("AS"=MID(D123,1,2),LEN(B123)&gt;1),INDEX(コアインボイス0904!F:F,MATCH('japan-core_semantics'!B123,コアインボイス0904!C:C,0),1),"")</f>
        <v/>
      </c>
    </row>
    <row r="124" spans="1:11">
      <c r="A124" s="161">
        <v>187</v>
      </c>
      <c r="B124" s="161" t="str">
        <f>INDEX(コアインボイス0904!C:C,MATCH('japan-core_semantics'!A124,コアインボイス0904!A:A,0),1)</f>
        <v>/JC00/JC36_4_JC23/JC36_4_JC23_07</v>
      </c>
      <c r="C124" s="161" t="s">
        <v>4809</v>
      </c>
      <c r="D124" t="s">
        <v>48</v>
      </c>
      <c r="E124">
        <v>2</v>
      </c>
      <c r="F124" t="str">
        <f>IF(LEN(B124)&gt;1,INDEX(コアインボイス0904!E:E,MATCH('japan-core_semantics'!B124,コアインボイス0904!C:C,0),1),"")</f>
        <v>請求先連絡先</v>
      </c>
      <c r="G124" t="str">
        <f>IF(LEN(B124)&gt;1,INDEX(コアインボイス0904!G:G,MATCH('japan-core_semantics'!B124,コアインボイス0904!C:C,0),1),"")</f>
        <v>請求先担当ID</v>
      </c>
      <c r="H124" s="1" t="s">
        <v>2355</v>
      </c>
      <c r="K124" s="1" t="str">
        <f>IF(AND("AS"=MID(D124,1,2),LEN(B124)&gt;1),INDEX(コアインボイス0904!F:F,MATCH('japan-core_semantics'!B124,コアインボイス0904!C:C,0),1),"")</f>
        <v/>
      </c>
    </row>
    <row r="125" spans="1:11">
      <c r="A125" s="161">
        <v>190</v>
      </c>
      <c r="B125" s="161" t="str">
        <f>INDEX(コアインボイス0904!C:C,MATCH('japan-core_semantics'!A125,コアインボイス0904!A:A,0),1)</f>
        <v>/JC00/JC36_4_JC23/JC36_4_JC23_08</v>
      </c>
      <c r="C125" s="161" t="s">
        <v>4810</v>
      </c>
      <c r="D125" t="s">
        <v>48</v>
      </c>
      <c r="E125">
        <v>2</v>
      </c>
      <c r="F125" t="str">
        <f>IF(LEN(B125)&gt;1,INDEX(コアインボイス0904!E:E,MATCH('japan-core_semantics'!B125,コアインボイス0904!C:C,0),1),"")</f>
        <v>請求先連絡先</v>
      </c>
      <c r="G125" t="str">
        <f>IF(LEN(B125)&gt;1,INDEX(コアインボイス0904!G:G,MATCH('japan-core_semantics'!B125,コアインボイス0904!C:C,0),1),"")</f>
        <v>請求先電話番号</v>
      </c>
      <c r="H125" s="1" t="s">
        <v>2355</v>
      </c>
      <c r="K125" s="1" t="str">
        <f>IF(AND("AS"=MID(D125,1,2),LEN(B125)&gt;1),INDEX(コアインボイス0904!F:F,MATCH('japan-core_semantics'!B125,コアインボイス0904!C:C,0),1),"")</f>
        <v/>
      </c>
    </row>
    <row r="126" spans="1:11">
      <c r="A126" s="161">
        <v>193</v>
      </c>
      <c r="B126" s="161" t="str">
        <f>INDEX(コアインボイス0904!C:C,MATCH('japan-core_semantics'!A126,コアインボイス0904!A:A,0),1)</f>
        <v>/JC00/JC36_4_JC23/JC36_4_JC23_09</v>
      </c>
      <c r="C126" s="161" t="s">
        <v>4811</v>
      </c>
      <c r="D126" t="s">
        <v>48</v>
      </c>
      <c r="E126">
        <v>2</v>
      </c>
      <c r="F126" t="str">
        <f>IF(LEN(B126)&gt;1,INDEX(コアインボイス0904!E:E,MATCH('japan-core_semantics'!B126,コアインボイス0904!C:C,0),1),"")</f>
        <v>請求先連絡先</v>
      </c>
      <c r="G126" t="str">
        <f>IF(LEN(B126)&gt;1,INDEX(コアインボイス0904!G:G,MATCH('japan-core_semantics'!B126,コアインボイス0904!C:C,0),1),"")</f>
        <v>請求先FAX番号</v>
      </c>
      <c r="H126" s="1" t="s">
        <v>2355</v>
      </c>
      <c r="K126" s="1" t="str">
        <f>IF(AND("AS"=MID(D126,1,2),LEN(B126)&gt;1),INDEX(コアインボイス0904!F:F,MATCH('japan-core_semantics'!B126,コアインボイス0904!C:C,0),1),"")</f>
        <v/>
      </c>
    </row>
    <row r="127" spans="1:11">
      <c r="A127" s="161">
        <v>196</v>
      </c>
      <c r="B127" s="161" t="str">
        <f>INDEX(コアインボイス0904!C:C,MATCH('japan-core_semantics'!A127,コアインボイス0904!A:A,0),1)</f>
        <v>/JC00/JC36_4_JC23/JC36_4_JC23_10</v>
      </c>
      <c r="C127" s="161" t="s">
        <v>4812</v>
      </c>
      <c r="D127" t="s">
        <v>48</v>
      </c>
      <c r="E127">
        <v>2</v>
      </c>
      <c r="F127" t="str">
        <f>IF(LEN(B127)&gt;1,INDEX(コアインボイス0904!E:E,MATCH('japan-core_semantics'!B127,コアインボイス0904!C:C,0),1),"")</f>
        <v>請求先連絡先</v>
      </c>
      <c r="G127" t="str">
        <f>IF(LEN(B127)&gt;1,INDEX(コアインボイス0904!G:G,MATCH('japan-core_semantics'!B127,コアインボイス0904!C:C,0),1),"")</f>
        <v>請求先メールアドレス</v>
      </c>
      <c r="H127" s="1" t="s">
        <v>2355</v>
      </c>
      <c r="K127" s="1" t="str">
        <f>IF(AND("AS"=MID(D127,1,2),LEN(B127)&gt;1),INDEX(コアインボイス0904!F:F,MATCH('japan-core_semantics'!B127,コアインボイス0904!C:C,0),1),"")</f>
        <v/>
      </c>
    </row>
    <row r="128" spans="1:11">
      <c r="A128" s="161">
        <v>199</v>
      </c>
      <c r="B128" s="161" t="str">
        <f>INDEX(コアインボイス0904!C:C,MATCH('japan-core_semantics'!A128,コアインボイス0904!A:A,0),1)</f>
        <v>/JC00/JC36_4_JC23/JC36_4_JC23_11</v>
      </c>
      <c r="C128" s="161" t="s">
        <v>4814</v>
      </c>
      <c r="D128" t="s">
        <v>48</v>
      </c>
      <c r="E128">
        <v>2</v>
      </c>
      <c r="F128" t="str">
        <f>IF(LEN(B128)&gt;1,INDEX(コアインボイス0904!E:E,MATCH('japan-core_semantics'!B128,コアインボイス0904!C:C,0),1),"")</f>
        <v>請求先住所</v>
      </c>
      <c r="G128" t="str">
        <f>IF(LEN(B128)&gt;1,INDEX(コアインボイス0904!G:G,MATCH('japan-core_semantics'!B128,コアインボイス0904!C:C,0),1),"")</f>
        <v>請求先郵便番号</v>
      </c>
      <c r="H128" s="1" t="s">
        <v>2355</v>
      </c>
      <c r="K128" s="1" t="str">
        <f>IF(AND("AS"=MID(D128,1,2),LEN(B128)&gt;1),INDEX(コアインボイス0904!F:F,MATCH('japan-core_semantics'!B128,コアインボイス0904!C:C,0),1),"")</f>
        <v/>
      </c>
    </row>
    <row r="129" spans="1:11">
      <c r="A129" s="161">
        <v>200</v>
      </c>
      <c r="B129" s="161" t="str">
        <f>INDEX(コアインボイス0904!C:C,MATCH('japan-core_semantics'!A129,コアインボイス0904!A:A,0),1)</f>
        <v>/JC00/JC36_4_JC23/JC36_4_JC23_12</v>
      </c>
      <c r="C129" s="161" t="s">
        <v>4815</v>
      </c>
      <c r="D129" t="s">
        <v>48</v>
      </c>
      <c r="E129">
        <v>2</v>
      </c>
      <c r="F129" t="str">
        <f>IF(LEN(B129)&gt;1,INDEX(コアインボイス0904!E:E,MATCH('japan-core_semantics'!B129,コアインボイス0904!C:C,0),1),"")</f>
        <v>請求先住所</v>
      </c>
      <c r="G129" t="str">
        <f>IF(LEN(B129)&gt;1,INDEX(コアインボイス0904!G:G,MATCH('japan-core_semantics'!B129,コアインボイス0904!C:C,0),1),"")</f>
        <v>請求先住所1</v>
      </c>
      <c r="H129" s="1" t="s">
        <v>2355</v>
      </c>
      <c r="K129" s="1" t="str">
        <f>IF(AND("AS"=MID(D129,1,2),LEN(B129)&gt;1),INDEX(コアインボイス0904!F:F,MATCH('japan-core_semantics'!B129,コアインボイス0904!C:C,0),1),"")</f>
        <v/>
      </c>
    </row>
    <row r="130" spans="1:11">
      <c r="A130" s="161">
        <v>201</v>
      </c>
      <c r="B130" s="161" t="str">
        <f>INDEX(コアインボイス0904!C:C,MATCH('japan-core_semantics'!A130,コアインボイス0904!A:A,0),1)</f>
        <v>/JC00/JC36_4_JC23/JC36_4_JC23_13</v>
      </c>
      <c r="C130" s="161" t="s">
        <v>4816</v>
      </c>
      <c r="D130" t="s">
        <v>48</v>
      </c>
      <c r="E130">
        <v>2</v>
      </c>
      <c r="F130" t="str">
        <f>IF(LEN(B130)&gt;1,INDEX(コアインボイス0904!E:E,MATCH('japan-core_semantics'!B130,コアインボイス0904!C:C,0),1),"")</f>
        <v>請求先住所</v>
      </c>
      <c r="G130" t="str">
        <f>IF(LEN(B130)&gt;1,INDEX(コアインボイス0904!G:G,MATCH('japan-core_semantics'!B130,コアインボイス0904!C:C,0),1),"")</f>
        <v>請求先住所2</v>
      </c>
      <c r="H130" s="1" t="s">
        <v>2355</v>
      </c>
      <c r="K130" s="1" t="str">
        <f>IF(AND("AS"=MID(D130,1,2),LEN(B130)&gt;1),INDEX(コアインボイス0904!F:F,MATCH('japan-core_semantics'!B130,コアインボイス0904!C:C,0),1),"")</f>
        <v/>
      </c>
    </row>
    <row r="131" spans="1:11">
      <c r="A131" s="161">
        <v>202</v>
      </c>
      <c r="B131" s="161" t="str">
        <f>INDEX(コアインボイス0904!C:C,MATCH('japan-core_semantics'!A131,コアインボイス0904!A:A,0),1)</f>
        <v>/JC00/JC36_4_JC23/JC36_4_JC23_14</v>
      </c>
      <c r="C131" s="161" t="s">
        <v>4817</v>
      </c>
      <c r="D131" t="s">
        <v>48</v>
      </c>
      <c r="E131">
        <v>2</v>
      </c>
      <c r="F131" t="str">
        <f>IF(LEN(B131)&gt;1,INDEX(コアインボイス0904!E:E,MATCH('japan-core_semantics'!B131,コアインボイス0904!C:C,0),1),"")</f>
        <v>請求先住所</v>
      </c>
      <c r="G131" t="str">
        <f>IF(LEN(B131)&gt;1,INDEX(コアインボイス0904!G:G,MATCH('japan-core_semantics'!B131,コアインボイス0904!C:C,0),1),"")</f>
        <v>請求先住所3</v>
      </c>
      <c r="H131" s="1" t="s">
        <v>2355</v>
      </c>
      <c r="K131" s="1" t="str">
        <f>IF(AND("AS"=MID(D131,1,2),LEN(B131)&gt;1),INDEX(コアインボイス0904!F:F,MATCH('japan-core_semantics'!B131,コアインボイス0904!C:C,0),1),"")</f>
        <v/>
      </c>
    </row>
    <row r="132" spans="1:11">
      <c r="A132" s="161">
        <v>203</v>
      </c>
      <c r="B132" s="161" t="str">
        <f>INDEX(コアインボイス0904!C:C,MATCH('japan-core_semantics'!A132,コアインボイス0904!A:A,0),1)</f>
        <v>/JC00/JC36_4_JC23/JC36_4_JC23_15</v>
      </c>
      <c r="C132" s="161" t="s">
        <v>4818</v>
      </c>
      <c r="D132" t="s">
        <v>48</v>
      </c>
      <c r="E132">
        <v>2</v>
      </c>
      <c r="F132" t="str">
        <f>IF(LEN(B132)&gt;1,INDEX(コアインボイス0904!E:E,MATCH('japan-core_semantics'!B132,コアインボイス0904!C:C,0),1),"")</f>
        <v>請求先住所</v>
      </c>
      <c r="G132" t="str">
        <f>IF(LEN(B132)&gt;1,INDEX(コアインボイス0904!G:G,MATCH('japan-core_semantics'!B132,コアインボイス0904!C:C,0),1),"")</f>
        <v>請求先国ID</v>
      </c>
      <c r="H132" s="1" t="s">
        <v>2355</v>
      </c>
      <c r="K132" s="1" t="str">
        <f>IF(AND("AS"=MID(D132,1,2),LEN(B132)&gt;1),INDEX(コアインボイス0904!F:F,MATCH('japan-core_semantics'!B132,コアインボイス0904!C:C,0),1),"")</f>
        <v/>
      </c>
    </row>
    <row r="133" spans="1:11">
      <c r="A133">
        <v>206</v>
      </c>
      <c r="B133" s="161" t="str">
        <f>INDEX(コアインボイス0904!C:C,MATCH('japan-core_semantics'!A133,コアインボイス0904!A:A,0),1)</f>
        <v>/JC00/JC36_4_JC23/JC36_4_JC23_16</v>
      </c>
      <c r="C133" s="161" t="s">
        <v>4820</v>
      </c>
      <c r="D133" t="s">
        <v>48</v>
      </c>
      <c r="E133">
        <v>2</v>
      </c>
      <c r="F133" t="str">
        <f>IF(LEN(B133)&gt;1,INDEX(コアインボイス0904!E:E,MATCH('japan-core_semantics'!B133,コアインボイス0904!C:C,0),1),"")</f>
        <v>送信者国際アドレス</v>
      </c>
      <c r="G133" t="str">
        <f>IF(LEN(B133)&gt;1,INDEX(コアインボイス0904!G:G,MATCH('japan-core_semantics'!B133,コアインボイス0904!C:C,0),1),"")</f>
        <v>国際アドレス登録機関コード</v>
      </c>
      <c r="H133" s="1" t="s">
        <v>2355</v>
      </c>
      <c r="K133" s="1" t="str">
        <f>IF(AND("AS"=MID(D133,1,2),LEN(B133)&gt;1),INDEX(コアインボイス0904!F:F,MATCH('japan-core_semantics'!B133,コアインボイス0904!C:C,0),1),"")</f>
        <v/>
      </c>
    </row>
    <row r="134" spans="1:11">
      <c r="A134" s="161">
        <v>207</v>
      </c>
      <c r="B134" s="161" t="str">
        <f>INDEX(コアインボイス0904!C:C,MATCH('japan-core_semantics'!A134,コアインボイス0904!A:A,0),1)</f>
        <v>/JC00/JC36_4_JC23/JC36_4_JC23_17</v>
      </c>
      <c r="C134" s="161" t="s">
        <v>4821</v>
      </c>
      <c r="D134" t="s">
        <v>48</v>
      </c>
      <c r="E134">
        <v>2</v>
      </c>
      <c r="F134" t="str">
        <f>IF(LEN(B134)&gt;1,INDEX(コアインボイス0904!E:E,MATCH('japan-core_semantics'!B134,コアインボイス0904!C:C,0),1),"")</f>
        <v>送信者国際アドレス</v>
      </c>
      <c r="G134" t="str">
        <f>IF(LEN(B134)&gt;1,INDEX(コアインボイス0904!G:G,MATCH('japan-core_semantics'!B134,コアインボイス0904!C:C,0),1),"")</f>
        <v>請求先国際アドレス</v>
      </c>
      <c r="H134" s="1" t="s">
        <v>2355</v>
      </c>
      <c r="K134" s="1" t="str">
        <f>IF(AND("AS"=MID(D134,1,2),LEN(B134)&gt;1),INDEX(コアインボイス0904!F:F,MATCH('japan-core_semantics'!B134,コアインボイス0904!C:C,0),1),"")</f>
        <v/>
      </c>
    </row>
    <row r="135" spans="1:11">
      <c r="A135">
        <v>208</v>
      </c>
      <c r="B135" s="161" t="str">
        <f>INDEX(コアインボイス0904!C:C,MATCH('japan-core_semantics'!A135,コアインボイス0904!A:A,0),1)</f>
        <v>/JC00/JC37_5_JC23</v>
      </c>
      <c r="C135" s="161" t="s">
        <v>4823</v>
      </c>
      <c r="D135" t="s">
        <v>60</v>
      </c>
      <c r="E135">
        <v>1</v>
      </c>
      <c r="F135" t="str">
        <f>IF(LEN(B135)&gt;1,INDEX(コアインボイス0904!E:E,MATCH('japan-core_semantics'!B135,コアインボイス0904!C:C,0),1),"")</f>
        <v>ヘッダ</v>
      </c>
      <c r="I135" t="s">
        <v>3063</v>
      </c>
      <c r="K135" s="1">
        <f>IF(AND("AS"=MID(D135,1,2),LEN(B135)&gt;1),INDEX(コアインボイス0904!F:F,MATCH('japan-core_semantics'!B135,コアインボイス0904!C:C,0),1),"")</f>
        <v>1</v>
      </c>
    </row>
    <row r="136" spans="1:11">
      <c r="A136" s="161">
        <v>210</v>
      </c>
      <c r="B136" s="161" t="str">
        <f>INDEX(コアインボイス0904!C:C,MATCH('japan-core_semantics'!A136,コアインボイス0904!A:A,0),1)</f>
        <v>/JC00/JC37_5_JC23/JC37_5_JC23_01</v>
      </c>
      <c r="C136" s="161" t="s">
        <v>4824</v>
      </c>
      <c r="D136" t="s">
        <v>48</v>
      </c>
      <c r="E136">
        <v>1</v>
      </c>
      <c r="F136" t="str">
        <f>IF(LEN(B136)&gt;1,INDEX(コアインボイス0904!E:E,MATCH('japan-core_semantics'!B136,コアインボイス0904!C:C,0),1),"")</f>
        <v>支払先</v>
      </c>
      <c r="G136" t="str">
        <f>IF(LEN(B136)&gt;1,INDEX(コアインボイス0904!G:G,MATCH('japan-core_semantics'!B136,コアインボイス0904!C:C,0),1),"")</f>
        <v>支払先ID</v>
      </c>
      <c r="H136" s="1" t="s">
        <v>2355</v>
      </c>
      <c r="K136" s="1" t="str">
        <f>IF(AND("AS"=MID(D136,1,2),LEN(B136)&gt;1),INDEX(コアインボイス0904!F:F,MATCH('japan-core_semantics'!B136,コアインボイス0904!C:C,0),1),"")</f>
        <v/>
      </c>
    </row>
    <row r="137" spans="1:11">
      <c r="A137">
        <v>211</v>
      </c>
      <c r="B137" s="161" t="str">
        <f>INDEX(コアインボイス0904!C:C,MATCH('japan-core_semantics'!A137,コアインボイス0904!A:A,0),1)</f>
        <v>/JC00/JC37_5_JC23/JC37_5_JC23_16</v>
      </c>
      <c r="C137" s="161" t="s">
        <v>5274</v>
      </c>
      <c r="D137" t="s">
        <v>48</v>
      </c>
      <c r="E137">
        <v>1</v>
      </c>
      <c r="F137" t="str">
        <f>IF(LEN(B137)&gt;1,INDEX(コアインボイス0904!E:E,MATCH('japan-core_semantics'!B137,コアインボイス0904!C:C,0),1),"")</f>
        <v>支払先</v>
      </c>
      <c r="G137" t="str">
        <f>IF(LEN(B137)&gt;1,INDEX(コアインボイス0904!G:G,MATCH('japan-core_semantics'!B137,コアインボイス0904!C:C,0),1),"")</f>
        <v>スキーマID</v>
      </c>
      <c r="H137" s="1" t="s">
        <v>2355</v>
      </c>
      <c r="K137" s="1" t="str">
        <f>IF(AND("AS"=MID(D137,1,2),LEN(B137)&gt;1),INDEX(コアインボイス0904!F:F,MATCH('japan-core_semantics'!B137,コアインボイス0904!C:C,0),1),"")</f>
        <v/>
      </c>
    </row>
    <row r="138" spans="1:11">
      <c r="A138" s="161">
        <v>212</v>
      </c>
      <c r="B138" s="161" t="str">
        <f>INDEX(コアインボイス0904!C:C,MATCH('japan-core_semantics'!A138,コアインボイス0904!A:A,0),1)</f>
        <v>/JC00/JC37_5_JC23/JC37_5_JC23_02</v>
      </c>
      <c r="C138" s="161" t="s">
        <v>4825</v>
      </c>
      <c r="D138" t="s">
        <v>48</v>
      </c>
      <c r="E138">
        <v>1</v>
      </c>
      <c r="F138" t="str">
        <f>IF(LEN(B138)&gt;1,INDEX(コアインボイス0904!E:E,MATCH('japan-core_semantics'!B138,コアインボイス0904!C:C,0),1),"")</f>
        <v>支払先</v>
      </c>
      <c r="G138" t="str">
        <f>IF(LEN(B138)&gt;1,INDEX(コアインボイス0904!G:G,MATCH('japan-core_semantics'!B138,コアインボイス0904!C:C,0),1),"")</f>
        <v>支払先国際企業ID</v>
      </c>
      <c r="H138" s="1" t="s">
        <v>2355</v>
      </c>
      <c r="K138" s="1" t="str">
        <f>IF(AND("AS"=MID(D138,1,2),LEN(B138)&gt;1),INDEX(コアインボイス0904!F:F,MATCH('japan-core_semantics'!B138,コアインボイス0904!C:C,0),1),"")</f>
        <v/>
      </c>
    </row>
    <row r="139" spans="1:11">
      <c r="A139">
        <v>213</v>
      </c>
      <c r="B139" s="161" t="str">
        <f>INDEX(コアインボイス0904!C:C,MATCH('japan-core_semantics'!A139,コアインボイス0904!A:A,0),1)</f>
        <v>/JC00/JC37_5_JC23/JC37_5_JC23_17</v>
      </c>
      <c r="C139" s="161" t="s">
        <v>5275</v>
      </c>
      <c r="D139" t="s">
        <v>48</v>
      </c>
      <c r="E139">
        <v>1</v>
      </c>
      <c r="F139" t="str">
        <f>IF(LEN(B139)&gt;1,INDEX(コアインボイス0904!E:E,MATCH('japan-core_semantics'!B139,コアインボイス0904!C:C,0),1),"")</f>
        <v>支払先</v>
      </c>
      <c r="G139" t="str">
        <f>IF(LEN(B139)&gt;1,INDEX(コアインボイス0904!G:G,MATCH('japan-core_semantics'!B139,コアインボイス0904!C:C,0),1),"")</f>
        <v>スキーマID</v>
      </c>
      <c r="H139" s="1" t="s">
        <v>2355</v>
      </c>
      <c r="K139" s="1" t="str">
        <f>IF(AND("AS"=MID(D139,1,2),LEN(B139)&gt;1),INDEX(コアインボイス0904!F:F,MATCH('japan-core_semantics'!B139,コアインボイス0904!C:C,0),1),"")</f>
        <v/>
      </c>
    </row>
    <row r="140" spans="1:11">
      <c r="A140">
        <v>214</v>
      </c>
      <c r="B140" s="161" t="str">
        <f>INDEX(コアインボイス0904!C:C,MATCH('japan-core_semantics'!A140,コアインボイス0904!A:A,0),1)</f>
        <v>/JC00/JC37_5_JC23/JC37_5_JC23_03</v>
      </c>
      <c r="C140" s="161" t="s">
        <v>4826</v>
      </c>
      <c r="D140" t="s">
        <v>48</v>
      </c>
      <c r="E140">
        <v>1</v>
      </c>
      <c r="F140" t="str">
        <f>IF(LEN(B140)&gt;1,INDEX(コアインボイス0904!E:E,MATCH('japan-core_semantics'!B140,コアインボイス0904!C:C,0),1),"")</f>
        <v>支払先</v>
      </c>
      <c r="G140" t="str">
        <f>IF(LEN(B140)&gt;1,INDEX(コアインボイス0904!G:G,MATCH('japan-core_semantics'!B140,コアインボイス0904!C:C,0),1),"")</f>
        <v>支払先名称</v>
      </c>
      <c r="H140" s="1" t="s">
        <v>2355</v>
      </c>
      <c r="K140" s="1" t="str">
        <f>IF(AND("AS"=MID(D140,1,2),LEN(B140)&gt;1),INDEX(コアインボイス0904!F:F,MATCH('japan-core_semantics'!B140,コアインボイス0904!C:C,0),1),"")</f>
        <v/>
      </c>
    </row>
    <row r="141" spans="1:11">
      <c r="A141">
        <v>217</v>
      </c>
      <c r="B141" s="161" t="str">
        <f>INDEX(コアインボイス0904!C:C,MATCH('japan-core_semantics'!A141,コアインボイス0904!A:A,0),1)</f>
        <v>/JC00/JC37_5_JC23/JC37_5_JC23_04</v>
      </c>
      <c r="C141" s="161" t="s">
        <v>4828</v>
      </c>
      <c r="D141" t="s">
        <v>48</v>
      </c>
      <c r="E141">
        <v>2</v>
      </c>
      <c r="F141" t="str">
        <f>IF(LEN(B141)&gt;1,INDEX(コアインボイス0904!E:E,MATCH('japan-core_semantics'!B141,コアインボイス0904!C:C,0),1),"")</f>
        <v>支払先連絡先</v>
      </c>
      <c r="G141" t="str">
        <f>IF(LEN(B141)&gt;1,INDEX(コアインボイス0904!G:G,MATCH('japan-core_semantics'!B141,コアインボイス0904!C:C,0),1),"")</f>
        <v>支払先部門ID</v>
      </c>
      <c r="H141" s="1" t="s">
        <v>2355</v>
      </c>
      <c r="K141" s="1" t="str">
        <f>IF(AND("AS"=MID(D141,1,2),LEN(B141)&gt;1),INDEX(コアインボイス0904!F:F,MATCH('japan-core_semantics'!B141,コアインボイス0904!C:C,0),1),"")</f>
        <v/>
      </c>
    </row>
    <row r="142" spans="1:11">
      <c r="A142" s="161">
        <v>218</v>
      </c>
      <c r="B142" s="161" t="str">
        <f>INDEX(コアインボイス0904!C:C,MATCH('japan-core_semantics'!A142,コアインボイス0904!A:A,0),1)</f>
        <v>/JC00/JC37_5_JC23/JC37_5_JC23_05</v>
      </c>
      <c r="C142" s="161" t="s">
        <v>4829</v>
      </c>
      <c r="D142" t="s">
        <v>48</v>
      </c>
      <c r="E142">
        <v>2</v>
      </c>
      <c r="F142" t="str">
        <f>IF(LEN(B142)&gt;1,INDEX(コアインボイス0904!E:E,MATCH('japan-core_semantics'!B142,コアインボイス0904!C:C,0),1),"")</f>
        <v>支払先連絡先</v>
      </c>
      <c r="G142" t="str">
        <f>IF(LEN(B142)&gt;1,INDEX(コアインボイス0904!G:G,MATCH('japan-core_semantics'!B142,コアインボイス0904!C:C,0),1),"")</f>
        <v>支払先担当名</v>
      </c>
      <c r="H142" s="1" t="s">
        <v>2355</v>
      </c>
      <c r="K142" s="1" t="str">
        <f>IF(AND("AS"=MID(D142,1,2),LEN(B142)&gt;1),INDEX(コアインボイス0904!F:F,MATCH('japan-core_semantics'!B142,コアインボイス0904!C:C,0),1),"")</f>
        <v/>
      </c>
    </row>
    <row r="143" spans="1:11">
      <c r="A143">
        <v>219</v>
      </c>
      <c r="B143" s="161" t="str">
        <f>INDEX(コアインボイス0904!C:C,MATCH('japan-core_semantics'!A143,コアインボイス0904!A:A,0),1)</f>
        <v>/JC00/JC37_5_JC23/JC37_5_JC23_06</v>
      </c>
      <c r="C143" s="161" t="s">
        <v>4830</v>
      </c>
      <c r="D143" t="s">
        <v>48</v>
      </c>
      <c r="E143">
        <v>2</v>
      </c>
      <c r="F143" t="str">
        <f>IF(LEN(B143)&gt;1,INDEX(コアインボイス0904!E:E,MATCH('japan-core_semantics'!B143,コアインボイス0904!C:C,0),1),"")</f>
        <v>支払先連絡先</v>
      </c>
      <c r="G143" t="str">
        <f>IF(LEN(B143)&gt;1,INDEX(コアインボイス0904!G:G,MATCH('japan-core_semantics'!B143,コアインボイス0904!C:C,0),1),"")</f>
        <v>支払先部門名</v>
      </c>
      <c r="H143" s="1" t="s">
        <v>2355</v>
      </c>
      <c r="K143" s="1" t="str">
        <f>IF(AND("AS"=MID(D143,1,2),LEN(B143)&gt;1),INDEX(コアインボイス0904!F:F,MATCH('japan-core_semantics'!B143,コアインボイス0904!C:C,0),1),"")</f>
        <v/>
      </c>
    </row>
    <row r="144" spans="1:11">
      <c r="A144" s="161">
        <v>220</v>
      </c>
      <c r="B144" s="161" t="str">
        <f>INDEX(コアインボイス0904!C:C,MATCH('japan-core_semantics'!A144,コアインボイス0904!A:A,0),1)</f>
        <v>/JC00/JC37_5_JC23/JC37_5_JC23_07</v>
      </c>
      <c r="C144" s="161" t="s">
        <v>4831</v>
      </c>
      <c r="D144" t="s">
        <v>48</v>
      </c>
      <c r="E144">
        <v>2</v>
      </c>
      <c r="F144" t="str">
        <f>IF(LEN(B144)&gt;1,INDEX(コアインボイス0904!E:E,MATCH('japan-core_semantics'!B144,コアインボイス0904!C:C,0),1),"")</f>
        <v>支払先連絡先</v>
      </c>
      <c r="G144" t="str">
        <f>IF(LEN(B144)&gt;1,INDEX(コアインボイス0904!G:G,MATCH('japan-core_semantics'!B144,コアインボイス0904!C:C,0),1),"")</f>
        <v>支払先担当ID</v>
      </c>
      <c r="H144" s="1" t="s">
        <v>2355</v>
      </c>
      <c r="K144" s="1" t="str">
        <f>IF(AND("AS"=MID(D144,1,2),LEN(B144)&gt;1),INDEX(コアインボイス0904!F:F,MATCH('japan-core_semantics'!B144,コアインボイス0904!C:C,0),1),"")</f>
        <v/>
      </c>
    </row>
    <row r="145" spans="1:11">
      <c r="A145" s="161">
        <v>223</v>
      </c>
      <c r="B145" s="161" t="str">
        <f>INDEX(コアインボイス0904!C:C,MATCH('japan-core_semantics'!A145,コアインボイス0904!A:A,0),1)</f>
        <v>/JC00/JC37_5_JC23/JC37_5_JC23_08</v>
      </c>
      <c r="C145" s="161" t="s">
        <v>4832</v>
      </c>
      <c r="D145" t="s">
        <v>48</v>
      </c>
      <c r="E145">
        <v>2</v>
      </c>
      <c r="F145" t="str">
        <f>IF(LEN(B145)&gt;1,INDEX(コアインボイス0904!E:E,MATCH('japan-core_semantics'!B145,コアインボイス0904!C:C,0),1),"")</f>
        <v>支払先連絡先</v>
      </c>
      <c r="G145" t="str">
        <f>IF(LEN(B145)&gt;1,INDEX(コアインボイス0904!G:G,MATCH('japan-core_semantics'!B145,コアインボイス0904!C:C,0),1),"")</f>
        <v>支払先電話番号</v>
      </c>
      <c r="H145" s="1" t="s">
        <v>2355</v>
      </c>
      <c r="K145" s="1" t="str">
        <f>IF(AND("AS"=MID(D145,1,2),LEN(B145)&gt;1),INDEX(コアインボイス0904!F:F,MATCH('japan-core_semantics'!B145,コアインボイス0904!C:C,0),1),"")</f>
        <v/>
      </c>
    </row>
    <row r="146" spans="1:11">
      <c r="A146">
        <v>226</v>
      </c>
      <c r="B146" s="161" t="str">
        <f>INDEX(コアインボイス0904!C:C,MATCH('japan-core_semantics'!A146,コアインボイス0904!A:A,0),1)</f>
        <v>/JC00/JC37_5_JC23/JC37_5_JC23_09</v>
      </c>
      <c r="C146" s="161" t="s">
        <v>4833</v>
      </c>
      <c r="D146" t="s">
        <v>48</v>
      </c>
      <c r="E146">
        <v>2</v>
      </c>
      <c r="F146" t="str">
        <f>IF(LEN(B146)&gt;1,INDEX(コアインボイス0904!E:E,MATCH('japan-core_semantics'!B146,コアインボイス0904!C:C,0),1),"")</f>
        <v>支払先連絡先</v>
      </c>
      <c r="G146" t="str">
        <f>IF(LEN(B146)&gt;1,INDEX(コアインボイス0904!G:G,MATCH('japan-core_semantics'!B146,コアインボイス0904!C:C,0),1),"")</f>
        <v>支払先FAX番号</v>
      </c>
      <c r="H146" s="1" t="s">
        <v>2355</v>
      </c>
      <c r="K146" s="1" t="str">
        <f>IF(AND("AS"=MID(D146,1,2),LEN(B146)&gt;1),INDEX(コアインボイス0904!F:F,MATCH('japan-core_semantics'!B146,コアインボイス0904!C:C,0),1),"")</f>
        <v/>
      </c>
    </row>
    <row r="147" spans="1:11">
      <c r="A147">
        <v>229</v>
      </c>
      <c r="B147" s="161" t="str">
        <f>INDEX(コアインボイス0904!C:C,MATCH('japan-core_semantics'!A147,コアインボイス0904!A:A,0),1)</f>
        <v>/JC00/JC37_5_JC23/JC37_5_JC23_10</v>
      </c>
      <c r="C147" s="161" t="s">
        <v>4834</v>
      </c>
      <c r="D147" t="s">
        <v>48</v>
      </c>
      <c r="E147">
        <v>2</v>
      </c>
      <c r="F147" t="str">
        <f>IF(LEN(B147)&gt;1,INDEX(コアインボイス0904!E:E,MATCH('japan-core_semantics'!B147,コアインボイス0904!C:C,0),1),"")</f>
        <v>支払先連絡先</v>
      </c>
      <c r="G147" t="str">
        <f>IF(LEN(B147)&gt;1,INDEX(コアインボイス0904!G:G,MATCH('japan-core_semantics'!B147,コアインボイス0904!C:C,0),1),"")</f>
        <v>支払先メールアドレス</v>
      </c>
      <c r="H147" s="1" t="s">
        <v>2355</v>
      </c>
      <c r="K147" s="1" t="str">
        <f>IF(AND("AS"=MID(D147,1,2),LEN(B147)&gt;1),INDEX(コアインボイス0904!F:F,MATCH('japan-core_semantics'!B147,コアインボイス0904!C:C,0),1),"")</f>
        <v/>
      </c>
    </row>
    <row r="148" spans="1:11">
      <c r="A148">
        <v>232</v>
      </c>
      <c r="B148" s="161" t="str">
        <f>INDEX(コアインボイス0904!C:C,MATCH('japan-core_semantics'!A148,コアインボイス0904!A:A,0),1)</f>
        <v>/JC00/JC37_5_JC23/JC37_5_JC23_11</v>
      </c>
      <c r="C148" s="161" t="s">
        <v>4836</v>
      </c>
      <c r="D148" t="s">
        <v>48</v>
      </c>
      <c r="E148">
        <v>2</v>
      </c>
      <c r="F148" t="str">
        <f>IF(LEN(B148)&gt;1,INDEX(コアインボイス0904!E:E,MATCH('japan-core_semantics'!B148,コアインボイス0904!C:C,0),1),"")</f>
        <v>支払先住所</v>
      </c>
      <c r="G148" t="str">
        <f>IF(LEN(B148)&gt;1,INDEX(コアインボイス0904!G:G,MATCH('japan-core_semantics'!B148,コアインボイス0904!C:C,0),1),"")</f>
        <v>支払先郵便番号</v>
      </c>
      <c r="H148" s="1" t="s">
        <v>2355</v>
      </c>
      <c r="K148" s="1" t="str">
        <f>IF(AND("AS"=MID(D148,1,2),LEN(B148)&gt;1),INDEX(コアインボイス0904!F:F,MATCH('japan-core_semantics'!B148,コアインボイス0904!C:C,0),1),"")</f>
        <v/>
      </c>
    </row>
    <row r="149" spans="1:11">
      <c r="A149" s="161">
        <v>233</v>
      </c>
      <c r="B149" s="161" t="str">
        <f>INDEX(コアインボイス0904!C:C,MATCH('japan-core_semantics'!A149,コアインボイス0904!A:A,0),1)</f>
        <v>/JC00/JC37_5_JC23/JC37_5_JC23_12</v>
      </c>
      <c r="C149" s="161" t="s">
        <v>4837</v>
      </c>
      <c r="D149" t="s">
        <v>48</v>
      </c>
      <c r="E149">
        <v>2</v>
      </c>
      <c r="F149" t="str">
        <f>IF(LEN(B149)&gt;1,INDEX(コアインボイス0904!E:E,MATCH('japan-core_semantics'!B149,コアインボイス0904!C:C,0),1),"")</f>
        <v>支払先住所</v>
      </c>
      <c r="G149" t="str">
        <f>IF(LEN(B149)&gt;1,INDEX(コアインボイス0904!G:G,MATCH('japan-core_semantics'!B149,コアインボイス0904!C:C,0),1),"")</f>
        <v>支払先住所1</v>
      </c>
      <c r="H149" s="1" t="s">
        <v>2355</v>
      </c>
      <c r="K149" s="1" t="str">
        <f>IF(AND("AS"=MID(D149,1,2),LEN(B149)&gt;1),INDEX(コアインボイス0904!F:F,MATCH('japan-core_semantics'!B149,コアインボイス0904!C:C,0),1),"")</f>
        <v/>
      </c>
    </row>
    <row r="150" spans="1:11">
      <c r="A150">
        <v>234</v>
      </c>
      <c r="B150" s="161" t="str">
        <f>INDEX(コアインボイス0904!C:C,MATCH('japan-core_semantics'!A150,コアインボイス0904!A:A,0),1)</f>
        <v>/JC00/JC37_5_JC23/JC37_5_JC23_13</v>
      </c>
      <c r="C150" s="161" t="s">
        <v>4838</v>
      </c>
      <c r="D150" t="s">
        <v>48</v>
      </c>
      <c r="E150">
        <v>2</v>
      </c>
      <c r="F150" t="str">
        <f>IF(LEN(B150)&gt;1,INDEX(コアインボイス0904!E:E,MATCH('japan-core_semantics'!B150,コアインボイス0904!C:C,0),1),"")</f>
        <v>支払先住所</v>
      </c>
      <c r="G150" t="str">
        <f>IF(LEN(B150)&gt;1,INDEX(コアインボイス0904!G:G,MATCH('japan-core_semantics'!B150,コアインボイス0904!C:C,0),1),"")</f>
        <v>支払先住所2</v>
      </c>
      <c r="H150" s="1" t="s">
        <v>2355</v>
      </c>
      <c r="K150" s="1" t="str">
        <f>IF(AND("AS"=MID(D150,1,2),LEN(B150)&gt;1),INDEX(コアインボイス0904!F:F,MATCH('japan-core_semantics'!B150,コアインボイス0904!C:C,0),1),"")</f>
        <v/>
      </c>
    </row>
    <row r="151" spans="1:11">
      <c r="A151">
        <v>235</v>
      </c>
      <c r="B151" s="161" t="str">
        <f>INDEX(コアインボイス0904!C:C,MATCH('japan-core_semantics'!A151,コアインボイス0904!A:A,0),1)</f>
        <v>/JC00/JC37_5_JC23/JC37_5_JC23_14</v>
      </c>
      <c r="C151" s="161" t="s">
        <v>4839</v>
      </c>
      <c r="D151" t="s">
        <v>48</v>
      </c>
      <c r="E151">
        <v>2</v>
      </c>
      <c r="F151" t="str">
        <f>IF(LEN(B151)&gt;1,INDEX(コアインボイス0904!E:E,MATCH('japan-core_semantics'!B151,コアインボイス0904!C:C,0),1),"")</f>
        <v>支払先住所</v>
      </c>
      <c r="G151" t="str">
        <f>IF(LEN(B151)&gt;1,INDEX(コアインボイス0904!G:G,MATCH('japan-core_semantics'!B151,コアインボイス0904!C:C,0),1),"")</f>
        <v>支払先住所3</v>
      </c>
      <c r="H151" s="1" t="s">
        <v>2355</v>
      </c>
      <c r="K151" s="1" t="str">
        <f>IF(AND("AS"=MID(D151,1,2),LEN(B151)&gt;1),INDEX(コアインボイス0904!F:F,MATCH('japan-core_semantics'!B151,コアインボイス0904!C:C,0),1),"")</f>
        <v/>
      </c>
    </row>
    <row r="152" spans="1:11">
      <c r="A152" s="161">
        <v>236</v>
      </c>
      <c r="B152" s="161" t="str">
        <f>INDEX(コアインボイス0904!C:C,MATCH('japan-core_semantics'!A152,コアインボイス0904!A:A,0),1)</f>
        <v>/JC00/JC37_5_JC23/JC37_5_JC23_15</v>
      </c>
      <c r="C152" s="161" t="s">
        <v>4840</v>
      </c>
      <c r="D152" t="s">
        <v>48</v>
      </c>
      <c r="E152">
        <v>2</v>
      </c>
      <c r="F152" t="str">
        <f>IF(LEN(B152)&gt;1,INDEX(コアインボイス0904!E:E,MATCH('japan-core_semantics'!B152,コアインボイス0904!C:C,0),1),"")</f>
        <v>支払先住所</v>
      </c>
      <c r="G152" t="str">
        <f>IF(LEN(B152)&gt;1,INDEX(コアインボイス0904!G:G,MATCH('japan-core_semantics'!B152,コアインボイス0904!C:C,0),1),"")</f>
        <v>支払先国ID</v>
      </c>
      <c r="H152" s="1" t="s">
        <v>2355</v>
      </c>
      <c r="K152" s="1" t="str">
        <f>IF(AND("AS"=MID(D152,1,2),LEN(B152)&gt;1),INDEX(コアインボイス0904!F:F,MATCH('japan-core_semantics'!B152,コアインボイス0904!C:C,0),1),"")</f>
        <v/>
      </c>
    </row>
    <row r="153" spans="1:11">
      <c r="A153" s="161">
        <v>237</v>
      </c>
      <c r="B153" s="161" t="str">
        <f>INDEX(コアインボイス0904!C:C,MATCH('japan-core_semantics'!A153,コアインボイス0904!A:A,0),1)</f>
        <v>/JC00/JC38_6_JC23</v>
      </c>
      <c r="C153" s="161" t="s">
        <v>4842</v>
      </c>
      <c r="D153" t="s">
        <v>60</v>
      </c>
      <c r="E153">
        <v>1</v>
      </c>
      <c r="F153" t="str">
        <f>IF(LEN(B153)&gt;1,INDEX(コアインボイス0904!E:E,MATCH('japan-core_semantics'!B153,コアインボイス0904!C:C,0),1),"")</f>
        <v>ヘッダ</v>
      </c>
      <c r="I153" t="s">
        <v>4547</v>
      </c>
      <c r="K153" s="1">
        <f>IF(AND("AS"=MID(D153,1,2),LEN(B153)&gt;1),INDEX(コアインボイス0904!F:F,MATCH('japan-core_semantics'!B153,コアインボイス0904!C:C,0),1),"")</f>
        <v>1</v>
      </c>
    </row>
    <row r="154" spans="1:11">
      <c r="A154" s="161">
        <v>239</v>
      </c>
      <c r="B154" s="161" t="str">
        <f>INDEX(コアインボイス0904!C:C,MATCH('japan-core_semantics'!A154,コアインボイス0904!A:A,0),1)</f>
        <v>/JC00/JC38_6_JC23/JC38_6_JC23_01</v>
      </c>
      <c r="C154" s="161" t="s">
        <v>4843</v>
      </c>
      <c r="D154" t="s">
        <v>48</v>
      </c>
      <c r="E154">
        <v>1</v>
      </c>
      <c r="F154" t="str">
        <f>IF(LEN(B154)&gt;1,INDEX(コアインボイス0904!E:E,MATCH('japan-core_semantics'!B154,コアインボイス0904!C:C,0),1),"")</f>
        <v>支払人</v>
      </c>
      <c r="G154" t="str">
        <f>IF(LEN(B154)&gt;1,INDEX(コアインボイス0904!G:G,MATCH('japan-core_semantics'!B154,コアインボイス0904!C:C,0),1),"")</f>
        <v>支払人ID</v>
      </c>
      <c r="H154" s="1" t="s">
        <v>2355</v>
      </c>
      <c r="K154" s="1" t="str">
        <f>IF(AND("AS"=MID(D154,1,2),LEN(B154)&gt;1),INDEX(コアインボイス0904!F:F,MATCH('japan-core_semantics'!B154,コアインボイス0904!C:C,0),1),"")</f>
        <v/>
      </c>
    </row>
    <row r="155" spans="1:11">
      <c r="A155">
        <v>240</v>
      </c>
      <c r="B155" s="161" t="str">
        <f>INDEX(コアインボイス0904!C:C,MATCH('japan-core_semantics'!A155,コアインボイス0904!A:A,0),1)</f>
        <v>/JC00/JC38_6_JC23/JC38_6_JC23_02</v>
      </c>
      <c r="C155" s="161" t="s">
        <v>4844</v>
      </c>
      <c r="D155" t="s">
        <v>48</v>
      </c>
      <c r="E155">
        <v>1</v>
      </c>
      <c r="F155" t="str">
        <f>IF(LEN(B155)&gt;1,INDEX(コアインボイス0904!E:E,MATCH('japan-core_semantics'!B155,コアインボイス0904!C:C,0),1),"")</f>
        <v>支払人</v>
      </c>
      <c r="G155" t="str">
        <f>IF(LEN(B155)&gt;1,INDEX(コアインボイス0904!G:G,MATCH('japan-core_semantics'!B155,コアインボイス0904!C:C,0),1),"")</f>
        <v>支払人国際企業ID</v>
      </c>
      <c r="H155" s="1" t="s">
        <v>2355</v>
      </c>
      <c r="K155" s="1" t="str">
        <f>IF(AND("AS"=MID(D155,1,2),LEN(B155)&gt;1),INDEX(コアインボイス0904!F:F,MATCH('japan-core_semantics'!B155,コアインボイス0904!C:C,0),1),"")</f>
        <v/>
      </c>
    </row>
    <row r="156" spans="1:11">
      <c r="A156" s="161">
        <v>241</v>
      </c>
      <c r="B156" s="161" t="str">
        <f>INDEX(コアインボイス0904!C:C,MATCH('japan-core_semantics'!A156,コアインボイス0904!A:A,0),1)</f>
        <v>/JC00/JC38_6_JC23/JC38_6_JC23_03</v>
      </c>
      <c r="C156" s="161" t="s">
        <v>4845</v>
      </c>
      <c r="D156" t="s">
        <v>48</v>
      </c>
      <c r="E156">
        <v>1</v>
      </c>
      <c r="F156" t="str">
        <f>IF(LEN(B156)&gt;1,INDEX(コアインボイス0904!E:E,MATCH('japan-core_semantics'!B156,コアインボイス0904!C:C,0),1),"")</f>
        <v>支払人</v>
      </c>
      <c r="G156" t="str">
        <f>IF(LEN(B156)&gt;1,INDEX(コアインボイス0904!G:G,MATCH('japan-core_semantics'!B156,コアインボイス0904!C:C,0),1),"")</f>
        <v>支払人名称</v>
      </c>
      <c r="H156" s="1" t="s">
        <v>2355</v>
      </c>
      <c r="K156" s="1" t="str">
        <f>IF(AND("AS"=MID(D156,1,2),LEN(B156)&gt;1),INDEX(コアインボイス0904!F:F,MATCH('japan-core_semantics'!B156,コアインボイス0904!C:C,0),1),"")</f>
        <v/>
      </c>
    </row>
    <row r="157" spans="1:11">
      <c r="A157" s="161">
        <v>244</v>
      </c>
      <c r="B157" s="161" t="str">
        <f>INDEX(コアインボイス0904!C:C,MATCH('japan-core_semantics'!A157,コアインボイス0904!A:A,0),1)</f>
        <v>/JC00/JC38_6_JC23/JC38_6_JC23_04</v>
      </c>
      <c r="C157" s="161" t="s">
        <v>4847</v>
      </c>
      <c r="D157" t="s">
        <v>48</v>
      </c>
      <c r="E157">
        <v>2</v>
      </c>
      <c r="F157" t="str">
        <f>IF(LEN(B157)&gt;1,INDEX(コアインボイス0904!E:E,MATCH('japan-core_semantics'!B157,コアインボイス0904!C:C,0),1),"")</f>
        <v>支払人連絡先</v>
      </c>
      <c r="G157" t="str">
        <f>IF(LEN(B157)&gt;1,INDEX(コアインボイス0904!G:G,MATCH('japan-core_semantics'!B157,コアインボイス0904!C:C,0),1),"")</f>
        <v>支払人部門ID</v>
      </c>
      <c r="H157" s="1" t="s">
        <v>2355</v>
      </c>
      <c r="K157" s="1" t="str">
        <f>IF(AND("AS"=MID(D157,1,2),LEN(B157)&gt;1),INDEX(コアインボイス0904!F:F,MATCH('japan-core_semantics'!B157,コアインボイス0904!C:C,0),1),"")</f>
        <v/>
      </c>
    </row>
    <row r="158" spans="1:11">
      <c r="A158">
        <v>245</v>
      </c>
      <c r="B158" s="161" t="str">
        <f>INDEX(コアインボイス0904!C:C,MATCH('japan-core_semantics'!A158,コアインボイス0904!A:A,0),1)</f>
        <v>/JC00/JC38_6_JC23/JC38_6_JC23_05</v>
      </c>
      <c r="C158" s="161" t="s">
        <v>4848</v>
      </c>
      <c r="D158" t="s">
        <v>48</v>
      </c>
      <c r="E158">
        <v>2</v>
      </c>
      <c r="F158" t="str">
        <f>IF(LEN(B158)&gt;1,INDEX(コアインボイス0904!E:E,MATCH('japan-core_semantics'!B158,コアインボイス0904!C:C,0),1),"")</f>
        <v>支払人連絡先</v>
      </c>
      <c r="G158" t="str">
        <f>IF(LEN(B158)&gt;1,INDEX(コアインボイス0904!G:G,MATCH('japan-core_semantics'!B158,コアインボイス0904!C:C,0),1),"")</f>
        <v>支払人担当名</v>
      </c>
      <c r="H158" s="1" t="s">
        <v>2355</v>
      </c>
      <c r="K158" s="1" t="str">
        <f>IF(AND("AS"=MID(D158,1,2),LEN(B158)&gt;1),INDEX(コアインボイス0904!F:F,MATCH('japan-core_semantics'!B158,コアインボイス0904!C:C,0),1),"")</f>
        <v/>
      </c>
    </row>
    <row r="159" spans="1:11">
      <c r="A159" s="161">
        <v>246</v>
      </c>
      <c r="B159" s="161" t="str">
        <f>INDEX(コアインボイス0904!C:C,MATCH('japan-core_semantics'!A159,コアインボイス0904!A:A,0),1)</f>
        <v>/JC00/JC38_6_JC23/JC38_6_JC23_06</v>
      </c>
      <c r="C159" s="161" t="s">
        <v>4849</v>
      </c>
      <c r="D159" t="s">
        <v>48</v>
      </c>
      <c r="E159">
        <v>2</v>
      </c>
      <c r="F159" t="str">
        <f>IF(LEN(B159)&gt;1,INDEX(コアインボイス0904!E:E,MATCH('japan-core_semantics'!B159,コアインボイス0904!C:C,0),1),"")</f>
        <v>支払人連絡先</v>
      </c>
      <c r="G159" t="str">
        <f>IF(LEN(B159)&gt;1,INDEX(コアインボイス0904!G:G,MATCH('japan-core_semantics'!B159,コアインボイス0904!C:C,0),1),"")</f>
        <v>支払人部門名</v>
      </c>
      <c r="H159" s="1" t="s">
        <v>2355</v>
      </c>
      <c r="K159" s="1" t="str">
        <f>IF(AND("AS"=MID(D159,1,2),LEN(B159)&gt;1),INDEX(コアインボイス0904!F:F,MATCH('japan-core_semantics'!B159,コアインボイス0904!C:C,0),1),"")</f>
        <v/>
      </c>
    </row>
    <row r="160" spans="1:11">
      <c r="A160" s="161">
        <v>247</v>
      </c>
      <c r="B160" s="161" t="str">
        <f>INDEX(コアインボイス0904!C:C,MATCH('japan-core_semantics'!A160,コアインボイス0904!A:A,0),1)</f>
        <v>/JC00/JC38_6_JC23/JC38_6_JC23_07</v>
      </c>
      <c r="C160" s="161" t="s">
        <v>4850</v>
      </c>
      <c r="D160" t="s">
        <v>48</v>
      </c>
      <c r="E160">
        <v>2</v>
      </c>
      <c r="F160" t="str">
        <f>IF(LEN(B160)&gt;1,INDEX(コアインボイス0904!E:E,MATCH('japan-core_semantics'!B160,コアインボイス0904!C:C,0),1),"")</f>
        <v>支払人連絡先</v>
      </c>
      <c r="G160" t="str">
        <f>IF(LEN(B160)&gt;1,INDEX(コアインボイス0904!G:G,MATCH('japan-core_semantics'!B160,コアインボイス0904!C:C,0),1),"")</f>
        <v>支払人担当ID</v>
      </c>
      <c r="H160" s="1" t="s">
        <v>2355</v>
      </c>
      <c r="K160" s="1" t="str">
        <f>IF(AND("AS"=MID(D160,1,2),LEN(B160)&gt;1),INDEX(コアインボイス0904!F:F,MATCH('japan-core_semantics'!B160,コアインボイス0904!C:C,0),1),"")</f>
        <v/>
      </c>
    </row>
    <row r="161" spans="1:11">
      <c r="A161" s="161">
        <v>250</v>
      </c>
      <c r="B161" s="161" t="str">
        <f>INDEX(コアインボイス0904!C:C,MATCH('japan-core_semantics'!A161,コアインボイス0904!A:A,0),1)</f>
        <v>/JC00/JC38_6_JC23/JC38_6_JC23_08</v>
      </c>
      <c r="C161" s="161" t="s">
        <v>4851</v>
      </c>
      <c r="D161" t="s">
        <v>48</v>
      </c>
      <c r="E161">
        <v>2</v>
      </c>
      <c r="F161" t="str">
        <f>IF(LEN(B161)&gt;1,INDEX(コアインボイス0904!E:E,MATCH('japan-core_semantics'!B161,コアインボイス0904!C:C,0),1),"")</f>
        <v>支払人連絡先</v>
      </c>
      <c r="G161" t="str">
        <f>IF(LEN(B161)&gt;1,INDEX(コアインボイス0904!G:G,MATCH('japan-core_semantics'!B161,コアインボイス0904!C:C,0),1),"")</f>
        <v>支払人電話番号</v>
      </c>
      <c r="H161" s="1" t="s">
        <v>2355</v>
      </c>
      <c r="K161" s="1" t="str">
        <f>IF(AND("AS"=MID(D161,1,2),LEN(B161)&gt;1),INDEX(コアインボイス0904!F:F,MATCH('japan-core_semantics'!B161,コアインボイス0904!C:C,0),1),"")</f>
        <v/>
      </c>
    </row>
    <row r="162" spans="1:11">
      <c r="A162">
        <v>253</v>
      </c>
      <c r="B162" s="161" t="str">
        <f>INDEX(コアインボイス0904!C:C,MATCH('japan-core_semantics'!A162,コアインボイス0904!A:A,0),1)</f>
        <v>/JC00/JC38_6_JC23/JC38_6_JC23_09</v>
      </c>
      <c r="C162" s="161" t="s">
        <v>4852</v>
      </c>
      <c r="D162" t="s">
        <v>48</v>
      </c>
      <c r="E162">
        <v>2</v>
      </c>
      <c r="F162" t="str">
        <f>IF(LEN(B162)&gt;1,INDEX(コアインボイス0904!E:E,MATCH('japan-core_semantics'!B162,コアインボイス0904!C:C,0),1),"")</f>
        <v>支払人連絡先</v>
      </c>
      <c r="G162" t="str">
        <f>IF(LEN(B162)&gt;1,INDEX(コアインボイス0904!G:G,MATCH('japan-core_semantics'!B162,コアインボイス0904!C:C,0),1),"")</f>
        <v>支払人FAX番号</v>
      </c>
      <c r="H162" s="1" t="s">
        <v>2355</v>
      </c>
      <c r="K162" s="1" t="str">
        <f>IF(AND("AS"=MID(D162,1,2),LEN(B162)&gt;1),INDEX(コアインボイス0904!F:F,MATCH('japan-core_semantics'!B162,コアインボイス0904!C:C,0),1),"")</f>
        <v/>
      </c>
    </row>
    <row r="163" spans="1:11">
      <c r="A163">
        <v>256</v>
      </c>
      <c r="B163" s="161" t="str">
        <f>INDEX(コアインボイス0904!C:C,MATCH('japan-core_semantics'!A163,コアインボイス0904!A:A,0),1)</f>
        <v>/JC00/JC38_6_JC23/JC38_6_JC23_10</v>
      </c>
      <c r="C163" s="161" t="s">
        <v>4853</v>
      </c>
      <c r="D163" t="s">
        <v>48</v>
      </c>
      <c r="E163">
        <v>2</v>
      </c>
      <c r="F163" t="str">
        <f>IF(LEN(B163)&gt;1,INDEX(コアインボイス0904!E:E,MATCH('japan-core_semantics'!B163,コアインボイス0904!C:C,0),1),"")</f>
        <v>支払人連絡先</v>
      </c>
      <c r="G163" t="str">
        <f>IF(LEN(B163)&gt;1,INDEX(コアインボイス0904!G:G,MATCH('japan-core_semantics'!B163,コアインボイス0904!C:C,0),1),"")</f>
        <v>支払人メールアドレス</v>
      </c>
      <c r="H163" s="1" t="s">
        <v>2355</v>
      </c>
      <c r="K163" s="1" t="str">
        <f>IF(AND("AS"=MID(D163,1,2),LEN(B163)&gt;1),INDEX(コアインボイス0904!F:F,MATCH('japan-core_semantics'!B163,コアインボイス0904!C:C,0),1),"")</f>
        <v/>
      </c>
    </row>
    <row r="164" spans="1:11">
      <c r="A164" s="161">
        <v>259</v>
      </c>
      <c r="B164" s="161" t="str">
        <f>INDEX(コアインボイス0904!C:C,MATCH('japan-core_semantics'!A164,コアインボイス0904!A:A,0),1)</f>
        <v>/JC00/JC38_6_JC23/JC38_6_JC23_11</v>
      </c>
      <c r="C164" s="161" t="s">
        <v>4855</v>
      </c>
      <c r="D164" t="s">
        <v>48</v>
      </c>
      <c r="E164">
        <v>2</v>
      </c>
      <c r="F164" t="str">
        <f>IF(LEN(B164)&gt;1,INDEX(コアインボイス0904!E:E,MATCH('japan-core_semantics'!B164,コアインボイス0904!C:C,0),1),"")</f>
        <v>支払人住所</v>
      </c>
      <c r="G164" t="str">
        <f>IF(LEN(B164)&gt;1,INDEX(コアインボイス0904!G:G,MATCH('japan-core_semantics'!B164,コアインボイス0904!C:C,0),1),"")</f>
        <v>支払人郵便番号</v>
      </c>
      <c r="H164" s="1" t="s">
        <v>2355</v>
      </c>
      <c r="K164" s="1" t="str">
        <f>IF(AND("AS"=MID(D164,1,2),LEN(B164)&gt;1),INDEX(コアインボイス0904!F:F,MATCH('japan-core_semantics'!B164,コアインボイス0904!C:C,0),1),"")</f>
        <v/>
      </c>
    </row>
    <row r="165" spans="1:11">
      <c r="A165">
        <v>260</v>
      </c>
      <c r="B165" s="161" t="str">
        <f>INDEX(コアインボイス0904!C:C,MATCH('japan-core_semantics'!A165,コアインボイス0904!A:A,0),1)</f>
        <v>/JC00/JC38_6_JC23/JC38_6_JC23_12</v>
      </c>
      <c r="C165" s="161" t="s">
        <v>4856</v>
      </c>
      <c r="D165" t="s">
        <v>48</v>
      </c>
      <c r="E165">
        <v>2</v>
      </c>
      <c r="F165" t="str">
        <f>IF(LEN(B165)&gt;1,INDEX(コアインボイス0904!E:E,MATCH('japan-core_semantics'!B165,コアインボイス0904!C:C,0),1),"")</f>
        <v>支払人住所</v>
      </c>
      <c r="G165" t="str">
        <f>IF(LEN(B165)&gt;1,INDEX(コアインボイス0904!G:G,MATCH('japan-core_semantics'!B165,コアインボイス0904!C:C,0),1),"")</f>
        <v>支払人住所1</v>
      </c>
      <c r="H165" s="1" t="s">
        <v>2355</v>
      </c>
      <c r="K165" s="1" t="str">
        <f>IF(AND("AS"=MID(D165,1,2),LEN(B165)&gt;1),INDEX(コアインボイス0904!F:F,MATCH('japan-core_semantics'!B165,コアインボイス0904!C:C,0),1),"")</f>
        <v/>
      </c>
    </row>
    <row r="166" spans="1:11">
      <c r="A166" s="161">
        <v>261</v>
      </c>
      <c r="B166" s="161" t="str">
        <f>INDEX(コアインボイス0904!C:C,MATCH('japan-core_semantics'!A166,コアインボイス0904!A:A,0),1)</f>
        <v>/JC00/JC38_6_JC23/JC38_6_JC23_13</v>
      </c>
      <c r="C166" s="161" t="s">
        <v>4857</v>
      </c>
      <c r="D166" t="s">
        <v>48</v>
      </c>
      <c r="E166">
        <v>2</v>
      </c>
      <c r="F166" t="str">
        <f>IF(LEN(B166)&gt;1,INDEX(コアインボイス0904!E:E,MATCH('japan-core_semantics'!B166,コアインボイス0904!C:C,0),1),"")</f>
        <v>支払人住所</v>
      </c>
      <c r="G166" t="str">
        <f>IF(LEN(B166)&gt;1,INDEX(コアインボイス0904!G:G,MATCH('japan-core_semantics'!B166,コアインボイス0904!C:C,0),1),"")</f>
        <v>支払人住所2</v>
      </c>
      <c r="H166" s="1" t="s">
        <v>2355</v>
      </c>
      <c r="K166" s="1" t="str">
        <f>IF(AND("AS"=MID(D166,1,2),LEN(B166)&gt;1),INDEX(コアインボイス0904!F:F,MATCH('japan-core_semantics'!B166,コアインボイス0904!C:C,0),1),"")</f>
        <v/>
      </c>
    </row>
    <row r="167" spans="1:11">
      <c r="A167">
        <v>262</v>
      </c>
      <c r="B167" s="161" t="str">
        <f>INDEX(コアインボイス0904!C:C,MATCH('japan-core_semantics'!A167,コアインボイス0904!A:A,0),1)</f>
        <v>/JC00/JC38_6_JC23/JC38_6_JC23_14</v>
      </c>
      <c r="C167" s="161" t="s">
        <v>4858</v>
      </c>
      <c r="D167" t="s">
        <v>48</v>
      </c>
      <c r="E167">
        <v>2</v>
      </c>
      <c r="F167" t="str">
        <f>IF(LEN(B167)&gt;1,INDEX(コアインボイス0904!E:E,MATCH('japan-core_semantics'!B167,コアインボイス0904!C:C,0),1),"")</f>
        <v>支払人住所</v>
      </c>
      <c r="G167" t="str">
        <f>IF(LEN(B167)&gt;1,INDEX(コアインボイス0904!G:G,MATCH('japan-core_semantics'!B167,コアインボイス0904!C:C,0),1),"")</f>
        <v>支払人住所3</v>
      </c>
      <c r="H167" s="1" t="s">
        <v>2355</v>
      </c>
      <c r="K167" s="1" t="str">
        <f>IF(AND("AS"=MID(D167,1,2),LEN(B167)&gt;1),INDEX(コアインボイス0904!F:F,MATCH('japan-core_semantics'!B167,コアインボイス0904!C:C,0),1),"")</f>
        <v/>
      </c>
    </row>
    <row r="168" spans="1:11">
      <c r="A168" s="161">
        <v>263</v>
      </c>
      <c r="B168" s="161" t="str">
        <f>INDEX(コアインボイス0904!C:C,MATCH('japan-core_semantics'!A168,コアインボイス0904!A:A,0),1)</f>
        <v>/JC00/JC38_6_JC23/JC38_6_JC23_15</v>
      </c>
      <c r="C168" s="161" t="s">
        <v>4859</v>
      </c>
      <c r="D168" t="s">
        <v>48</v>
      </c>
      <c r="E168">
        <v>2</v>
      </c>
      <c r="F168" t="str">
        <f>IF(LEN(B168)&gt;1,INDEX(コアインボイス0904!E:E,MATCH('japan-core_semantics'!B168,コアインボイス0904!C:C,0),1),"")</f>
        <v>支払人住所</v>
      </c>
      <c r="G168" t="str">
        <f>IF(LEN(B168)&gt;1,INDEX(コアインボイス0904!G:G,MATCH('japan-core_semantics'!B168,コアインボイス0904!C:C,0),1),"")</f>
        <v>支払人国ID</v>
      </c>
      <c r="H168" s="1" t="s">
        <v>2355</v>
      </c>
      <c r="K168" s="1" t="str">
        <f>IF(AND("AS"=MID(D168,1,2),LEN(B168)&gt;1),INDEX(コアインボイス0904!F:F,MATCH('japan-core_semantics'!B168,コアインボイス0904!C:C,0),1),"")</f>
        <v/>
      </c>
    </row>
    <row r="169" spans="1:11">
      <c r="A169">
        <v>264</v>
      </c>
      <c r="B169" s="161" t="str">
        <f>INDEX(コアインボイス0904!C:C,MATCH('japan-core_semantics'!A169,コアインボイス0904!A:A,0),1)</f>
        <v>/JC00/JC39_JC22</v>
      </c>
      <c r="C169" s="161" t="s">
        <v>4861</v>
      </c>
      <c r="D169" t="s">
        <v>60</v>
      </c>
      <c r="E169">
        <v>1</v>
      </c>
      <c r="F169" t="str">
        <f>IF(LEN(B169)&gt;1,INDEX(コアインボイス0904!E:E,MATCH('japan-core_semantics'!B169,コアインボイス0904!C:C,0),1),"")</f>
        <v>ヘッダ</v>
      </c>
      <c r="I169" t="s">
        <v>4560</v>
      </c>
      <c r="K169" s="1">
        <f>IF(AND("AS"=MID(D169,1,2),LEN(B169)&gt;1),INDEX(コアインボイス0904!F:F,MATCH('japan-core_semantics'!B169,コアインボイス0904!C:C,0),1),"")</f>
        <v>1</v>
      </c>
    </row>
    <row r="170" spans="1:11">
      <c r="A170">
        <v>266</v>
      </c>
      <c r="B170" s="161" t="str">
        <f>INDEX(コアインボイス0904!C:C,MATCH('japan-core_semantics'!A170,コアインボイス0904!A:A,0),1)</f>
        <v>/JC00/JC39_JC22/JC39_JC22_01</v>
      </c>
      <c r="C170" s="161" t="s">
        <v>4862</v>
      </c>
      <c r="D170" t="s">
        <v>48</v>
      </c>
      <c r="E170">
        <v>1</v>
      </c>
      <c r="F170" t="str">
        <f>IF(LEN(B170)&gt;1,INDEX(コアインボイス0904!E:E,MATCH('japan-core_semantics'!B170,コアインボイス0904!C:C,0),1),"")</f>
        <v>請求時為替</v>
      </c>
      <c r="G170" t="str">
        <f>IF(LEN(B170)&gt;1,INDEX(コアインボイス0904!G:G,MATCH('japan-core_semantics'!B170,コアインボイス0904!C:C,0),1),"")</f>
        <v>為替交換元通貨コード</v>
      </c>
      <c r="H170" s="1" t="s">
        <v>2355</v>
      </c>
      <c r="K170" s="1" t="str">
        <f>IF(AND("AS"=MID(D170,1,2),LEN(B170)&gt;1),INDEX(コアインボイス0904!F:F,MATCH('japan-core_semantics'!B170,コアインボイス0904!C:C,0),1),"")</f>
        <v/>
      </c>
    </row>
    <row r="171" spans="1:11">
      <c r="A171">
        <v>267</v>
      </c>
      <c r="B171" s="161" t="str">
        <f>INDEX(コアインボイス0904!C:C,MATCH('japan-core_semantics'!A171,コアインボイス0904!A:A,0),1)</f>
        <v>/JC00/JC39_JC22/JC39_JC22_02</v>
      </c>
      <c r="C171" s="161" t="s">
        <v>4863</v>
      </c>
      <c r="D171" t="s">
        <v>48</v>
      </c>
      <c r="E171">
        <v>1</v>
      </c>
      <c r="F171" t="str">
        <f>IF(LEN(B171)&gt;1,INDEX(コアインボイス0904!E:E,MATCH('japan-core_semantics'!B171,コアインボイス0904!C:C,0),1),"")</f>
        <v>請求時為替</v>
      </c>
      <c r="G171" t="str">
        <f>IF(LEN(B171)&gt;1,INDEX(コアインボイス0904!G:G,MATCH('japan-core_semantics'!B171,コアインボイス0904!C:C,0),1),"")</f>
        <v>為替交換先通貨コード</v>
      </c>
      <c r="H171" s="1" t="s">
        <v>2355</v>
      </c>
      <c r="K171" s="1" t="str">
        <f>IF(AND("AS"=MID(D171,1,2),LEN(B171)&gt;1),INDEX(コアインボイス0904!F:F,MATCH('japan-core_semantics'!B171,コアインボイス0904!C:C,0),1),"")</f>
        <v/>
      </c>
    </row>
    <row r="172" spans="1:11">
      <c r="A172" s="161">
        <v>268</v>
      </c>
      <c r="B172" s="161" t="str">
        <f>INDEX(コアインボイス0904!C:C,MATCH('japan-core_semantics'!A172,コアインボイス0904!A:A,0),1)</f>
        <v>/JC00/JC39_JC22/JC39_JC22_03</v>
      </c>
      <c r="C172" s="161" t="s">
        <v>4864</v>
      </c>
      <c r="D172" t="s">
        <v>48</v>
      </c>
      <c r="E172">
        <v>1</v>
      </c>
      <c r="F172" t="str">
        <f>IF(LEN(B172)&gt;1,INDEX(コアインボイス0904!E:E,MATCH('japan-core_semantics'!B172,コアインボイス0904!C:C,0),1),"")</f>
        <v>請求時為替</v>
      </c>
      <c r="G172" t="str">
        <f>IF(LEN(B172)&gt;1,INDEX(コアインボイス0904!G:G,MATCH('japan-core_semantics'!B172,コアインボイス0904!C:C,0),1),"")</f>
        <v>為替レート</v>
      </c>
      <c r="H172" s="1" t="s">
        <v>2355</v>
      </c>
      <c r="K172" s="1" t="str">
        <f>IF(AND("AS"=MID(D172,1,2),LEN(B172)&gt;1),INDEX(コアインボイス0904!F:F,MATCH('japan-core_semantics'!B172,コアインボイス0904!C:C,0),1),"")</f>
        <v/>
      </c>
    </row>
    <row r="173" spans="1:11">
      <c r="A173">
        <v>269</v>
      </c>
      <c r="B173" s="161" t="str">
        <f>INDEX(コアインボイス0904!C:C,MATCH('japan-core_semantics'!A173,コアインボイス0904!A:A,0),1)</f>
        <v>/JC00/JC39_JC22/JC39_JC22_04</v>
      </c>
      <c r="C173" s="161" t="s">
        <v>4865</v>
      </c>
      <c r="D173" t="s">
        <v>48</v>
      </c>
      <c r="E173">
        <v>1</v>
      </c>
      <c r="F173" t="str">
        <f>IF(LEN(B173)&gt;1,INDEX(コアインボイス0904!E:E,MATCH('japan-core_semantics'!B173,コアインボイス0904!C:C,0),1),"")</f>
        <v>請求時為替</v>
      </c>
      <c r="G173" t="str">
        <f>IF(LEN(B173)&gt;1,INDEX(コアインボイス0904!G:G,MATCH('japan-core_semantics'!B173,コアインボイス0904!C:C,0),1),"")</f>
        <v>為替レート日時</v>
      </c>
      <c r="H173" s="1" t="s">
        <v>2355</v>
      </c>
      <c r="K173" s="1" t="str">
        <f>IF(AND("AS"=MID(D173,1,2),LEN(B173)&gt;1),INDEX(コアインボイス0904!F:F,MATCH('japan-core_semantics'!B173,コアインボイス0904!C:C,0),1),"")</f>
        <v/>
      </c>
    </row>
    <row r="174" spans="1:11">
      <c r="A174">
        <v>270</v>
      </c>
      <c r="B174" s="161" t="str">
        <f>INDEX(コアインボイス0904!C:C,MATCH('japan-core_semantics'!A174,コアインボイス0904!A:A,0),1)</f>
        <v>/JC00/JC3a_JC22</v>
      </c>
      <c r="C174" s="161" t="s">
        <v>4867</v>
      </c>
      <c r="D174" t="s">
        <v>60</v>
      </c>
      <c r="E174">
        <v>1</v>
      </c>
      <c r="F174" t="str">
        <f>IF(LEN(B174)&gt;1,INDEX(コアインボイス0904!E:E,MATCH('japan-core_semantics'!B174,コアインボイス0904!C:C,0),1),"")</f>
        <v>ヘッダ</v>
      </c>
      <c r="I174" t="s">
        <v>4561</v>
      </c>
      <c r="K174" s="1">
        <f>IF(AND("AS"=MID(D174,1,2),LEN(B174)&gt;1),INDEX(コアインボイス0904!F:F,MATCH('japan-core_semantics'!B174,コアインボイス0904!C:C,0),1),"")</f>
        <v>1</v>
      </c>
    </row>
    <row r="175" spans="1:11">
      <c r="A175">
        <v>272</v>
      </c>
      <c r="B175" s="161" t="str">
        <f>INDEX(コアインボイス0904!C:C,MATCH('japan-core_semantics'!A175,コアインボイス0904!A:A,0),1)</f>
        <v>/JC00/JC3a_JC22/JC3a_JC22_01</v>
      </c>
      <c r="C175" s="161" t="s">
        <v>4868</v>
      </c>
      <c r="D175" t="s">
        <v>48</v>
      </c>
      <c r="E175">
        <v>1</v>
      </c>
      <c r="F175" t="str">
        <f>IF(LEN(B175)&gt;1,INDEX(コアインボイス0904!E:E,MATCH('japan-core_semantics'!B175,コアインボイス0904!C:C,0),1),"")</f>
        <v>支払時為替</v>
      </c>
      <c r="G175" t="str">
        <f>IF(LEN(B175)&gt;1,INDEX(コアインボイス0904!G:G,MATCH('japan-core_semantics'!B175,コアインボイス0904!C:C,0),1),"")</f>
        <v>為替交換元通貨コード</v>
      </c>
      <c r="H175" s="1" t="s">
        <v>2355</v>
      </c>
      <c r="K175" s="1" t="str">
        <f>IF(AND("AS"=MID(D175,1,2),LEN(B175)&gt;1),INDEX(コアインボイス0904!F:F,MATCH('japan-core_semantics'!B175,コアインボイス0904!C:C,0),1),"")</f>
        <v/>
      </c>
    </row>
    <row r="176" spans="1:11">
      <c r="A176" s="161">
        <v>273</v>
      </c>
      <c r="B176" s="161" t="str">
        <f>INDEX(コアインボイス0904!C:C,MATCH('japan-core_semantics'!A176,コアインボイス0904!A:A,0),1)</f>
        <v>/JC00/JC3a_JC22/JC3a_JC22_02</v>
      </c>
      <c r="C176" s="161" t="s">
        <v>4869</v>
      </c>
      <c r="D176" t="s">
        <v>48</v>
      </c>
      <c r="E176">
        <v>1</v>
      </c>
      <c r="F176" t="str">
        <f>IF(LEN(B176)&gt;1,INDEX(コアインボイス0904!E:E,MATCH('japan-core_semantics'!B176,コアインボイス0904!C:C,0),1),"")</f>
        <v>支払時為替</v>
      </c>
      <c r="G176" t="str">
        <f>IF(LEN(B176)&gt;1,INDEX(コアインボイス0904!G:G,MATCH('japan-core_semantics'!B176,コアインボイス0904!C:C,0),1),"")</f>
        <v>為替交換先通貨コード</v>
      </c>
      <c r="H176" s="1" t="s">
        <v>2355</v>
      </c>
      <c r="K176" s="1" t="str">
        <f>IF(AND("AS"=MID(D176,1,2),LEN(B176)&gt;1),INDEX(コアインボイス0904!F:F,MATCH('japan-core_semantics'!B176,コアインボイス0904!C:C,0),1),"")</f>
        <v/>
      </c>
    </row>
    <row r="177" spans="1:11">
      <c r="A177" s="161">
        <v>274</v>
      </c>
      <c r="B177" s="161" t="str">
        <f>INDEX(コアインボイス0904!C:C,MATCH('japan-core_semantics'!A177,コアインボイス0904!A:A,0),1)</f>
        <v>/JC00/JC3a_JC22/JC3a_JC22_03</v>
      </c>
      <c r="C177" s="161" t="s">
        <v>4870</v>
      </c>
      <c r="D177" t="s">
        <v>48</v>
      </c>
      <c r="E177">
        <v>1</v>
      </c>
      <c r="F177" t="str">
        <f>IF(LEN(B177)&gt;1,INDEX(コアインボイス0904!E:E,MATCH('japan-core_semantics'!B177,コアインボイス0904!C:C,0),1),"")</f>
        <v>支払時為替</v>
      </c>
      <c r="G177" t="str">
        <f>IF(LEN(B177)&gt;1,INDEX(コアインボイス0904!G:G,MATCH('japan-core_semantics'!B177,コアインボイス0904!C:C,0),1),"")</f>
        <v>為替レート</v>
      </c>
      <c r="H177" s="1" t="s">
        <v>5269</v>
      </c>
      <c r="K177" s="1" t="str">
        <f>IF(AND("AS"=MID(D177,1,2),LEN(B177)&gt;1),INDEX(コアインボイス0904!F:F,MATCH('japan-core_semantics'!B177,コアインボイス0904!C:C,0),1),"")</f>
        <v/>
      </c>
    </row>
    <row r="178" spans="1:11">
      <c r="A178">
        <v>275</v>
      </c>
      <c r="B178" s="161" t="str">
        <f>INDEX(コアインボイス0904!C:C,MATCH('japan-core_semantics'!A178,コアインボイス0904!A:A,0),1)</f>
        <v>/JC00/JC3a_JC22/JC3a_JC22_04</v>
      </c>
      <c r="C178" s="161" t="s">
        <v>4871</v>
      </c>
      <c r="D178" t="s">
        <v>48</v>
      </c>
      <c r="E178">
        <v>1</v>
      </c>
      <c r="F178" t="str">
        <f>IF(LEN(B178)&gt;1,INDEX(コアインボイス0904!E:E,MATCH('japan-core_semantics'!B178,コアインボイス0904!C:C,0),1),"")</f>
        <v>支払時為替</v>
      </c>
      <c r="G178" t="str">
        <f>IF(LEN(B178)&gt;1,INDEX(コアインボイス0904!G:G,MATCH('japan-core_semantics'!B178,コアインボイス0904!C:C,0),1),"")</f>
        <v>為替レート日時</v>
      </c>
      <c r="H178" s="1" t="s">
        <v>2418</v>
      </c>
      <c r="K178" s="1" t="str">
        <f>IF(AND("AS"=MID(D178,1,2),LEN(B178)&gt;1),INDEX(コアインボイス0904!F:F,MATCH('japan-core_semantics'!B178,コアインボイス0904!C:C,0),1),"")</f>
        <v/>
      </c>
    </row>
    <row r="179" spans="1:11">
      <c r="A179">
        <v>276</v>
      </c>
      <c r="B179" s="161" t="str">
        <f>INDEX(コアインボイス0904!C:C,MATCH('japan-core_semantics'!A179,コアインボイス0904!A:A,0),1)</f>
        <v>/JC00/JC3b_JC16</v>
      </c>
      <c r="C179" s="161" t="s">
        <v>4873</v>
      </c>
      <c r="D179" t="s">
        <v>60</v>
      </c>
      <c r="E179">
        <v>1</v>
      </c>
      <c r="F179" t="str">
        <f>IF(LEN(B179)&gt;1,INDEX(コアインボイス0904!E:E,MATCH('japan-core_semantics'!B179,コアインボイス0904!C:C,0),1),"")</f>
        <v>ヘッダ</v>
      </c>
      <c r="I179" t="s">
        <v>4516</v>
      </c>
      <c r="K179" s="1" t="str">
        <f>IF(AND("AS"=MID(D179,1,2),LEN(B179)&gt;1),INDEX(コアインボイス0904!F:F,MATCH('japan-core_semantics'!B179,コアインボイス0904!C:C,0),1),"")</f>
        <v>n</v>
      </c>
    </row>
    <row r="180" spans="1:11">
      <c r="A180">
        <v>278</v>
      </c>
      <c r="B180" s="161" t="str">
        <f>INDEX(コアインボイス0904!C:C,MATCH('japan-core_semantics'!A180,コアインボイス0904!A:A,0),1)</f>
        <v>/JC00/JC3b_JC16/JC3b_JC16_04</v>
      </c>
      <c r="C180" s="161" t="s">
        <v>5276</v>
      </c>
      <c r="D180" t="s">
        <v>48</v>
      </c>
      <c r="E180">
        <v>1</v>
      </c>
      <c r="F180" t="str">
        <f>IF(LEN(B180)&gt;1,INDEX(コアインボイス0904!E:E,MATCH('japan-core_semantics'!B180,コアインボイス0904!C:C,0),1),"")</f>
        <v>支払手段</v>
      </c>
      <c r="G180" t="str">
        <f>IF(LEN(B180)&gt;1,INDEX(コアインボイス0904!G:G,MATCH('japan-core_semantics'!B180,コアインボイス0904!C:C,0),1),"")</f>
        <v>支払指示ID</v>
      </c>
      <c r="H180" s="1" t="s">
        <v>2355</v>
      </c>
      <c r="K180" s="1" t="str">
        <f>IF(AND("AS"=MID(D180,1,2),LEN(B180)&gt;1),INDEX(コアインボイス0904!F:F,MATCH('japan-core_semantics'!B180,コアインボイス0904!C:C,0),1),"")</f>
        <v/>
      </c>
    </row>
    <row r="181" spans="1:11">
      <c r="A181" s="161">
        <v>279</v>
      </c>
      <c r="B181" s="161" t="str">
        <f>INDEX(コアインボイス0904!C:C,MATCH('japan-core_semantics'!A181,コアインボイス0904!A:A,0),1)</f>
        <v>/JC00/JC3b_JC16/JC3b_JC16_01</v>
      </c>
      <c r="C181" s="161" t="s">
        <v>4874</v>
      </c>
      <c r="D181" t="s">
        <v>48</v>
      </c>
      <c r="E181">
        <v>1</v>
      </c>
      <c r="F181" t="str">
        <f>IF(LEN(B181)&gt;1,INDEX(コアインボイス0904!E:E,MATCH('japan-core_semantics'!B181,コアインボイス0904!C:C,0),1),"")</f>
        <v>支払手段</v>
      </c>
      <c r="G181" t="str">
        <f>IF(LEN(B181)&gt;1,INDEX(コアインボイス0904!G:G,MATCH('japan-core_semantics'!B181,コアインボイス0904!C:C,0),1),"")</f>
        <v>支払手段タイプコード</v>
      </c>
      <c r="H181" s="1" t="s">
        <v>2355</v>
      </c>
      <c r="K181" s="1" t="str">
        <f>IF(AND("AS"=MID(D181,1,2),LEN(B181)&gt;1),INDEX(コアインボイス0904!F:F,MATCH('japan-core_semantics'!B181,コアインボイス0904!C:C,0),1),"")</f>
        <v/>
      </c>
    </row>
    <row r="182" spans="1:11">
      <c r="A182">
        <v>280</v>
      </c>
      <c r="B182" s="161" t="str">
        <f>INDEX(コアインボイス0904!C:C,MATCH('japan-core_semantics'!A182,コアインボイス0904!A:A,0),1)</f>
        <v>/JC00/JC3b_JC16/JC3b_JC16_02</v>
      </c>
      <c r="C182" s="161" t="s">
        <v>4875</v>
      </c>
      <c r="D182" t="s">
        <v>48</v>
      </c>
      <c r="E182">
        <v>1</v>
      </c>
      <c r="F182" t="str">
        <f>IF(LEN(B182)&gt;1,INDEX(コアインボイス0904!E:E,MATCH('japan-core_semantics'!B182,コアインボイス0904!C:C,0),1),"")</f>
        <v>支払手段</v>
      </c>
      <c r="G182" t="str">
        <f>IF(LEN(B182)&gt;1,INDEX(コアインボイス0904!G:G,MATCH('japan-core_semantics'!B182,コアインボイス0904!C:C,0),1),"")</f>
        <v>支払手段内容説明</v>
      </c>
      <c r="H182" s="1" t="s">
        <v>2428</v>
      </c>
      <c r="K182" s="1" t="str">
        <f>IF(AND("AS"=MID(D182,1,2),LEN(B182)&gt;1),INDEX(コアインボイス0904!F:F,MATCH('japan-core_semantics'!B182,コアインボイス0904!C:C,0),1),"")</f>
        <v/>
      </c>
    </row>
    <row r="183" spans="1:11">
      <c r="A183" s="161">
        <v>281</v>
      </c>
      <c r="B183" s="161" t="str">
        <f>INDEX(コアインボイス0904!C:C,MATCH('japan-core_semantics'!A183,コアインボイス0904!A:A,0),1)</f>
        <v>/JC00/JC3b_JC16/JC3b_JC16_05</v>
      </c>
      <c r="C183" s="161" t="s">
        <v>5277</v>
      </c>
      <c r="D183" t="s">
        <v>48</v>
      </c>
      <c r="E183">
        <v>1</v>
      </c>
      <c r="F183" t="str">
        <f>IF(LEN(B183)&gt;1,INDEX(コアインボイス0904!E:E,MATCH('japan-core_semantics'!B183,コアインボイス0904!C:C,0),1),"")</f>
        <v>支払手段</v>
      </c>
      <c r="G183" t="str">
        <f>IF(LEN(B183)&gt;1,INDEX(コアインボイス0904!G:G,MATCH('japan-core_semantics'!B183,コアインボイス0904!C:C,0),1),"")</f>
        <v>送金情報</v>
      </c>
      <c r="H183" s="1" t="s">
        <v>2428</v>
      </c>
      <c r="K183" s="1" t="str">
        <f>IF(AND("AS"=MID(D183,1,2),LEN(B183)&gt;1),INDEX(コアインボイス0904!F:F,MATCH('japan-core_semantics'!B183,コアインボイス0904!C:C,0),1),"")</f>
        <v/>
      </c>
    </row>
    <row r="184" spans="1:11">
      <c r="A184">
        <v>282</v>
      </c>
      <c r="B184" s="161" t="str">
        <f>INDEX(コアインボイス0904!C:C,MATCH('japan-core_semantics'!A184,コアインボイス0904!A:A,0),1)</f>
        <v>/JC00/JC3b_JC16/JC3b_JC16_06</v>
      </c>
      <c r="C184" s="161" t="s">
        <v>5278</v>
      </c>
      <c r="D184" t="s">
        <v>48</v>
      </c>
      <c r="E184">
        <v>1</v>
      </c>
      <c r="F184" t="str">
        <f>IF(LEN(B184)&gt;1,INDEX(コアインボイス0904!E:E,MATCH('japan-core_semantics'!B184,コアインボイス0904!C:C,0),1),"")</f>
        <v>支払手段</v>
      </c>
      <c r="G184" t="str">
        <f>IF(LEN(B184)&gt;1,INDEX(コアインボイス0904!G:G,MATCH('japan-core_semantics'!B184,コアインボイス0904!C:C,0),1),"")</f>
        <v>スキーマID</v>
      </c>
      <c r="H184" s="1" t="s">
        <v>2355</v>
      </c>
      <c r="K184" s="1" t="str">
        <f>IF(AND("AS"=MID(D184,1,2),LEN(B184)&gt;1),INDEX(コアインボイス0904!F:F,MATCH('japan-core_semantics'!B184,コアインボイス0904!C:C,0),1),"")</f>
        <v/>
      </c>
    </row>
    <row r="185" spans="1:11">
      <c r="A185" s="161">
        <v>283</v>
      </c>
      <c r="B185" s="161" t="str">
        <f>INDEX(コアインボイス0904!C:C,MATCH('japan-core_semantics'!A185,コアインボイス0904!A:A,0),1)</f>
        <v>/JC00/JC3b_JC16/JC3b_JC16_03</v>
      </c>
      <c r="C185" s="161" t="s">
        <v>4876</v>
      </c>
      <c r="D185" t="s">
        <v>48</v>
      </c>
      <c r="E185">
        <v>1</v>
      </c>
      <c r="F185" t="str">
        <f>IF(LEN(B185)&gt;1,INDEX(コアインボイス0904!E:E,MATCH('japan-core_semantics'!B185,コアインボイス0904!C:C,0),1),"")</f>
        <v>支払手段</v>
      </c>
      <c r="G185" t="str">
        <f>IF(LEN(B185)&gt;1,INDEX(コアインボイス0904!G:G,MATCH('japan-core_semantics'!B185,コアインボイス0904!C:C,0),1),"")</f>
        <v>支払金額</v>
      </c>
      <c r="H185" s="1" t="s">
        <v>2566</v>
      </c>
      <c r="K185" s="1" t="str">
        <f>IF(AND("AS"=MID(D185,1,2),LEN(B185)&gt;1),INDEX(コアインボイス0904!F:F,MATCH('japan-core_semantics'!B185,コアインボイス0904!C:C,0),1),"")</f>
        <v/>
      </c>
    </row>
    <row r="186" spans="1:11">
      <c r="A186" s="161">
        <v>284</v>
      </c>
      <c r="B186" s="161" t="str">
        <f>INDEX(コアインボイス0904!C:C,MATCH('japan-core_semantics'!A186,コアインボイス0904!A:A,0),1)</f>
        <v>/JC00/JC3b_JC16/JC17_JC04</v>
      </c>
      <c r="C186" s="161" t="s">
        <v>4878</v>
      </c>
      <c r="D186" t="s">
        <v>60</v>
      </c>
      <c r="E186">
        <v>2</v>
      </c>
      <c r="F186" t="str">
        <f>IF(LEN(B186)&gt;1,INDEX(コアインボイス0904!E:E,MATCH('japan-core_semantics'!B186,コアインボイス0904!C:C,0),1),"")</f>
        <v>支払手段</v>
      </c>
      <c r="I186" t="s">
        <v>4517</v>
      </c>
      <c r="K186" s="1">
        <f>IF(AND("AS"=MID(D186,1,2),LEN(B186)&gt;1),INDEX(コアインボイス0904!F:F,MATCH('japan-core_semantics'!B186,コアインボイス0904!C:C,0),1),"")</f>
        <v>1</v>
      </c>
    </row>
    <row r="187" spans="1:11">
      <c r="A187" s="161">
        <v>286</v>
      </c>
      <c r="B187" s="161" t="str">
        <f>INDEX(コアインボイス0904!C:C,MATCH('japan-core_semantics'!A187,コアインボイス0904!A:A,0),1)</f>
        <v>/JC00/JC3b_JC16/JC17_JC04/JC17_JC04_01</v>
      </c>
      <c r="C187" s="161" t="s">
        <v>4879</v>
      </c>
      <c r="D187" t="s">
        <v>48</v>
      </c>
      <c r="E187">
        <v>2</v>
      </c>
      <c r="F187" t="str">
        <f>IF(LEN(B187)&gt;1,INDEX(コアインボイス0904!E:E,MATCH('japan-core_semantics'!B187,コアインボイス0904!C:C,0),1),"")</f>
        <v>金融口座</v>
      </c>
      <c r="G187" t="str">
        <f>IF(LEN(B187)&gt;1,INDEX(コアインボイス0904!G:G,MATCH('japan-core_semantics'!B187,コアインボイス0904!C:C,0),1),"")</f>
        <v>口座名義</v>
      </c>
      <c r="H187" s="1" t="s">
        <v>2428</v>
      </c>
      <c r="K187" s="1" t="str">
        <f>IF(AND("AS"=MID(D187,1,2),LEN(B187)&gt;1),INDEX(コアインボイス0904!F:F,MATCH('japan-core_semantics'!B187,コアインボイス0904!C:C,0),1),"")</f>
        <v/>
      </c>
    </row>
    <row r="188" spans="1:11">
      <c r="A188" s="161">
        <v>287</v>
      </c>
      <c r="B188" s="161" t="str">
        <f>INDEX(コアインボイス0904!C:C,MATCH('japan-core_semantics'!A188,コアインボイス0904!A:A,0),1)</f>
        <v>/JC00/JC3b_JC16/JC17_JC04/JC17_JC04_02</v>
      </c>
      <c r="C188" s="161" t="s">
        <v>4880</v>
      </c>
      <c r="D188" t="s">
        <v>48</v>
      </c>
      <c r="E188">
        <v>2</v>
      </c>
      <c r="F188" t="str">
        <f>IF(LEN(B188)&gt;1,INDEX(コアインボイス0904!E:E,MATCH('japan-core_semantics'!B188,コアインボイス0904!C:C,0),1),"")</f>
        <v>金融口座</v>
      </c>
      <c r="G188" t="str">
        <f>IF(LEN(B188)&gt;1,INDEX(コアインボイス0904!G:G,MATCH('japan-core_semantics'!B188,コアインボイス0904!C:C,0),1),"")</f>
        <v>口座番号</v>
      </c>
      <c r="H188" s="1" t="s">
        <v>2431</v>
      </c>
      <c r="K188" s="1" t="str">
        <f>IF(AND("AS"=MID(D188,1,2),LEN(B188)&gt;1),INDEX(コアインボイス0904!F:F,MATCH('japan-core_semantics'!B188,コアインボイス0904!C:C,0),1),"")</f>
        <v/>
      </c>
    </row>
    <row r="189" spans="1:11">
      <c r="A189">
        <v>288</v>
      </c>
      <c r="B189" s="161" t="str">
        <f>INDEX(コアインボイス0904!C:C,MATCH('japan-core_semantics'!A189,コアインボイス0904!A:A,0),1)</f>
        <v>/JC00/JC3b_JC16/JC17_JC04/JC17_JC04_04</v>
      </c>
      <c r="C189" s="161" t="s">
        <v>5279</v>
      </c>
      <c r="D189" t="s">
        <v>48</v>
      </c>
      <c r="E189">
        <v>2</v>
      </c>
      <c r="F189" t="str">
        <f>IF(LEN(B189)&gt;1,INDEX(コアインボイス0904!E:E,MATCH('japan-core_semantics'!B189,コアインボイス0904!C:C,0),1),"")</f>
        <v>金融口座</v>
      </c>
      <c r="G189" t="str">
        <f>IF(LEN(B189)&gt;1,INDEX(コアインボイス0904!G:G,MATCH('japan-core_semantics'!B189,コアインボイス0904!C:C,0),1),"")</f>
        <v>スキーマID</v>
      </c>
      <c r="H189" s="1" t="s">
        <v>2355</v>
      </c>
      <c r="K189" s="1" t="str">
        <f>IF(AND("AS"=MID(D189,1,2),LEN(B189)&gt;1),INDEX(コアインボイス0904!F:F,MATCH('japan-core_semantics'!B189,コアインボイス0904!C:C,0),1),"")</f>
        <v/>
      </c>
    </row>
    <row r="190" spans="1:11">
      <c r="A190">
        <v>289</v>
      </c>
      <c r="B190" s="161" t="str">
        <f>INDEX(コアインボイス0904!C:C,MATCH('japan-core_semantics'!A190,コアインボイス0904!A:A,0),1)</f>
        <v>/JC00/JC3b_JC16/JC17_JC04/JC17_JC04_03</v>
      </c>
      <c r="C190" s="161" t="s">
        <v>4881</v>
      </c>
      <c r="D190" t="s">
        <v>48</v>
      </c>
      <c r="E190">
        <v>2</v>
      </c>
      <c r="F190" t="str">
        <f>IF(LEN(B190)&gt;1,INDEX(コアインボイス0904!E:E,MATCH('japan-core_semantics'!B190,コアインボイス0904!C:C,0),1),"")</f>
        <v>金融口座</v>
      </c>
      <c r="G190" t="str">
        <f>IF(LEN(B190)&gt;1,INDEX(コアインボイス0904!G:G,MATCH('japan-core_semantics'!B190,コアインボイス0904!C:C,0),1),"")</f>
        <v>口座種別コード</v>
      </c>
      <c r="H190" s="1" t="s">
        <v>2355</v>
      </c>
      <c r="K190" s="1" t="str">
        <f>IF(AND("AS"=MID(D190,1,2),LEN(B190)&gt;1),INDEX(コアインボイス0904!F:F,MATCH('japan-core_semantics'!B190,コアインボイス0904!C:C,0),1),"")</f>
        <v/>
      </c>
    </row>
    <row r="191" spans="1:11">
      <c r="A191" s="161">
        <v>290</v>
      </c>
      <c r="B191" s="161" t="str">
        <f>INDEX(コアインボイス0904!C:C,MATCH('japan-core_semantics'!A191,コアインボイス0904!A:A,0),1)</f>
        <v>/JC00/JC3b_JC16/JC18_JC05</v>
      </c>
      <c r="C191" s="161" t="s">
        <v>4883</v>
      </c>
      <c r="D191" t="s">
        <v>60</v>
      </c>
      <c r="E191">
        <v>2</v>
      </c>
      <c r="F191" t="str">
        <f>IF(LEN(B191)&gt;1,INDEX(コアインボイス0904!E:E,MATCH('japan-core_semantics'!B191,コアインボイス0904!C:C,0),1),"")</f>
        <v>支払手段</v>
      </c>
      <c r="I191" t="s">
        <v>4518</v>
      </c>
      <c r="K191" s="1">
        <f>IF(AND("AS"=MID(D191,1,2),LEN(B191)&gt;1),INDEX(コアインボイス0904!F:F,MATCH('japan-core_semantics'!B191,コアインボイス0904!C:C,0),1),"")</f>
        <v>1</v>
      </c>
    </row>
    <row r="192" spans="1:11">
      <c r="A192" s="161">
        <v>292</v>
      </c>
      <c r="B192" s="161" t="str">
        <f>INDEX(コアインボイス0904!C:C,MATCH('japan-core_semantics'!A192,コアインボイス0904!A:A,0),1)</f>
        <v>/JC00/JC3b_JC16/JC18_JC05/JC18_JC05_01</v>
      </c>
      <c r="C192" s="161" t="s">
        <v>4884</v>
      </c>
      <c r="D192" t="s">
        <v>48</v>
      </c>
      <c r="E192">
        <v>2</v>
      </c>
      <c r="F192" t="str">
        <f>IF(LEN(B192)&gt;1,INDEX(コアインボイス0904!E:E,MATCH('japan-core_semantics'!B192,コアインボイス0904!C:C,0),1),"")</f>
        <v>金融機関</v>
      </c>
      <c r="G192" t="str">
        <f>IF(LEN(B192)&gt;1,INDEX(コアインボイス0904!G:G,MATCH('japan-core_semantics'!B192,コアインボイス0904!C:C,0),1),"")</f>
        <v>金融機関名</v>
      </c>
      <c r="H192" s="1" t="s">
        <v>2355</v>
      </c>
      <c r="K192" s="1" t="str">
        <f>IF(AND("AS"=MID(D192,1,2),LEN(B192)&gt;1),INDEX(コアインボイス0904!F:F,MATCH('japan-core_semantics'!B192,コアインボイス0904!C:C,0),1),"")</f>
        <v/>
      </c>
    </row>
    <row r="193" spans="1:11">
      <c r="A193">
        <v>293</v>
      </c>
      <c r="B193" s="161" t="str">
        <f>INDEX(コアインボイス0904!C:C,MATCH('japan-core_semantics'!A193,コアインボイス0904!A:A,0),1)</f>
        <v>/JC00/JC3b_JC16/JC18_JC05/JC18_JC05_02</v>
      </c>
      <c r="C193" s="161" t="s">
        <v>4885</v>
      </c>
      <c r="D193" t="s">
        <v>48</v>
      </c>
      <c r="E193">
        <v>2</v>
      </c>
      <c r="F193" t="str">
        <f>IF(LEN(B193)&gt;1,INDEX(コアインボイス0904!E:E,MATCH('japan-core_semantics'!B193,コアインボイス0904!C:C,0),1),"")</f>
        <v>金融機関</v>
      </c>
      <c r="G193" t="str">
        <f>IF(LEN(B193)&gt;1,INDEX(コアインボイス0904!G:G,MATCH('japan-core_semantics'!B193,コアインボイス0904!C:C,0),1),"")</f>
        <v>金融機関番号</v>
      </c>
      <c r="H193" s="1" t="s">
        <v>2355</v>
      </c>
      <c r="K193" s="1" t="str">
        <f>IF(AND("AS"=MID(D193,1,2),LEN(B193)&gt;1),INDEX(コアインボイス0904!F:F,MATCH('japan-core_semantics'!B193,コアインボイス0904!C:C,0),1),"")</f>
        <v/>
      </c>
    </row>
    <row r="194" spans="1:11">
      <c r="A194">
        <v>296</v>
      </c>
      <c r="B194" s="161" t="str">
        <f>INDEX(コアインボイス0904!C:C,MATCH('japan-core_semantics'!A194,コアインボイス0904!A:A,0),1)</f>
        <v>/JC00/JC3b_JC16/JC18_JC05/JC18_JC05_03</v>
      </c>
      <c r="C194" s="161" t="s">
        <v>4886</v>
      </c>
      <c r="D194" t="s">
        <v>48</v>
      </c>
      <c r="E194">
        <v>2</v>
      </c>
      <c r="F194" t="str">
        <f>IF(LEN(B194)&gt;1,INDEX(コアインボイス0904!E:E,MATCH('japan-core_semantics'!B194,コアインボイス0904!C:C,0),1),"")</f>
        <v>金融機関</v>
      </c>
      <c r="G194" t="str">
        <f>IF(LEN(B194)&gt;1,INDEX(コアインボイス0904!G:G,MATCH('japan-core_semantics'!B194,コアインボイス0904!C:C,0),1),"")</f>
        <v>金融機関支店番号</v>
      </c>
      <c r="H194" s="1" t="s">
        <v>2355</v>
      </c>
      <c r="K194" s="1" t="str">
        <f>IF(AND("AS"=MID(D194,1,2),LEN(B194)&gt;1),INDEX(コアインボイス0904!F:F,MATCH('japan-core_semantics'!B194,コアインボイス0904!C:C,0),1),"")</f>
        <v/>
      </c>
    </row>
    <row r="195" spans="1:11">
      <c r="A195" s="161">
        <v>297</v>
      </c>
      <c r="B195" s="161" t="str">
        <f>INDEX(コアインボイス0904!C:C,MATCH('japan-core_semantics'!A195,コアインボイス0904!A:A,0),1)</f>
        <v>/JC00/JC3b_JC16/JC18_JC05/JC18_JC05_04</v>
      </c>
      <c r="C195" s="161" t="s">
        <v>4887</v>
      </c>
      <c r="D195" t="s">
        <v>48</v>
      </c>
      <c r="E195">
        <v>2</v>
      </c>
      <c r="F195" t="str">
        <f>IF(LEN(B195)&gt;1,INDEX(コアインボイス0904!E:E,MATCH('japan-core_semantics'!B195,コアインボイス0904!C:C,0),1),"")</f>
        <v>金融機関</v>
      </c>
      <c r="G195" t="str">
        <f>IF(LEN(B195)&gt;1,INDEX(コアインボイス0904!G:G,MATCH('japan-core_semantics'!B195,コアインボイス0904!C:C,0),1),"")</f>
        <v>金融機関支店名</v>
      </c>
      <c r="H195" s="1" t="s">
        <v>2355</v>
      </c>
      <c r="K195" s="1" t="str">
        <f>IF(AND("AS"=MID(D195,1,2),LEN(B195)&gt;1),INDEX(コアインボイス0904!F:F,MATCH('japan-core_semantics'!B195,コアインボイス0904!C:C,0),1),"")</f>
        <v/>
      </c>
    </row>
    <row r="196" spans="1:11">
      <c r="A196">
        <v>298</v>
      </c>
      <c r="B196" s="161" t="str">
        <f>INDEX(コアインボイス0904!C:C,MATCH('japan-core_semantics'!A196,コアインボイス0904!A:A,0),1)</f>
        <v>/JC00/JC3b_JC16/JC60_JC03</v>
      </c>
      <c r="C196" s="161" t="s">
        <v>4889</v>
      </c>
      <c r="D196" t="s">
        <v>60</v>
      </c>
      <c r="E196">
        <v>2</v>
      </c>
      <c r="F196" t="str">
        <f>IF(LEN(B196)&gt;1,INDEX(コアインボイス0904!E:E,MATCH('japan-core_semantics'!B196,コアインボイス0904!C:C,0),1),"")</f>
        <v>支払手段</v>
      </c>
      <c r="I196" t="s">
        <v>4558</v>
      </c>
      <c r="K196" s="1">
        <f>IF(AND("AS"=MID(D196,1,2),LEN(B196)&gt;1),INDEX(コアインボイス0904!F:F,MATCH('japan-core_semantics'!B196,コアインボイス0904!C:C,0),1),"")</f>
        <v>1</v>
      </c>
    </row>
    <row r="197" spans="1:11">
      <c r="A197" s="161">
        <v>300</v>
      </c>
      <c r="B197" s="161" t="str">
        <f>INDEX(コアインボイス0904!C:C,MATCH('japan-core_semantics'!A197,コアインボイス0904!A:A,0),1)</f>
        <v>/JC00/JC3b_JC16/JC60_JC03/JC60_JC03_01</v>
      </c>
      <c r="C197" s="161" t="s">
        <v>4890</v>
      </c>
      <c r="D197" t="s">
        <v>48</v>
      </c>
      <c r="E197">
        <v>2</v>
      </c>
      <c r="F197" t="str">
        <f>IF(LEN(B197)&gt;1,INDEX(コアインボイス0904!E:E,MATCH('japan-core_semantics'!B197,コアインボイス0904!C:C,0),1),"")</f>
        <v>クレジットカード</v>
      </c>
      <c r="G197" t="str">
        <f>IF(LEN(B197)&gt;1,INDEX(コアインボイス0904!G:G,MATCH('japan-core_semantics'!B197,コアインボイス0904!C:C,0),1),"")</f>
        <v>金融カード番号</v>
      </c>
      <c r="H197" s="1" t="s">
        <v>2355</v>
      </c>
      <c r="K197" s="1" t="str">
        <f>IF(AND("AS"=MID(D197,1,2),LEN(B197)&gt;1),INDEX(コアインボイス0904!F:F,MATCH('japan-core_semantics'!B197,コアインボイス0904!C:C,0),1),"")</f>
        <v/>
      </c>
    </row>
    <row r="198" spans="1:11">
      <c r="A198">
        <v>301</v>
      </c>
      <c r="B198" s="161" t="str">
        <f>INDEX(コアインボイス0904!C:C,MATCH('japan-core_semantics'!A198,コアインボイス0904!A:A,0),1)</f>
        <v>/JC00/JC3b_JC16/JC60_JC03/JC60_JC03_02</v>
      </c>
      <c r="C198" s="161" t="s">
        <v>4891</v>
      </c>
      <c r="D198" t="s">
        <v>48</v>
      </c>
      <c r="E198">
        <v>2</v>
      </c>
      <c r="F198" t="str">
        <f>IF(LEN(B198)&gt;1,INDEX(コアインボイス0904!E:E,MATCH('japan-core_semantics'!B198,コアインボイス0904!C:C,0),1),"")</f>
        <v>クレジットカード</v>
      </c>
      <c r="G198" t="str">
        <f>IF(LEN(B198)&gt;1,INDEX(コアインボイス0904!G:G,MATCH('japan-core_semantics'!B198,コアインボイス0904!C:C,0),1),"")</f>
        <v>金融カードタイプ</v>
      </c>
      <c r="H198" s="1" t="s">
        <v>2355</v>
      </c>
      <c r="K198" s="1" t="str">
        <f>IF(AND("AS"=MID(D198,1,2),LEN(B198)&gt;1),INDEX(コアインボイス0904!F:F,MATCH('japan-core_semantics'!B198,コアインボイス0904!C:C,0),1),"")</f>
        <v/>
      </c>
    </row>
    <row r="199" spans="1:11">
      <c r="A199" s="161">
        <v>302</v>
      </c>
      <c r="B199" s="161" t="str">
        <f>INDEX(コアインボイス0904!C:C,MATCH('japan-core_semantics'!A199,コアインボイス0904!A:A,0),1)</f>
        <v>/JC00/JC3b_JC16/JC60_JC03/JC60_JC03_03</v>
      </c>
      <c r="C199" s="161" t="s">
        <v>4892</v>
      </c>
      <c r="D199" t="s">
        <v>48</v>
      </c>
      <c r="E199">
        <v>2</v>
      </c>
      <c r="F199" t="str">
        <f>IF(LEN(B199)&gt;1,INDEX(コアインボイス0904!E:E,MATCH('japan-core_semantics'!B199,コアインボイス0904!C:C,0),1),"")</f>
        <v>クレジットカード</v>
      </c>
      <c r="G199" t="str">
        <f>IF(LEN(B199)&gt;1,INDEX(コアインボイス0904!G:G,MATCH('japan-core_semantics'!B199,コアインボイス0904!C:C,0),1),"")</f>
        <v>金融カード名義人名</v>
      </c>
      <c r="H199" s="1" t="s">
        <v>2355</v>
      </c>
      <c r="K199" s="1" t="str">
        <f>IF(AND("AS"=MID(D199,1,2),LEN(B199)&gt;1),INDEX(コアインボイス0904!F:F,MATCH('japan-core_semantics'!B199,コアインボイス0904!C:C,0),1),"")</f>
        <v/>
      </c>
    </row>
    <row r="200" spans="1:11">
      <c r="A200">
        <v>303</v>
      </c>
      <c r="B200" s="161" t="str">
        <f>INDEX(コアインボイス0904!C:C,MATCH('japan-core_semantics'!A200,コアインボイス0904!A:A,0),1)</f>
        <v>/JC00/JC3b_JC16/JC60_JC03/JC60_JC03_04</v>
      </c>
      <c r="C200" s="161" t="s">
        <v>4893</v>
      </c>
      <c r="D200" t="s">
        <v>48</v>
      </c>
      <c r="E200">
        <v>2</v>
      </c>
      <c r="F200" t="str">
        <f>IF(LEN(B200)&gt;1,INDEX(コアインボイス0904!E:E,MATCH('japan-core_semantics'!B200,コアインボイス0904!C:C,0),1),"")</f>
        <v>クレジットカード</v>
      </c>
      <c r="G200" t="str">
        <f>IF(LEN(B200)&gt;1,INDEX(コアインボイス0904!G:G,MATCH('japan-core_semantics'!B200,コアインボイス0904!C:C,0),1),"")</f>
        <v>金融カード発行企業名</v>
      </c>
      <c r="H200" s="1" t="s">
        <v>2355</v>
      </c>
      <c r="K200" s="1" t="str">
        <f>IF(AND("AS"=MID(D200,1,2),LEN(B200)&gt;1),INDEX(コアインボイス0904!F:F,MATCH('japan-core_semantics'!B200,コアインボイス0904!C:C,0),1),"")</f>
        <v/>
      </c>
    </row>
    <row r="201" spans="1:11">
      <c r="A201" s="161">
        <v>304</v>
      </c>
      <c r="B201" s="161" t="str">
        <f>INDEX(コアインボイス0904!C:C,MATCH('japan-core_semantics'!A201,コアインボイス0904!A:A,0),1)</f>
        <v>/JC00/JC3c_JC2d</v>
      </c>
      <c r="C201" s="161" t="s">
        <v>4895</v>
      </c>
      <c r="D201" t="s">
        <v>60</v>
      </c>
      <c r="E201">
        <v>1</v>
      </c>
      <c r="F201" t="str">
        <f>IF(LEN(B201)&gt;1,INDEX(コアインボイス0904!E:E,MATCH('japan-core_semantics'!B201,コアインボイス0904!C:C,0),1),"")</f>
        <v>ヘッダ</v>
      </c>
      <c r="I201" t="s">
        <v>5306</v>
      </c>
      <c r="K201" s="1" t="str">
        <f>IF(AND("AS"=MID(D201,1,2),LEN(B201)&gt;1),INDEX(コアインボイス0904!F:F,MATCH('japan-core_semantics'!B201,コアインボイス0904!C:C,0),1),"")</f>
        <v>n</v>
      </c>
    </row>
    <row r="202" spans="1:11">
      <c r="A202" s="161">
        <v>306</v>
      </c>
      <c r="B202" s="161" t="str">
        <f>INDEX(コアインボイス0904!C:C,MATCH('japan-core_semantics'!A202,コアインボイス0904!A:A,0),1)</f>
        <v>/JC00/JC3c_JC2d/JC3c_JC2d_01</v>
      </c>
      <c r="C202" s="161" t="s">
        <v>4896</v>
      </c>
      <c r="D202" t="s">
        <v>48</v>
      </c>
      <c r="E202">
        <v>1</v>
      </c>
      <c r="F202" t="str">
        <f>IF(LEN(B202)&gt;1,INDEX(コアインボイス0904!E:E,MATCH('japan-core_semantics'!B202,コアインボイス0904!C:C,0),1),"")</f>
        <v>ヘッダ税</v>
      </c>
      <c r="G202" t="str">
        <f>IF(LEN(B202)&gt;1,INDEX(コアインボイス0904!G:G,MATCH('japan-core_semantics'!B202,コアインボイス0904!C:C,0),1),"")</f>
        <v>課税分類税額</v>
      </c>
      <c r="H202" s="1" t="s">
        <v>2355</v>
      </c>
      <c r="K202" s="1" t="str">
        <f>IF(AND("AS"=MID(D202,1,2),LEN(B202)&gt;1),INDEX(コアインボイス0904!F:F,MATCH('japan-core_semantics'!B202,コアインボイス0904!C:C,0),1),"")</f>
        <v/>
      </c>
    </row>
    <row r="203" spans="1:11">
      <c r="A203">
        <v>307</v>
      </c>
      <c r="B203" s="161" t="str">
        <f>INDEX(コアインボイス0904!C:C,MATCH('japan-core_semantics'!A203,コアインボイス0904!A:A,0),1)</f>
        <v>/JC00/JC3c_JC2d/JC3c_JC2d_02</v>
      </c>
      <c r="C203" s="161" t="s">
        <v>4897</v>
      </c>
      <c r="D203" t="s">
        <v>48</v>
      </c>
      <c r="E203">
        <v>1</v>
      </c>
      <c r="F203" t="str">
        <f>IF(LEN(B203)&gt;1,INDEX(コアインボイス0904!E:E,MATCH('japan-core_semantics'!B203,コアインボイス0904!C:C,0),1),"")</f>
        <v>ヘッダ税</v>
      </c>
      <c r="G203" t="str">
        <f>IF(LEN(B203)&gt;1,INDEX(コアインボイス0904!G:G,MATCH('japan-core_semantics'!B203,コアインボイス0904!C:C,0),1),"")</f>
        <v>課税分類コード</v>
      </c>
      <c r="H203" s="1" t="s">
        <v>2355</v>
      </c>
      <c r="K203" s="1" t="str">
        <f>IF(AND("AS"=MID(D203,1,2),LEN(B203)&gt;1),INDEX(コアインボイス0904!F:F,MATCH('japan-core_semantics'!B203,コアインボイス0904!C:C,0),1),"")</f>
        <v/>
      </c>
    </row>
    <row r="204" spans="1:11">
      <c r="A204" s="161">
        <v>308</v>
      </c>
      <c r="B204" s="161" t="str">
        <f>INDEX(コアインボイス0904!C:C,MATCH('japan-core_semantics'!A204,コアインボイス0904!A:A,0),1)</f>
        <v>/JC00/JC3c_JC2d/JC3c_JC2d_03</v>
      </c>
      <c r="C204" s="161" t="s">
        <v>4898</v>
      </c>
      <c r="D204" t="s">
        <v>48</v>
      </c>
      <c r="E204">
        <v>1</v>
      </c>
      <c r="F204" t="str">
        <f>IF(LEN(B204)&gt;1,INDEX(コアインボイス0904!E:E,MATCH('japan-core_semantics'!B204,コアインボイス0904!C:C,0),1),"")</f>
        <v>ヘッダ税</v>
      </c>
      <c r="G204" t="str">
        <f>IF(LEN(B204)&gt;1,INDEX(コアインボイス0904!G:G,MATCH('japan-core_semantics'!B204,コアインボイス0904!C:C,0),1),"")</f>
        <v>課税分類名</v>
      </c>
      <c r="H204" s="1" t="s">
        <v>2355</v>
      </c>
      <c r="K204" s="1" t="str">
        <f>IF(AND("AS"=MID(D204,1,2),LEN(B204)&gt;1),INDEX(コアインボイス0904!F:F,MATCH('japan-core_semantics'!B204,コアインボイス0904!C:C,0),1),"")</f>
        <v/>
      </c>
    </row>
    <row r="205" spans="1:11">
      <c r="A205">
        <v>309</v>
      </c>
      <c r="B205" s="161" t="str">
        <f>INDEX(コアインボイス0904!C:C,MATCH('japan-core_semantics'!A205,コアインボイス0904!A:A,0),1)</f>
        <v>/JC00/JC3c_JC2d/JC3c_JC2d_04</v>
      </c>
      <c r="C205" s="161" t="s">
        <v>4899</v>
      </c>
      <c r="D205" t="s">
        <v>48</v>
      </c>
      <c r="E205">
        <v>1</v>
      </c>
      <c r="F205" t="str">
        <f>IF(LEN(B205)&gt;1,INDEX(コアインボイス0904!E:E,MATCH('japan-core_semantics'!B205,コアインボイス0904!C:C,0),1),"")</f>
        <v>ヘッダ税</v>
      </c>
      <c r="G205" t="str">
        <f>IF(LEN(B205)&gt;1,INDEX(コアインボイス0904!G:G,MATCH('japan-core_semantics'!B205,コアインボイス0904!C:C,0),1),"")</f>
        <v>税率</v>
      </c>
      <c r="H205" s="1" t="s">
        <v>2355</v>
      </c>
      <c r="K205" s="1" t="str">
        <f>IF(AND("AS"=MID(D205,1,2),LEN(B205)&gt;1),INDEX(コアインボイス0904!F:F,MATCH('japan-core_semantics'!B205,コアインボイス0904!C:C,0),1),"")</f>
        <v/>
      </c>
    </row>
    <row r="206" spans="1:11">
      <c r="A206" s="161">
        <v>310</v>
      </c>
      <c r="B206" s="161" t="str">
        <f>INDEX(コアインボイス0904!C:C,MATCH('japan-core_semantics'!A206,コアインボイス0904!A:A,0),1)</f>
        <v>/JC00/JC3c_JC2d/JC3c_JC2d_05</v>
      </c>
      <c r="C206" s="161" t="s">
        <v>4900</v>
      </c>
      <c r="D206" t="s">
        <v>48</v>
      </c>
      <c r="E206">
        <v>1</v>
      </c>
      <c r="F206" t="str">
        <f>IF(LEN(B206)&gt;1,INDEX(コアインボイス0904!E:E,MATCH('japan-core_semantics'!B206,コアインボイス0904!C:C,0),1),"")</f>
        <v>ヘッダ税</v>
      </c>
      <c r="G206" t="str">
        <f>IF(LEN(B206)&gt;1,INDEX(コアインボイス0904!G:G,MATCH('japan-core_semantics'!B206,コアインボイス0904!C:C,0),1),"")</f>
        <v>税計算方式</v>
      </c>
      <c r="H206" s="1" t="s">
        <v>2355</v>
      </c>
      <c r="K206" s="1" t="str">
        <f>IF(AND("AS"=MID(D206,1,2),LEN(B206)&gt;1),INDEX(コアインボイス0904!F:F,MATCH('japan-core_semantics'!B206,コアインボイス0904!C:C,0),1),"")</f>
        <v/>
      </c>
    </row>
    <row r="207" spans="1:11">
      <c r="A207">
        <v>311</v>
      </c>
      <c r="B207" s="161" t="str">
        <f>INDEX(コアインボイス0904!C:C,MATCH('japan-core_semantics'!A207,コアインボイス0904!A:A,0),1)</f>
        <v>/JC00/JC3c_JC2d/JC3c_JC2d_06</v>
      </c>
      <c r="C207" s="161" t="s">
        <v>4901</v>
      </c>
      <c r="D207" t="s">
        <v>48</v>
      </c>
      <c r="E207">
        <v>1</v>
      </c>
      <c r="F207" t="str">
        <f>IF(LEN(B207)&gt;1,INDEX(コアインボイス0904!E:E,MATCH('japan-core_semantics'!B207,コアインボイス0904!C:C,0),1),"")</f>
        <v>ヘッダ税</v>
      </c>
      <c r="G207" t="str">
        <f>IF(LEN(B207)&gt;1,INDEX(コアインボイス0904!G:G,MATCH('japan-core_semantics'!B207,コアインボイス0904!C:C,0),1),"")</f>
        <v>適用税制ID</v>
      </c>
      <c r="H207" s="1" t="s">
        <v>2355</v>
      </c>
      <c r="K207" s="1" t="str">
        <f>IF(AND("AS"=MID(D207,1,2),LEN(B207)&gt;1),INDEX(コアインボイス0904!F:F,MATCH('japan-core_semantics'!B207,コアインボイス0904!C:C,0),1),"")</f>
        <v/>
      </c>
    </row>
    <row r="208" spans="1:11">
      <c r="A208" s="161">
        <v>312</v>
      </c>
      <c r="B208" s="161" t="str">
        <f>INDEX(コアインボイス0904!C:C,MATCH('japan-core_semantics'!A208,コアインボイス0904!A:A,0),1)</f>
        <v>/JC00/JC3d_JC14</v>
      </c>
      <c r="C208" s="161" t="s">
        <v>4903</v>
      </c>
      <c r="D208" t="s">
        <v>60</v>
      </c>
      <c r="E208">
        <v>1</v>
      </c>
      <c r="F208" t="str">
        <f>IF(LEN(B208)&gt;1,INDEX(コアインボイス0904!E:E,MATCH('japan-core_semantics'!B208,コアインボイス0904!C:C,0),1),"")</f>
        <v>ヘッダ</v>
      </c>
      <c r="I208" t="s">
        <v>5290</v>
      </c>
      <c r="K208" s="1">
        <f>IF(AND("AS"=MID(D208,1,2),LEN(B208)&gt;1),INDEX(コアインボイス0904!F:F,MATCH('japan-core_semantics'!B208,コアインボイス0904!C:C,0),1),"")</f>
        <v>1</v>
      </c>
    </row>
    <row r="209" spans="1:11">
      <c r="A209" s="161">
        <v>314</v>
      </c>
      <c r="B209" s="161" t="str">
        <f>INDEX(コアインボイス0904!C:C,MATCH('japan-core_semantics'!A209,コアインボイス0904!A:A,0),1)</f>
        <v>/JC00/JC3d_JC14/JC3d_JC14_01</v>
      </c>
      <c r="C209" s="161" t="s">
        <v>4904</v>
      </c>
      <c r="D209" t="s">
        <v>48</v>
      </c>
      <c r="E209">
        <v>1</v>
      </c>
      <c r="F209" t="str">
        <f>IF(LEN(B209)&gt;1,INDEX(コアインボイス0904!E:E,MATCH('japan-core_semantics'!B209,コアインボイス0904!C:C,0),1),"")</f>
        <v>ヘッダ取引期間</v>
      </c>
      <c r="G209" t="str">
        <f>IF(LEN(B209)&gt;1,INDEX(コアインボイス0904!G:G,MATCH('japan-core_semantics'!B209,コアインボイス0904!C:C,0),1),"")</f>
        <v>ヘッダ取引開始日</v>
      </c>
      <c r="H209" s="1" t="s">
        <v>2355</v>
      </c>
      <c r="K209" s="1" t="str">
        <f>IF(AND("AS"=MID(D209,1,2),LEN(B209)&gt;1),INDEX(コアインボイス0904!F:F,MATCH('japan-core_semantics'!B209,コアインボイス0904!C:C,0),1),"")</f>
        <v/>
      </c>
    </row>
    <row r="210" spans="1:11">
      <c r="A210" s="161">
        <v>315</v>
      </c>
      <c r="B210" s="161" t="str">
        <f>INDEX(コアインボイス0904!C:C,MATCH('japan-core_semantics'!A210,コアインボイス0904!A:A,0),1)</f>
        <v>/JC00/JC3d_JC14/JC3d_JC14_02</v>
      </c>
      <c r="C210" s="161" t="s">
        <v>4905</v>
      </c>
      <c r="D210" t="s">
        <v>48</v>
      </c>
      <c r="E210">
        <v>1</v>
      </c>
      <c r="F210" t="str">
        <f>IF(LEN(B210)&gt;1,INDEX(コアインボイス0904!E:E,MATCH('japan-core_semantics'!B210,コアインボイス0904!C:C,0),1),"")</f>
        <v>ヘッダ取引期間</v>
      </c>
      <c r="G210" t="str">
        <f>IF(LEN(B210)&gt;1,INDEX(コアインボイス0904!G:G,MATCH('japan-core_semantics'!B210,コアインボイス0904!C:C,0),1),"")</f>
        <v>ヘッダ取引終了日</v>
      </c>
      <c r="H210" s="1" t="s">
        <v>2355</v>
      </c>
      <c r="K210" s="1" t="str">
        <f>IF(AND("AS"=MID(D210,1,2),LEN(B210)&gt;1),INDEX(コアインボイス0904!F:F,MATCH('japan-core_semantics'!B210,コアインボイス0904!C:C,0),1),"")</f>
        <v/>
      </c>
    </row>
    <row r="211" spans="1:11">
      <c r="A211">
        <v>316</v>
      </c>
      <c r="B211" s="161" t="str">
        <f>INDEX(コアインボイス0904!C:C,MATCH('japan-core_semantics'!A211,コアインボイス0904!A:A,0),1)</f>
        <v>/JC00/JC3e_JC27</v>
      </c>
      <c r="C211" s="161" t="s">
        <v>4907</v>
      </c>
      <c r="D211" t="s">
        <v>60</v>
      </c>
      <c r="E211">
        <v>1</v>
      </c>
      <c r="F211" t="str">
        <f>IF(LEN(B211)&gt;1,INDEX(コアインボイス0904!E:E,MATCH('japan-core_semantics'!B211,コアインボイス0904!C:C,0),1),"")</f>
        <v>ヘッダ</v>
      </c>
      <c r="I211" t="s">
        <v>2660</v>
      </c>
      <c r="K211" s="1" t="str">
        <f>IF(AND("AS"=MID(D211,1,2),LEN(B211)&gt;1),INDEX(コアインボイス0904!F:F,MATCH('japan-core_semantics'!B211,コアインボイス0904!C:C,0),1),"")</f>
        <v>n</v>
      </c>
    </row>
    <row r="212" spans="1:11">
      <c r="A212">
        <v>318</v>
      </c>
      <c r="B212" s="161" t="str">
        <f>INDEX(コアインボイス0904!C:C,MATCH('japan-core_semantics'!A212,コアインボイス0904!A:A,0),1)</f>
        <v>/JC00/JC3e_JC27/JC3e_JC27_01</v>
      </c>
      <c r="C212" s="161" t="s">
        <v>4908</v>
      </c>
      <c r="D212" t="s">
        <v>48</v>
      </c>
      <c r="E212">
        <v>1</v>
      </c>
      <c r="F212" t="str">
        <f>IF(LEN(B212)&gt;1,INDEX(コアインボイス0904!E:E,MATCH('japan-core_semantics'!B212,コアインボイス0904!C:C,0),1),"")</f>
        <v>支払条件</v>
      </c>
      <c r="G212" t="str">
        <f>IF(LEN(B212)&gt;1,INDEX(コアインボイス0904!G:G,MATCH('japan-core_semantics'!B212,コアインボイス0904!C:C,0),1),"")</f>
        <v>支払条件ID</v>
      </c>
      <c r="H212" s="1" t="s">
        <v>2355</v>
      </c>
      <c r="K212" s="1" t="str">
        <f>IF(AND("AS"=MID(D212,1,2),LEN(B212)&gt;1),INDEX(コアインボイス0904!F:F,MATCH('japan-core_semantics'!B212,コアインボイス0904!C:C,0),1),"")</f>
        <v/>
      </c>
    </row>
    <row r="213" spans="1:11">
      <c r="A213" s="161">
        <v>319</v>
      </c>
      <c r="B213" s="161" t="str">
        <f>INDEX(コアインボイス0904!C:C,MATCH('japan-core_semantics'!A213,コアインボイス0904!A:A,0),1)</f>
        <v>/JC00/JC3e_JC27/JC3e_JC27_02</v>
      </c>
      <c r="C213" s="161" t="s">
        <v>4909</v>
      </c>
      <c r="D213" t="s">
        <v>48</v>
      </c>
      <c r="E213">
        <v>1</v>
      </c>
      <c r="F213" t="str">
        <f>IF(LEN(B213)&gt;1,INDEX(コアインボイス0904!E:E,MATCH('japan-core_semantics'!B213,コアインボイス0904!C:C,0),1),"")</f>
        <v>支払条件</v>
      </c>
      <c r="G213" t="str">
        <f>IF(LEN(B213)&gt;1,INDEX(コアインボイス0904!G:G,MATCH('japan-core_semantics'!B213,コアインボイス0904!C:C,0),1),"")</f>
        <v>支払条件説明</v>
      </c>
      <c r="H213" s="1" t="s">
        <v>2355</v>
      </c>
      <c r="K213" s="1" t="str">
        <f>IF(AND("AS"=MID(D213,1,2),LEN(B213)&gt;1),INDEX(コアインボイス0904!F:F,MATCH('japan-core_semantics'!B213,コアインボイス0904!C:C,0),1),"")</f>
        <v/>
      </c>
    </row>
    <row r="214" spans="1:11">
      <c r="A214">
        <v>320</v>
      </c>
      <c r="B214" s="161" t="str">
        <f>INDEX(コアインボイス0904!C:C,MATCH('japan-core_semantics'!A214,コアインボイス0904!A:A,0),1)</f>
        <v>/JC00/JC3e_JC27/JC3e_JC27_03</v>
      </c>
      <c r="C214" s="161" t="s">
        <v>4910</v>
      </c>
      <c r="D214" t="s">
        <v>48</v>
      </c>
      <c r="E214">
        <v>1</v>
      </c>
      <c r="F214" t="str">
        <f>IF(LEN(B214)&gt;1,INDEX(コアインボイス0904!E:E,MATCH('japan-core_semantics'!B214,コアインボイス0904!C:C,0),1),"")</f>
        <v>支払条件</v>
      </c>
      <c r="G214" t="str">
        <f>IF(LEN(B214)&gt;1,INDEX(コアインボイス0904!G:G,MATCH('japan-core_semantics'!B214,コアインボイス0904!C:C,0),1),"")</f>
        <v>支払期日</v>
      </c>
      <c r="H214" s="1" t="s">
        <v>2355</v>
      </c>
      <c r="K214" s="1" t="str">
        <f>IF(AND("AS"=MID(D214,1,2),LEN(B214)&gt;1),INDEX(コアインボイス0904!F:F,MATCH('japan-core_semantics'!B214,コアインボイス0904!C:C,0),1),"")</f>
        <v/>
      </c>
    </row>
    <row r="215" spans="1:11">
      <c r="A215">
        <v>321</v>
      </c>
      <c r="B215" s="161" t="str">
        <f>INDEX(コアインボイス0904!C:C,MATCH('japan-core_semantics'!A215,コアインボイス0904!A:A,0),1)</f>
        <v>/JC00/JC3e_JC27/JC3e_JC27_06</v>
      </c>
      <c r="C215" s="161" t="s">
        <v>5280</v>
      </c>
      <c r="D215" t="s">
        <v>48</v>
      </c>
      <c r="E215">
        <v>1</v>
      </c>
      <c r="F215" t="str">
        <f>IF(LEN(B215)&gt;1,INDEX(コアインボイス0904!E:E,MATCH('japan-core_semantics'!B215,コアインボイス0904!C:C,0),1),"")</f>
        <v>支払条件</v>
      </c>
      <c r="G215" t="str">
        <f>IF(LEN(B215)&gt;1,INDEX(コアインボイス0904!G:G,MATCH('japan-core_semantics'!B215,コアインボイス0904!C:C,0),1),"")</f>
        <v>マンデーション参照ID</v>
      </c>
      <c r="H215" s="1" t="s">
        <v>2355</v>
      </c>
      <c r="K215" s="1" t="str">
        <f>IF(AND("AS"=MID(D215,1,2),LEN(B215)&gt;1),INDEX(コアインボイス0904!F:F,MATCH('japan-core_semantics'!B215,コアインボイス0904!C:C,0),1),"")</f>
        <v/>
      </c>
    </row>
    <row r="216" spans="1:11">
      <c r="A216" s="161">
        <v>322</v>
      </c>
      <c r="B216" s="161" t="str">
        <f>INDEX(コアインボイス0904!C:C,MATCH('japan-core_semantics'!A216,コアインボイス0904!A:A,0),1)</f>
        <v>/JC00/JC3e_JC27/JC3e_JC27_07</v>
      </c>
      <c r="C216" s="161" t="s">
        <v>5281</v>
      </c>
      <c r="D216" t="s">
        <v>48</v>
      </c>
      <c r="E216">
        <v>1</v>
      </c>
      <c r="F216" t="str">
        <f>IF(LEN(B216)&gt;1,INDEX(コアインボイス0904!E:E,MATCH('japan-core_semantics'!B216,コアインボイス0904!C:C,0),1),"")</f>
        <v>支払条件</v>
      </c>
      <c r="G216" t="str">
        <f>IF(LEN(B216)&gt;1,INDEX(コアインボイス0904!G:G,MATCH('japan-core_semantics'!B216,コアインボイス0904!C:C,0),1),"")</f>
        <v>自動引落口座ID</v>
      </c>
      <c r="H216" s="1" t="s">
        <v>2355</v>
      </c>
      <c r="K216" s="1" t="str">
        <f>IF(AND("AS"=MID(D216,1,2),LEN(B216)&gt;1),INDEX(コアインボイス0904!F:F,MATCH('japan-core_semantics'!B216,コアインボイス0904!C:C,0),1),"")</f>
        <v/>
      </c>
    </row>
    <row r="217" spans="1:11">
      <c r="A217">
        <v>323</v>
      </c>
      <c r="B217" s="161" t="str">
        <f>INDEX(コアインボイス0904!C:C,MATCH('japan-core_semantics'!A217,コアインボイス0904!A:A,0),1)</f>
        <v>/JC00/JC3e_JC27/JC3e_JC27_04</v>
      </c>
      <c r="C217" s="161" t="s">
        <v>4911</v>
      </c>
      <c r="D217" t="s">
        <v>48</v>
      </c>
      <c r="E217">
        <v>1</v>
      </c>
      <c r="F217" t="str">
        <f>IF(LEN(B217)&gt;1,INDEX(コアインボイス0904!E:E,MATCH('japan-core_semantics'!B217,コアインボイス0904!C:C,0),1),"")</f>
        <v>支払条件</v>
      </c>
      <c r="G217" t="str">
        <f>IF(LEN(B217)&gt;1,INDEX(コアインボイス0904!G:G,MATCH('japan-core_semantics'!B217,コアインボイス0904!C:C,0),1),"")</f>
        <v>支払条件タイプコード</v>
      </c>
      <c r="H217" s="1" t="s">
        <v>2355</v>
      </c>
      <c r="K217" s="1" t="str">
        <f>IF(AND("AS"=MID(D217,1,2),LEN(B217)&gt;1),INDEX(コアインボイス0904!F:F,MATCH('japan-core_semantics'!B217,コアインボイス0904!C:C,0),1),"")</f>
        <v/>
      </c>
    </row>
    <row r="218" spans="1:11">
      <c r="A218" s="161">
        <v>324</v>
      </c>
      <c r="B218" s="161" t="str">
        <f>INDEX(コアインボイス0904!C:C,MATCH('japan-core_semantics'!A218,コアインボイス0904!A:A,0),1)</f>
        <v>/JC00/JC3e_JC27/JC3e_JC27_05</v>
      </c>
      <c r="C218" s="161" t="s">
        <v>4912</v>
      </c>
      <c r="D218" t="s">
        <v>48</v>
      </c>
      <c r="E218">
        <v>1</v>
      </c>
      <c r="F218" t="str">
        <f>IF(LEN(B218)&gt;1,INDEX(コアインボイス0904!E:E,MATCH('japan-core_semantics'!B218,コアインボイス0904!C:C,0),1),"")</f>
        <v>支払条件</v>
      </c>
      <c r="G218" t="str">
        <f>IF(LEN(B218)&gt;1,INDEX(コアインボイス0904!G:G,MATCH('japan-core_semantics'!B218,コアインボイス0904!C:C,0),1),"")</f>
        <v>支払条件金額</v>
      </c>
      <c r="H218" s="1" t="s">
        <v>2355</v>
      </c>
      <c r="K218" s="1" t="str">
        <f>IF(AND("AS"=MID(D218,1,2),LEN(B218)&gt;1),INDEX(コアインボイス0904!F:F,MATCH('japan-core_semantics'!B218,コアインボイス0904!C:C,0),1),"")</f>
        <v/>
      </c>
    </row>
    <row r="219" spans="1:11">
      <c r="A219">
        <v>325</v>
      </c>
      <c r="B219" s="161" t="str">
        <f>INDEX(コアインボイス0904!C:C,MATCH('japan-core_semantics'!A219,コアインボイス0904!A:A,0),1)</f>
        <v>/JC00/JC3f_JC45</v>
      </c>
      <c r="C219" s="161" t="s">
        <v>4914</v>
      </c>
      <c r="D219" t="s">
        <v>60</v>
      </c>
      <c r="E219">
        <v>1</v>
      </c>
      <c r="F219" t="str">
        <f>IF(LEN(B219)&gt;1,INDEX(コアインボイス0904!E:E,MATCH('japan-core_semantics'!B219,コアインボイス0904!C:C,0),1),"")</f>
        <v>ヘッダ</v>
      </c>
      <c r="I219" t="s">
        <v>4562</v>
      </c>
      <c r="K219" s="1">
        <f>IF(AND("AS"=MID(D219,1,2),LEN(B219)&gt;1),INDEX(コアインボイス0904!F:F,MATCH('japan-core_semantics'!B219,コアインボイス0904!C:C,0),1),"")</f>
        <v>1</v>
      </c>
    </row>
    <row r="220" spans="1:11">
      <c r="A220">
        <v>327</v>
      </c>
      <c r="B220" s="161" t="str">
        <f>INDEX(コアインボイス0904!C:C,MATCH('japan-core_semantics'!A220,コアインボイス0904!A:A,0),1)</f>
        <v>/JC00/JC3f_JC45/JC3f_JC45_01</v>
      </c>
      <c r="C220" s="161" t="s">
        <v>4915</v>
      </c>
      <c r="D220" t="s">
        <v>48</v>
      </c>
      <c r="E220">
        <v>1</v>
      </c>
      <c r="F220" t="str">
        <f>IF(LEN(B220)&gt;1,INDEX(コアインボイス0904!E:E,MATCH('japan-core_semantics'!B220,コアインボイス0904!C:C,0),1),"")</f>
        <v>文書合計金額</v>
      </c>
      <c r="G220" t="str">
        <f>IF(LEN(B220)&gt;1,INDEX(コアインボイス0904!G:G,MATCH('japan-core_semantics'!B220,コアインボイス0904!C:C,0),1),"")</f>
        <v>総合計金額（税抜き）</v>
      </c>
      <c r="H220" s="1" t="s">
        <v>2355</v>
      </c>
      <c r="K220" s="1" t="str">
        <f>IF(AND("AS"=MID(D220,1,2),LEN(B220)&gt;1),INDEX(コアインボイス0904!F:F,MATCH('japan-core_semantics'!B220,コアインボイス0904!C:C,0),1),"")</f>
        <v/>
      </c>
    </row>
    <row r="221" spans="1:11">
      <c r="A221" s="161">
        <v>328</v>
      </c>
      <c r="B221" s="161" t="str">
        <f>INDEX(コアインボイス0904!C:C,MATCH('japan-core_semantics'!A221,コアインボイス0904!A:A,0),1)</f>
        <v>/JC00/JC3f_JC45/JC3f_JC45_02</v>
      </c>
      <c r="C221" s="161" t="s">
        <v>4916</v>
      </c>
      <c r="D221" t="s">
        <v>48</v>
      </c>
      <c r="E221">
        <v>1</v>
      </c>
      <c r="F221" t="str">
        <f>IF(LEN(B221)&gt;1,INDEX(コアインボイス0904!E:E,MATCH('japan-core_semantics'!B221,コアインボイス0904!C:C,0),1),"")</f>
        <v>文書合計金額</v>
      </c>
      <c r="G221" t="str">
        <f>IF(LEN(B221)&gt;1,INDEX(コアインボイス0904!G:G,MATCH('japan-core_semantics'!B221,コアインボイス0904!C:C,0),1),"")</f>
        <v>総合計税額</v>
      </c>
      <c r="H221" s="1" t="s">
        <v>2355</v>
      </c>
      <c r="K221" s="1" t="str">
        <f>IF(AND("AS"=MID(D221,1,2),LEN(B221)&gt;1),INDEX(コアインボイス0904!F:F,MATCH('japan-core_semantics'!B221,コアインボイス0904!C:C,0),1),"")</f>
        <v/>
      </c>
    </row>
    <row r="222" spans="1:11">
      <c r="A222">
        <v>329</v>
      </c>
      <c r="B222" s="161" t="str">
        <f>INDEX(コアインボイス0904!C:C,MATCH('japan-core_semantics'!A222,コアインボイス0904!A:A,0),1)</f>
        <v>/JC00/JC3f_JC45/JC3f_JC45_03</v>
      </c>
      <c r="C222" s="161" t="s">
        <v>4917</v>
      </c>
      <c r="D222" t="s">
        <v>48</v>
      </c>
      <c r="E222">
        <v>1</v>
      </c>
      <c r="F222" t="str">
        <f>IF(LEN(B222)&gt;1,INDEX(コアインボイス0904!E:E,MATCH('japan-core_semantics'!B222,コアインボイス0904!C:C,0),1),"")</f>
        <v>文書合計金額</v>
      </c>
      <c r="G222" t="str">
        <f>IF(LEN(B222)&gt;1,INDEX(コアインボイス0904!G:G,MATCH('japan-core_semantics'!B222,コアインボイス0904!C:C,0),1),"")</f>
        <v>総合計金額（税込み）</v>
      </c>
      <c r="H222" s="1" t="s">
        <v>2355</v>
      </c>
      <c r="K222" s="1" t="str">
        <f>IF(AND("AS"=MID(D222,1,2),LEN(B222)&gt;1),INDEX(コアインボイス0904!F:F,MATCH('japan-core_semantics'!B222,コアインボイス0904!C:C,0),1),"")</f>
        <v/>
      </c>
    </row>
    <row r="223" spans="1:11">
      <c r="A223">
        <v>330</v>
      </c>
      <c r="B223" s="161" t="str">
        <f>INDEX(コアインボイス0904!C:C,MATCH('japan-core_semantics'!A223,コアインボイス0904!A:A,0),1)</f>
        <v>/JC00/JC3f_JC45/JC3f_JC45_04</v>
      </c>
      <c r="C223" s="161" t="s">
        <v>4918</v>
      </c>
      <c r="D223" t="s">
        <v>48</v>
      </c>
      <c r="E223">
        <v>1</v>
      </c>
      <c r="F223" t="str">
        <f>IF(LEN(B223)&gt;1,INDEX(コアインボイス0904!E:E,MATCH('japan-core_semantics'!B223,コアインボイス0904!C:C,0),1),"")</f>
        <v>文書合計金額</v>
      </c>
      <c r="G223" t="str">
        <f>IF(LEN(B223)&gt;1,INDEX(コアインボイス0904!G:G,MATCH('japan-core_semantics'!B223,コアインボイス0904!C:C,0),1),"")</f>
        <v>前払合計金額</v>
      </c>
      <c r="H223" s="1" t="s">
        <v>2355</v>
      </c>
      <c r="K223" s="1" t="str">
        <f>IF(AND("AS"=MID(D223,1,2),LEN(B223)&gt;1),INDEX(コアインボイス0904!F:F,MATCH('japan-core_semantics'!B223,コアインボイス0904!C:C,0),1),"")</f>
        <v/>
      </c>
    </row>
    <row r="224" spans="1:11">
      <c r="A224" s="161">
        <v>331</v>
      </c>
      <c r="B224" s="161" t="str">
        <f>INDEX(コアインボイス0904!C:C,MATCH('japan-core_semantics'!A224,コアインボイス0904!A:A,0),1)</f>
        <v>/JC00/JC3f_JC45/JC3f_JC45_05</v>
      </c>
      <c r="C224" s="161" t="s">
        <v>4919</v>
      </c>
      <c r="D224" t="s">
        <v>48</v>
      </c>
      <c r="E224">
        <v>1</v>
      </c>
      <c r="F224" t="str">
        <f>IF(LEN(B224)&gt;1,INDEX(コアインボイス0904!E:E,MATCH('japan-core_semantics'!B224,コアインボイス0904!C:C,0),1),"")</f>
        <v>文書合計金額</v>
      </c>
      <c r="G224" t="str">
        <f>IF(LEN(B224)&gt;1,INDEX(コアインボイス0904!G:G,MATCH('japan-core_semantics'!B224,コアインボイス0904!C:C,0),1),"")</f>
        <v>支払責務金額総合計</v>
      </c>
      <c r="H224" s="1" t="s">
        <v>2355</v>
      </c>
      <c r="K224" s="1" t="str">
        <f>IF(AND("AS"=MID(D224,1,2),LEN(B224)&gt;1),INDEX(コアインボイス0904!F:F,MATCH('japan-core_semantics'!B224,コアインボイス0904!C:C,0),1),"")</f>
        <v/>
      </c>
    </row>
    <row r="225" spans="1:11">
      <c r="A225">
        <v>332</v>
      </c>
      <c r="B225" s="161" t="str">
        <f>INDEX(コアインボイス0904!C:C,MATCH('japan-core_semantics'!A225,コアインボイス0904!A:A,0),1)</f>
        <v>/JC00/JC3f_JC45/JC3f_JC45_06</v>
      </c>
      <c r="C225" s="161" t="s">
        <v>4920</v>
      </c>
      <c r="D225" t="s">
        <v>48</v>
      </c>
      <c r="E225">
        <v>1</v>
      </c>
      <c r="F225" t="str">
        <f>IF(LEN(B225)&gt;1,INDEX(コアインボイス0904!E:E,MATCH('japan-core_semantics'!B225,コアインボイス0904!C:C,0),1),"")</f>
        <v>文書合計金額</v>
      </c>
      <c r="G225" t="str">
        <f>IF(LEN(B225)&gt;1,INDEX(コアインボイス0904!G:G,MATCH('japan-core_semantics'!B225,コアインボイス0904!C:C,0),1),"")</f>
        <v>譲渡資産合計金額(税抜き)</v>
      </c>
      <c r="H225" s="1" t="s">
        <v>2355</v>
      </c>
      <c r="K225" s="1" t="str">
        <f>IF(AND("AS"=MID(D225,1,2),LEN(B225)&gt;1),INDEX(コアインボイス0904!F:F,MATCH('japan-core_semantics'!B225,コアインボイス0904!C:C,0),1),"")</f>
        <v/>
      </c>
    </row>
    <row r="226" spans="1:11">
      <c r="A226" s="161">
        <v>333</v>
      </c>
      <c r="B226" s="161" t="str">
        <f>INDEX(コアインボイス0904!C:C,MATCH('japan-core_semantics'!A226,コアインボイス0904!A:A,0),1)</f>
        <v>/JC00/JC3f_JC45/JC3f_JC45_07</v>
      </c>
      <c r="C226" s="161" t="s">
        <v>4921</v>
      </c>
      <c r="D226" t="s">
        <v>48</v>
      </c>
      <c r="E226">
        <v>1</v>
      </c>
      <c r="F226" t="str">
        <f>IF(LEN(B226)&gt;1,INDEX(コアインボイス0904!E:E,MATCH('japan-core_semantics'!B226,コアインボイス0904!C:C,0),1),"")</f>
        <v>文書合計金額</v>
      </c>
      <c r="G226" t="str">
        <f>IF(LEN(B226)&gt;1,INDEX(コアインボイス0904!G:G,MATCH('japan-core_semantics'!B226,コアインボイス0904!C:C,0),1),"")</f>
        <v>譲渡資産合計金額(税込み)</v>
      </c>
      <c r="H226" s="1" t="s">
        <v>2355</v>
      </c>
      <c r="K226" s="1" t="str">
        <f>IF(AND("AS"=MID(D226,1,2),LEN(B226)&gt;1),INDEX(コアインボイス0904!F:F,MATCH('japan-core_semantics'!B226,コアインボイス0904!C:C,0),1),"")</f>
        <v/>
      </c>
    </row>
    <row r="227" spans="1:11">
      <c r="A227" s="161">
        <v>334</v>
      </c>
      <c r="B227" s="161" t="str">
        <f>INDEX(コアインボイス0904!C:C,MATCH('japan-core_semantics'!A227,コアインボイス0904!A:A,0),1)</f>
        <v>/JC00/JC40_JC0f</v>
      </c>
      <c r="C227" s="161" t="s">
        <v>4923</v>
      </c>
      <c r="D227" t="s">
        <v>60</v>
      </c>
      <c r="E227">
        <v>1</v>
      </c>
      <c r="F227" t="str">
        <f>IF(LEN(B227)&gt;1,INDEX(コアインボイス0904!E:E,MATCH('japan-core_semantics'!B227,コアインボイス0904!C:C,0),1),"")</f>
        <v>ヘッダ</v>
      </c>
      <c r="I227" t="s">
        <v>4568</v>
      </c>
      <c r="K227" s="1" t="str">
        <f>IF(AND("AS"=MID(D227,1,2),LEN(B227)&gt;1),INDEX(コアインボイス0904!F:F,MATCH('japan-core_semantics'!B227,コアインボイス0904!C:C,0),1),"")</f>
        <v>n</v>
      </c>
    </row>
    <row r="228" spans="1:11">
      <c r="A228" s="161">
        <v>336</v>
      </c>
      <c r="B228" s="161" t="str">
        <f>INDEX(コアインボイス0904!C:C,MATCH('japan-core_semantics'!A228,コアインボイス0904!A:A,0),1)</f>
        <v>/JC00/JC40_JC0f/JC40_JC0f_01</v>
      </c>
      <c r="C228" s="161" t="s">
        <v>4924</v>
      </c>
      <c r="D228" t="s">
        <v>48</v>
      </c>
      <c r="E228">
        <v>1</v>
      </c>
      <c r="F228" t="str">
        <f>IF(LEN(B228)&gt;1,INDEX(コアインボイス0904!E:E,MATCH('japan-core_semantics'!B228,コアインボイス0904!C:C,0),1),"")</f>
        <v>調整金額</v>
      </c>
      <c r="G228" t="str">
        <f>IF(LEN(B228)&gt;1,INDEX(コアインボイス0904!G:G,MATCH('japan-core_semantics'!B228,コアインボイス0904!C:C,0),1),"")</f>
        <v>調整理由コード</v>
      </c>
      <c r="H228" s="1" t="s">
        <v>2355</v>
      </c>
      <c r="K228" s="1" t="str">
        <f>IF(AND("AS"=MID(D228,1,2),LEN(B228)&gt;1),INDEX(コアインボイス0904!F:F,MATCH('japan-core_semantics'!B228,コアインボイス0904!C:C,0),1),"")</f>
        <v/>
      </c>
    </row>
    <row r="229" spans="1:11">
      <c r="A229" s="161">
        <v>337</v>
      </c>
      <c r="B229" s="161" t="str">
        <f>INDEX(コアインボイス0904!C:C,MATCH('japan-core_semantics'!A229,コアインボイス0904!A:A,0),1)</f>
        <v>/JC00/JC40_JC0f/JC40_JC0f_02</v>
      </c>
      <c r="C229" s="161" t="s">
        <v>4925</v>
      </c>
      <c r="D229" t="s">
        <v>48</v>
      </c>
      <c r="E229">
        <v>1</v>
      </c>
      <c r="F229" t="str">
        <f>IF(LEN(B229)&gt;1,INDEX(コアインボイス0904!E:E,MATCH('japan-core_semantics'!B229,コアインボイス0904!C:C,0),1),"")</f>
        <v>調整金額</v>
      </c>
      <c r="G229" t="str">
        <f>IF(LEN(B229)&gt;1,INDEX(コアインボイス0904!G:G,MATCH('japan-core_semantics'!B229,コアインボイス0904!C:C,0),1),"")</f>
        <v>調整理由</v>
      </c>
      <c r="H229" s="1" t="s">
        <v>2355</v>
      </c>
      <c r="K229" s="1" t="str">
        <f>IF(AND("AS"=MID(D229,1,2),LEN(B229)&gt;1),INDEX(コアインボイス0904!F:F,MATCH('japan-core_semantics'!B229,コアインボイス0904!C:C,0),1),"")</f>
        <v/>
      </c>
    </row>
    <row r="230" spans="1:11">
      <c r="A230">
        <v>338</v>
      </c>
      <c r="B230" s="161" t="str">
        <f>INDEX(コアインボイス0904!C:C,MATCH('japan-core_semantics'!A230,コアインボイス0904!A:A,0),1)</f>
        <v>/JC00/JC40_JC0f/JC40_JC0f_03</v>
      </c>
      <c r="C230" s="161" t="s">
        <v>4926</v>
      </c>
      <c r="D230" t="s">
        <v>48</v>
      </c>
      <c r="E230">
        <v>1</v>
      </c>
      <c r="F230" t="str">
        <f>IF(LEN(B230)&gt;1,INDEX(コアインボイス0904!E:E,MATCH('japan-core_semantics'!B230,コアインボイス0904!C:C,0),1),"")</f>
        <v>調整金額</v>
      </c>
      <c r="G230" t="str">
        <f>IF(LEN(B230)&gt;1,INDEX(コアインボイス0904!G:G,MATCH('japan-core_semantics'!B230,コアインボイス0904!C:C,0),1),"")</f>
        <v>調整金額</v>
      </c>
      <c r="H230" s="1" t="s">
        <v>2355</v>
      </c>
      <c r="K230" s="1" t="str">
        <f>IF(AND("AS"=MID(D230,1,2),LEN(B230)&gt;1),INDEX(コアインボイス0904!F:F,MATCH('japan-core_semantics'!B230,コアインボイス0904!C:C,0),1),"")</f>
        <v/>
      </c>
    </row>
    <row r="231" spans="1:11">
      <c r="A231" s="161">
        <v>339</v>
      </c>
      <c r="B231" s="161" t="str">
        <f>INDEX(コアインボイス0904!C:C,MATCH('japan-core_semantics'!A231,コアインボイス0904!A:A,0),1)</f>
        <v>/JC00/JC40_JC0f/JC40_JC0f_04</v>
      </c>
      <c r="C231" s="161" t="s">
        <v>4927</v>
      </c>
      <c r="D231" t="s">
        <v>48</v>
      </c>
      <c r="E231">
        <v>1</v>
      </c>
      <c r="F231" t="str">
        <f>IF(LEN(B231)&gt;1,INDEX(コアインボイス0904!E:E,MATCH('japan-core_semantics'!B231,コアインボイス0904!C:C,0),1),"")</f>
        <v>調整金額</v>
      </c>
      <c r="G231" t="str">
        <f>IF(LEN(B231)&gt;1,INDEX(コアインボイス0904!G:G,MATCH('japan-core_semantics'!B231,コアインボイス0904!C:C,0),1),"")</f>
        <v>調整取引方向コード</v>
      </c>
      <c r="H231" s="1" t="s">
        <v>2355</v>
      </c>
      <c r="K231" s="1" t="str">
        <f>IF(AND("AS"=MID(D231,1,2),LEN(B231)&gt;1),INDEX(コアインボイス0904!F:F,MATCH('japan-core_semantics'!B231,コアインボイス0904!C:C,0),1),"")</f>
        <v/>
      </c>
    </row>
    <row r="232" spans="1:11">
      <c r="A232">
        <v>340</v>
      </c>
      <c r="B232" s="161" t="str">
        <f>INDEX(コアインボイス0904!C:C,MATCH('japan-core_semantics'!A232,コアインボイス0904!A:A,0),1)</f>
        <v>/JC00/JC40_JC0f/JC6f_JC13</v>
      </c>
      <c r="C232" s="161" t="s">
        <v>4929</v>
      </c>
      <c r="D232" t="s">
        <v>60</v>
      </c>
      <c r="E232">
        <v>2</v>
      </c>
      <c r="F232" t="str">
        <f>IF(LEN(B232)&gt;1,INDEX(コアインボイス0904!E:E,MATCH('japan-core_semantics'!B232,コアインボイス0904!C:C,0),1),"")</f>
        <v>調整金額</v>
      </c>
      <c r="I232" t="s">
        <v>4569</v>
      </c>
      <c r="K232" s="1">
        <f>IF(AND("AS"=MID(D232,1,2),LEN(B232)&gt;1),INDEX(コアインボイス0904!F:F,MATCH('japan-core_semantics'!B232,コアインボイス0904!C:C,0),1),"")</f>
        <v>1</v>
      </c>
    </row>
    <row r="233" spans="1:11">
      <c r="A233">
        <v>342</v>
      </c>
      <c r="B233" s="161" t="str">
        <f>INDEX(コアインボイス0904!C:C,MATCH('japan-core_semantics'!A233,コアインボイス0904!A:A,0),1)</f>
        <v>/JC00/JC40_JC0f/JC6f_JC13/JC6f_JC13_01</v>
      </c>
      <c r="C233" s="161" t="s">
        <v>4930</v>
      </c>
      <c r="D233" t="s">
        <v>48</v>
      </c>
      <c r="E233">
        <v>2</v>
      </c>
      <c r="F233" t="str">
        <f>IF(LEN(B233)&gt;1,INDEX(コアインボイス0904!E:E,MATCH('japan-core_semantics'!B233,コアインボイス0904!C:C,0),1),"")</f>
        <v>調整参照文書</v>
      </c>
      <c r="G233" t="str">
        <f>IF(LEN(B233)&gt;1,INDEX(コアインボイス0904!G:G,MATCH('japan-core_semantics'!B233,コアインボイス0904!C:C,0),1),"")</f>
        <v>インボイス調整参照文書ID</v>
      </c>
      <c r="H233" s="1" t="s">
        <v>2355</v>
      </c>
      <c r="K233" s="1" t="str">
        <f>IF(AND("AS"=MID(D233,1,2),LEN(B233)&gt;1),INDEX(コアインボイス0904!F:F,MATCH('japan-core_semantics'!B233,コアインボイス0904!C:C,0),1),"")</f>
        <v/>
      </c>
    </row>
    <row r="234" spans="1:11">
      <c r="A234">
        <v>343</v>
      </c>
      <c r="B234" s="161" t="str">
        <f>INDEX(コアインボイス0904!C:C,MATCH('japan-core_semantics'!A234,コアインボイス0904!A:A,0),1)</f>
        <v>/JC00/JC40_JC0f/JC6f_JC13/JC6f_JC13_02</v>
      </c>
      <c r="C234" s="161" t="s">
        <v>4931</v>
      </c>
      <c r="D234" t="s">
        <v>48</v>
      </c>
      <c r="E234">
        <v>2</v>
      </c>
      <c r="F234" t="str">
        <f>IF(LEN(B234)&gt;1,INDEX(コアインボイス0904!E:E,MATCH('japan-core_semantics'!B234,コアインボイス0904!C:C,0),1),"")</f>
        <v>調整参照文書</v>
      </c>
      <c r="G234" t="str">
        <f>IF(LEN(B234)&gt;1,INDEX(コアインボイス0904!G:G,MATCH('japan-core_semantics'!B234,コアインボイス0904!C:C,0),1),"")</f>
        <v>インボイス調整参照文書発行日</v>
      </c>
      <c r="H234" s="1" t="s">
        <v>2355</v>
      </c>
      <c r="K234" s="1" t="str">
        <f>IF(AND("AS"=MID(D234,1,2),LEN(B234)&gt;1),INDEX(コアインボイス0904!F:F,MATCH('japan-core_semantics'!B234,コアインボイス0904!C:C,0),1),"")</f>
        <v/>
      </c>
    </row>
    <row r="235" spans="1:11">
      <c r="A235" s="161">
        <v>344</v>
      </c>
      <c r="B235" s="161" t="str">
        <f>INDEX(コアインボイス0904!C:C,MATCH('japan-core_semantics'!A235,コアインボイス0904!A:A,0),1)</f>
        <v>/JC00/JC40_JC0f/JC6f_JC13/JC6f_JC13_03</v>
      </c>
      <c r="C235" s="161" t="s">
        <v>4932</v>
      </c>
      <c r="D235" t="s">
        <v>48</v>
      </c>
      <c r="E235">
        <v>2</v>
      </c>
      <c r="F235" t="str">
        <f>IF(LEN(B235)&gt;1,INDEX(コアインボイス0904!E:E,MATCH('japan-core_semantics'!B235,コアインボイス0904!C:C,0),1),"")</f>
        <v>調整参照文書</v>
      </c>
      <c r="G235" t="str">
        <f>IF(LEN(B235)&gt;1,INDEX(コアインボイス0904!G:G,MATCH('japan-core_semantics'!B235,コアインボイス0904!C:C,0),1),"")</f>
        <v>インボイス調整参照文書参照タイプコード</v>
      </c>
      <c r="H235" s="1" t="s">
        <v>2355</v>
      </c>
      <c r="K235" s="1" t="str">
        <f>IF(AND("AS"=MID(D235,1,2),LEN(B235)&gt;1),INDEX(コアインボイス0904!F:F,MATCH('japan-core_semantics'!B235,コアインボイス0904!C:C,0),1),"")</f>
        <v/>
      </c>
    </row>
    <row r="236" spans="1:11">
      <c r="A236">
        <v>345</v>
      </c>
      <c r="B236" s="161" t="str">
        <f>INDEX(コアインボイス0904!C:C,MATCH('japan-core_semantics'!A236,コアインボイス0904!A:A,0),1)</f>
        <v>/JC00/JC40_JC0f/JC6f_JC13/JC6f_JC13_04</v>
      </c>
      <c r="C236" s="161" t="s">
        <v>4933</v>
      </c>
      <c r="D236" t="s">
        <v>48</v>
      </c>
      <c r="E236">
        <v>2</v>
      </c>
      <c r="F236" t="str">
        <f>IF(LEN(B236)&gt;1,INDEX(コアインボイス0904!E:E,MATCH('japan-core_semantics'!B236,コアインボイス0904!C:C,0),1),"")</f>
        <v>調整参照文書</v>
      </c>
      <c r="G236" t="str">
        <f>IF(LEN(B236)&gt;1,INDEX(コアインボイス0904!G:G,MATCH('japan-core_semantics'!B236,コアインボイス0904!C:C,0),1),"")</f>
        <v>インボイス参照文書履歴ID</v>
      </c>
      <c r="H236" s="1" t="s">
        <v>2355</v>
      </c>
      <c r="K236" s="1" t="str">
        <f>IF(AND("AS"=MID(D236,1,2),LEN(B236)&gt;1),INDEX(コアインボイス0904!F:F,MATCH('japan-core_semantics'!B236,コアインボイス0904!C:C,0),1),"")</f>
        <v/>
      </c>
    </row>
    <row r="237" spans="1:11">
      <c r="A237" s="161">
        <v>346</v>
      </c>
      <c r="B237" s="161" t="str">
        <f>INDEX(コアインボイス0904!C:C,MATCH('japan-core_semantics'!A237,コアインボイス0904!A:A,0),1)</f>
        <v>/JC00/JC40_JC0f/JC6f_JC13/JC6f_JC13_05</v>
      </c>
      <c r="C237" s="161" t="s">
        <v>4934</v>
      </c>
      <c r="D237" t="s">
        <v>48</v>
      </c>
      <c r="E237">
        <v>2</v>
      </c>
      <c r="F237" t="str">
        <f>IF(LEN(B237)&gt;1,INDEX(コアインボイス0904!E:E,MATCH('japan-core_semantics'!B237,コアインボイス0904!C:C,0),1),"")</f>
        <v>調整参照文書</v>
      </c>
      <c r="G237" t="str">
        <f>IF(LEN(B237)&gt;1,INDEX(コアインボイス0904!G:G,MATCH('japan-core_semantics'!B237,コアインボイス0904!C:C,0),1),"")</f>
        <v>インボイス調整参照文書タイプコード</v>
      </c>
      <c r="H237" s="1" t="s">
        <v>2355</v>
      </c>
      <c r="K237" s="1" t="str">
        <f>IF(AND("AS"=MID(D237,1,2),LEN(B237)&gt;1),INDEX(コアインボイス0904!F:F,MATCH('japan-core_semantics'!B237,コアインボイス0904!C:C,0),1),"")</f>
        <v/>
      </c>
    </row>
    <row r="238" spans="1:11">
      <c r="A238">
        <v>347</v>
      </c>
      <c r="B238" s="161" t="str">
        <f>INDEX(コアインボイス0904!C:C,MATCH('japan-core_semantics'!A238,コアインボイス0904!A:A,0),1)</f>
        <v>/JC00/JC40_JC0f/JC6f_JC13/JC6f_JC13_06</v>
      </c>
      <c r="C238" s="161" t="s">
        <v>4935</v>
      </c>
      <c r="D238" t="s">
        <v>48</v>
      </c>
      <c r="E238">
        <v>2</v>
      </c>
      <c r="F238" t="str">
        <f>IF(LEN(B238)&gt;1,INDEX(コアインボイス0904!E:E,MATCH('japan-core_semantics'!B238,コアインボイス0904!C:C,0),1),"")</f>
        <v>調整参照文書</v>
      </c>
      <c r="G238" t="str">
        <f>IF(LEN(B238)&gt;1,INDEX(コアインボイス0904!G:G,MATCH('japan-core_semantics'!B238,コアインボイス0904!C:C,0),1),"")</f>
        <v>インボイス調整参照文書サブタイプコード</v>
      </c>
      <c r="H238" s="1" t="s">
        <v>2355</v>
      </c>
      <c r="K238" s="1" t="str">
        <f>IF(AND("AS"=MID(D238,1,2),LEN(B238)&gt;1),INDEX(コアインボイス0904!F:F,MATCH('japan-core_semantics'!B238,コアインボイス0904!C:C,0),1),"")</f>
        <v/>
      </c>
    </row>
    <row r="239" spans="1:11">
      <c r="A239" s="161">
        <v>348</v>
      </c>
      <c r="B239" s="161" t="str">
        <f>INDEX(コアインボイス0904!C:C,MATCH('japan-core_semantics'!A239,コアインボイス0904!A:A,0),1)</f>
        <v>/JC00/JC40_JC0f/JC78_7_JC2d</v>
      </c>
      <c r="C239" s="161" t="s">
        <v>4937</v>
      </c>
      <c r="D239" t="s">
        <v>60</v>
      </c>
      <c r="E239">
        <v>2</v>
      </c>
      <c r="F239" t="str">
        <f>IF(LEN(B239)&gt;1,INDEX(コアインボイス0904!E:E,MATCH('japan-core_semantics'!B239,コアインボイス0904!C:C,0),1),"")</f>
        <v>調整金額</v>
      </c>
      <c r="I239" t="s">
        <v>4578</v>
      </c>
      <c r="K239" s="1" t="str">
        <f>IF(AND("AS"=MID(D239,1,2),LEN(B239)&gt;1),INDEX(コアインボイス0904!F:F,MATCH('japan-core_semantics'!B239,コアインボイス0904!C:C,0),1),"")</f>
        <v>n</v>
      </c>
    </row>
    <row r="240" spans="1:11">
      <c r="A240">
        <v>350</v>
      </c>
      <c r="B240" s="161" t="str">
        <f>INDEX(コアインボイス0904!C:C,MATCH('japan-core_semantics'!A240,コアインボイス0904!A:A,0),1)</f>
        <v>/JC00/JC40_JC0f/JC78_7_JC2d/JC78_7_JC2d_01</v>
      </c>
      <c r="C240" s="161" t="s">
        <v>4938</v>
      </c>
      <c r="D240" t="s">
        <v>48</v>
      </c>
      <c r="E240">
        <v>2</v>
      </c>
      <c r="F240" t="str">
        <f>IF(LEN(B240)&gt;1,INDEX(コアインボイス0904!E:E,MATCH('japan-core_semantics'!B240,コアインボイス0904!C:C,0),1),"")</f>
        <v>調整税</v>
      </c>
      <c r="G240" t="str">
        <f>IF(LEN(B240)&gt;1,INDEX(コアインボイス0904!G:G,MATCH('japan-core_semantics'!B240,コアインボイス0904!C:C,0),1),"")</f>
        <v>調整税額</v>
      </c>
      <c r="H240" s="1" t="s">
        <v>2355</v>
      </c>
      <c r="K240" s="1" t="str">
        <f>IF(AND("AS"=MID(D240,1,2),LEN(B240)&gt;1),INDEX(コアインボイス0904!F:F,MATCH('japan-core_semantics'!B240,コアインボイス0904!C:C,0),1),"")</f>
        <v/>
      </c>
    </row>
    <row r="241" spans="1:11">
      <c r="A241" s="161">
        <v>351</v>
      </c>
      <c r="B241" s="161" t="str">
        <f>INDEX(コアインボイス0904!C:C,MATCH('japan-core_semantics'!A241,コアインボイス0904!A:A,0),1)</f>
        <v>/JC00/JC40_JC0f/JC78_7_JC2d/JC78_7_JC2d_02</v>
      </c>
      <c r="C241" s="161" t="s">
        <v>4939</v>
      </c>
      <c r="D241" t="s">
        <v>48</v>
      </c>
      <c r="E241">
        <v>2</v>
      </c>
      <c r="F241" t="str">
        <f>IF(LEN(B241)&gt;1,INDEX(コアインボイス0904!E:E,MATCH('japan-core_semantics'!B241,コアインボイス0904!C:C,0),1),"")</f>
        <v>調整税</v>
      </c>
      <c r="G241" t="str">
        <f>IF(LEN(B241)&gt;1,INDEX(コアインボイス0904!G:G,MATCH('japan-core_semantics'!B241,コアインボイス0904!C:C,0),1),"")</f>
        <v>調整税率</v>
      </c>
      <c r="H241" s="1" t="s">
        <v>2355</v>
      </c>
      <c r="K241" s="1" t="str">
        <f>IF(AND("AS"=MID(D241,1,2),LEN(B241)&gt;1),INDEX(コアインボイス0904!F:F,MATCH('japan-core_semantics'!B241,コアインボイス0904!C:C,0),1),"")</f>
        <v/>
      </c>
    </row>
    <row r="242" spans="1:11">
      <c r="A242">
        <v>352</v>
      </c>
      <c r="B242" s="161" t="str">
        <f>INDEX(コアインボイス0904!C:C,MATCH('japan-core_semantics'!A242,コアインボイス0904!A:A,0),1)</f>
        <v>/JC00/JC40_JC0f/JC78_7_JC2d/JC78_7_JC2d_03</v>
      </c>
      <c r="C242" s="161" t="s">
        <v>4940</v>
      </c>
      <c r="D242" t="s">
        <v>48</v>
      </c>
      <c r="E242">
        <v>2</v>
      </c>
      <c r="F242" t="str">
        <f>IF(LEN(B242)&gt;1,INDEX(コアインボイス0904!E:E,MATCH('japan-core_semantics'!B242,コアインボイス0904!C:C,0),1),"")</f>
        <v>調整税</v>
      </c>
      <c r="G242" t="str">
        <f>IF(LEN(B242)&gt;1,INDEX(コアインボイス0904!G:G,MATCH('japan-core_semantics'!B242,コアインボイス0904!C:C,0),1),"")</f>
        <v>調整課税分類コード</v>
      </c>
      <c r="H242" s="1" t="s">
        <v>2355</v>
      </c>
      <c r="K242" s="1" t="str">
        <f>IF(AND("AS"=MID(D242,1,2),LEN(B242)&gt;1),INDEX(コアインボイス0904!F:F,MATCH('japan-core_semantics'!B242,コアインボイス0904!C:C,0),1),"")</f>
        <v/>
      </c>
    </row>
    <row r="243" spans="1:11">
      <c r="A243" s="161">
        <v>353</v>
      </c>
      <c r="B243" s="161" t="str">
        <f>INDEX(コアインボイス0904!C:C,MATCH('japan-core_semantics'!A243,コアインボイス0904!A:A,0),1)</f>
        <v>/JC00/JP00_JC7e</v>
      </c>
      <c r="C243" s="161" t="s">
        <v>4942</v>
      </c>
      <c r="D243" t="s">
        <v>60</v>
      </c>
      <c r="E243">
        <v>1</v>
      </c>
      <c r="F243" t="str">
        <f>IF(LEN(B243)&gt;1,INDEX(コアインボイス0904!E:E,MATCH('japan-core_semantics'!B243,コアインボイス0904!C:C,0),1),"")</f>
        <v>ヘッダ</v>
      </c>
      <c r="I243" t="s">
        <v>5293</v>
      </c>
      <c r="K243" s="1" t="str">
        <f>IF(AND("AS"=MID(D243,1,2),LEN(B243)&gt;1),INDEX(コアインボイス0904!F:F,MATCH('japan-core_semantics'!B243,コアインボイス0904!C:C,0),1),"")</f>
        <v>n</v>
      </c>
    </row>
    <row r="244" spans="1:11">
      <c r="A244">
        <v>355</v>
      </c>
      <c r="B244" s="161" t="str">
        <f>INDEX(コアインボイス0904!C:C,MATCH('japan-core_semantics'!A244,コアインボイス0904!A:A,0),1)</f>
        <v>/JC00/JP00_JC7e/JP00_JC7e_01</v>
      </c>
      <c r="C244" s="161" t="s">
        <v>4943</v>
      </c>
      <c r="D244" t="s">
        <v>48</v>
      </c>
      <c r="E244">
        <v>1</v>
      </c>
      <c r="F244" t="str">
        <f>IF(LEN(B244)&gt;1,INDEX(コアインボイス0904!E:E,MATCH('japan-core_semantics'!B244,コアインボイス0904!C:C,0),1),"")</f>
        <v>ヘッダ前払</v>
      </c>
      <c r="G244" t="str">
        <f>IF(LEN(B244)&gt;1,INDEX(コアインボイス0904!G:G,MATCH('japan-core_semantics'!B244,コアインボイス0904!C:C,0),1),"")</f>
        <v>前払金額</v>
      </c>
      <c r="H244" s="1" t="s">
        <v>2566</v>
      </c>
      <c r="K244" s="1" t="str">
        <f>IF(AND("AS"=MID(D244,1,2),LEN(B244)&gt;1),INDEX(コアインボイス0904!F:F,MATCH('japan-core_semantics'!B244,コアインボイス0904!C:C,0),1),"")</f>
        <v/>
      </c>
    </row>
    <row r="245" spans="1:11">
      <c r="A245" s="161">
        <v>356</v>
      </c>
      <c r="B245" s="161" t="str">
        <f>INDEX(コアインボイス0904!C:C,MATCH('japan-core_semantics'!A245,コアインボイス0904!A:A,0),1)</f>
        <v>/JC00/JP00_JC7e/JP00_JC7e_02</v>
      </c>
      <c r="C245" s="161" t="s">
        <v>4944</v>
      </c>
      <c r="D245" t="s">
        <v>48</v>
      </c>
      <c r="E245">
        <v>1</v>
      </c>
      <c r="F245" t="str">
        <f>IF(LEN(B245)&gt;1,INDEX(コアインボイス0904!E:E,MATCH('japan-core_semantics'!B245,コアインボイス0904!C:C,0),1),"")</f>
        <v>ヘッダ前払</v>
      </c>
      <c r="G245" t="str">
        <f>IF(LEN(B245)&gt;1,INDEX(コアインボイス0904!G:G,MATCH('japan-core_semantics'!B245,コアインボイス0904!C:C,0),1),"")</f>
        <v>前払受領日</v>
      </c>
      <c r="H245" s="1" t="s">
        <v>2418</v>
      </c>
      <c r="K245" s="1" t="str">
        <f>IF(AND("AS"=MID(D245,1,2),LEN(B245)&gt;1),INDEX(コアインボイス0904!F:F,MATCH('japan-core_semantics'!B245,コアインボイス0904!C:C,0),1),"")</f>
        <v/>
      </c>
    </row>
    <row r="246" spans="1:11">
      <c r="A246">
        <v>357</v>
      </c>
      <c r="B246" s="161" t="str">
        <f>INDEX(コアインボイス0904!C:C,MATCH('japan-core_semantics'!A246,コアインボイス0904!A:A,0),1)</f>
        <v>/JC00/JP00_JC7e/JP00_JC7e_03</v>
      </c>
      <c r="C246" s="161" t="s">
        <v>4945</v>
      </c>
      <c r="D246" t="s">
        <v>48</v>
      </c>
      <c r="E246">
        <v>1</v>
      </c>
      <c r="F246" t="str">
        <f>IF(LEN(B246)&gt;1,INDEX(コアインボイス0904!E:E,MATCH('japan-core_semantics'!B246,コアインボイス0904!C:C,0),1),"")</f>
        <v>ヘッダ前払</v>
      </c>
      <c r="G246" t="str">
        <f>IF(LEN(B246)&gt;1,INDEX(コアインボイス0904!G:G,MATCH('japan-core_semantics'!B246,コアインボイス0904!C:C,0),1),"")</f>
        <v>前払ID</v>
      </c>
      <c r="H246" s="1" t="s">
        <v>2431</v>
      </c>
      <c r="K246" s="1" t="str">
        <f>IF(AND("AS"=MID(D246,1,2),LEN(B246)&gt;1),INDEX(コアインボイス0904!F:F,MATCH('japan-core_semantics'!B246,コアインボイス0904!C:C,0),1),"")</f>
        <v/>
      </c>
    </row>
    <row r="247" spans="1:11">
      <c r="A247">
        <v>360</v>
      </c>
      <c r="B247" s="161" t="str">
        <f>INDEX(コアインボイス0904!C:C,MATCH('japan-core_semantics'!A247,コアインボイス0904!A:A,0),1)</f>
        <v>/JC00/JP00_JC7e/JP00_JC7e_04</v>
      </c>
      <c r="C247" s="161" t="s">
        <v>4946</v>
      </c>
      <c r="D247" t="s">
        <v>48</v>
      </c>
      <c r="E247">
        <v>1</v>
      </c>
      <c r="F247" t="str">
        <f>IF(LEN(B247)&gt;1,INDEX(コアインボイス0904!E:E,MATCH('japan-core_semantics'!B247,コアインボイス0904!C:C,0),1),"")</f>
        <v>ヘッダ前払</v>
      </c>
      <c r="G247" t="str">
        <f>IF(LEN(B247)&gt;1,INDEX(コアインボイス0904!G:G,MATCH('japan-core_semantics'!B247,コアインボイス0904!C:C,0),1),"")</f>
        <v>前払条件タイプコード</v>
      </c>
      <c r="H247" s="1" t="s">
        <v>2355</v>
      </c>
      <c r="K247" s="1" t="str">
        <f>IF(AND("AS"=MID(D247,1,2),LEN(B247)&gt;1),INDEX(コアインボイス0904!F:F,MATCH('japan-core_semantics'!B247,コアインボイス0904!C:C,0),1),"")</f>
        <v/>
      </c>
    </row>
    <row r="248" spans="1:11">
      <c r="A248" s="161">
        <v>361</v>
      </c>
      <c r="B248" s="161" t="str">
        <f>INDEX(コアインボイス0904!C:C,MATCH('japan-core_semantics'!A248,コアインボイス0904!A:A,0),1)</f>
        <v>/JC00/JC7a_JC45</v>
      </c>
      <c r="C248" s="161" t="s">
        <v>4948</v>
      </c>
      <c r="D248" t="s">
        <v>60</v>
      </c>
      <c r="E248">
        <v>1</v>
      </c>
      <c r="F248" t="str">
        <f>IF(LEN(B248)&gt;1,INDEX(コアインボイス0904!E:E,MATCH('japan-core_semantics'!B248,コアインボイス0904!C:C,0),1),"")</f>
        <v>ヘッダ</v>
      </c>
      <c r="I248" t="s">
        <v>4519</v>
      </c>
      <c r="K248" s="1">
        <f>IF(AND("AS"=MID(D248,1,2),LEN(B248)&gt;1),INDEX(コアインボイス0904!F:F,MATCH('japan-core_semantics'!B248,コアインボイス0904!C:C,0),1),"")</f>
        <v>1</v>
      </c>
    </row>
    <row r="249" spans="1:11">
      <c r="A249" s="161">
        <v>363</v>
      </c>
      <c r="B249" s="161" t="str">
        <f>INDEX(コアインボイス0904!C:C,MATCH('japan-core_semantics'!A249,コアインボイス0904!A:A,0),1)</f>
        <v>/JC00/JC7a_JC45/JC7a_JC45_01</v>
      </c>
      <c r="C249" s="161" t="s">
        <v>4949</v>
      </c>
      <c r="D249" t="s">
        <v>48</v>
      </c>
      <c r="E249">
        <v>1</v>
      </c>
      <c r="F249" t="str">
        <f>IF(LEN(B249)&gt;1,INDEX(コアインボイス0904!E:E,MATCH('japan-core_semantics'!B249,コアインボイス0904!C:C,0),1),"")</f>
        <v>消費税外合計金額</v>
      </c>
      <c r="G249" t="str">
        <f>IF(LEN(B249)&gt;1,INDEX(コアインボイス0904!G:G,MATCH('japan-core_semantics'!B249,コアインボイス0904!C:C,0),1),"")</f>
        <v>追加請求合計金額（消費税対象外）</v>
      </c>
      <c r="H249" s="1" t="s">
        <v>2566</v>
      </c>
      <c r="K249" s="1" t="str">
        <f>IF(AND("AS"=MID(D249,1,2),LEN(B249)&gt;1),INDEX(コアインボイス0904!F:F,MATCH('japan-core_semantics'!B249,コアインボイス0904!C:C,0),1),"")</f>
        <v/>
      </c>
    </row>
    <row r="250" spans="1:11">
      <c r="A250">
        <v>364</v>
      </c>
      <c r="B250" s="161" t="str">
        <f>INDEX(コアインボイス0904!C:C,MATCH('japan-core_semantics'!A250,コアインボイス0904!A:A,0),1)</f>
        <v>/JC00/JC7a_JC45/JC7a_JC45_02</v>
      </c>
      <c r="C250" s="161" t="s">
        <v>4950</v>
      </c>
      <c r="D250" t="s">
        <v>48</v>
      </c>
      <c r="E250">
        <v>1</v>
      </c>
      <c r="F250" t="str">
        <f>IF(LEN(B250)&gt;1,INDEX(コアインボイス0904!E:E,MATCH('japan-core_semantics'!B250,コアインボイス0904!C:C,0),1),"")</f>
        <v>消費税外合計金額</v>
      </c>
      <c r="G250" t="str">
        <f>IF(LEN(B250)&gt;1,INDEX(コアインボイス0904!G:G,MATCH('japan-core_semantics'!B250,コアインボイス0904!C:C,0),1),"")</f>
        <v>返金合計金額（消費税対象外）</v>
      </c>
      <c r="H250" s="1" t="s">
        <v>2566</v>
      </c>
      <c r="K250" s="1" t="str">
        <f>IF(AND("AS"=MID(D250,1,2),LEN(B250)&gt;1),INDEX(コアインボイス0904!F:F,MATCH('japan-core_semantics'!B250,コアインボイス0904!C:C,0),1),"")</f>
        <v/>
      </c>
    </row>
    <row r="251" spans="1:11">
      <c r="A251" s="161">
        <v>365</v>
      </c>
      <c r="B251" s="161" t="str">
        <f>INDEX(コアインボイス0904!C:C,MATCH('japan-core_semantics'!A251,コアインボイス0904!A:A,0),1)</f>
        <v>/JC00/JC7a_JC45/JC7a_JC45_03</v>
      </c>
      <c r="C251" s="161" t="s">
        <v>4951</v>
      </c>
      <c r="D251" t="s">
        <v>48</v>
      </c>
      <c r="E251">
        <v>1</v>
      </c>
      <c r="F251" t="str">
        <f>IF(LEN(B251)&gt;1,INDEX(コアインボイス0904!E:E,MATCH('japan-core_semantics'!B251,コアインボイス0904!C:C,0),1),"")</f>
        <v>消費税外合計金額</v>
      </c>
      <c r="G251" t="str">
        <f>IF(LEN(B251)&gt;1,INDEX(コアインボイス0904!G:G,MATCH('japan-core_semantics'!B251,コアインボイス0904!C:C,0),1),"")</f>
        <v>前回総合計金額（税込み）</v>
      </c>
      <c r="H251" s="1" t="s">
        <v>2566</v>
      </c>
      <c r="K251" s="1" t="str">
        <f>IF(AND("AS"=MID(D251,1,2),LEN(B251)&gt;1),INDEX(コアインボイス0904!F:F,MATCH('japan-core_semantics'!B251,コアインボイス0904!C:C,0),1),"")</f>
        <v/>
      </c>
    </row>
    <row r="252" spans="1:11">
      <c r="A252">
        <v>366</v>
      </c>
      <c r="B252" s="161" t="str">
        <f>INDEX(コアインボイス0904!C:C,MATCH('japan-core_semantics'!A252,コアインボイス0904!A:A,0),1)</f>
        <v>/JC00/JC7a_JC45/JC7a_JC45_04</v>
      </c>
      <c r="C252" s="161" t="s">
        <v>4952</v>
      </c>
      <c r="D252" t="s">
        <v>48</v>
      </c>
      <c r="E252">
        <v>1</v>
      </c>
      <c r="F252" t="str">
        <f>IF(LEN(B252)&gt;1,INDEX(コアインボイス0904!E:E,MATCH('japan-core_semantics'!B252,コアインボイス0904!C:C,0),1),"")</f>
        <v>消費税外合計金額</v>
      </c>
      <c r="G252" t="str">
        <f>IF(LEN(B252)&gt;1,INDEX(コアインボイス0904!G:G,MATCH('japan-core_semantics'!B252,コアインボイス0904!C:C,0),1),"")</f>
        <v>入金済金額（前回分）</v>
      </c>
      <c r="H252" s="1" t="s">
        <v>2566</v>
      </c>
      <c r="K252" s="1" t="str">
        <f>IF(AND("AS"=MID(D252,1,2),LEN(B252)&gt;1),INDEX(コアインボイス0904!F:F,MATCH('japan-core_semantics'!B252,コアインボイス0904!C:C,0),1),"")</f>
        <v/>
      </c>
    </row>
    <row r="253" spans="1:11">
      <c r="A253" s="161">
        <v>367</v>
      </c>
      <c r="B253" s="161" t="str">
        <f>INDEX(コアインボイス0904!C:C,MATCH('japan-core_semantics'!A253,コアインボイス0904!A:A,0),1)</f>
        <v>/JC00/JC7a_JC45/JC7a_JC45_05</v>
      </c>
      <c r="C253" s="161" t="s">
        <v>4953</v>
      </c>
      <c r="D253" t="s">
        <v>48</v>
      </c>
      <c r="E253">
        <v>1</v>
      </c>
      <c r="F253" t="str">
        <f>IF(LEN(B253)&gt;1,INDEX(コアインボイス0904!E:E,MATCH('japan-core_semantics'!B253,コアインボイス0904!C:C,0),1),"")</f>
        <v>消費税外合計金額</v>
      </c>
      <c r="G253" t="str">
        <f>IF(LEN(B253)&gt;1,INDEX(コアインボイス0904!G:G,MATCH('japan-core_semantics'!B253,コアインボイス0904!C:C,0),1),"")</f>
        <v>消費税外総合計金額</v>
      </c>
      <c r="H253" s="1" t="s">
        <v>2566</v>
      </c>
      <c r="K253" s="1" t="str">
        <f>IF(AND("AS"=MID(D253,1,2),LEN(B253)&gt;1),INDEX(コアインボイス0904!F:F,MATCH('japan-core_semantics'!B253,コアインボイス0904!C:C,0),1),"")</f>
        <v/>
      </c>
    </row>
    <row r="254" spans="1:11">
      <c r="A254">
        <v>368</v>
      </c>
      <c r="B254" s="161" t="str">
        <f>INDEX(コアインボイス0904!C:C,MATCH('japan-core_semantics'!A254,コアインボイス0904!A:A,0),1)</f>
        <v>/JC00/JC7a_JC45/JC7b_JC13</v>
      </c>
      <c r="C254" s="161" t="s">
        <v>4955</v>
      </c>
      <c r="D254" t="s">
        <v>60</v>
      </c>
      <c r="E254">
        <v>2</v>
      </c>
      <c r="F254" t="str">
        <f>IF(LEN(B254)&gt;1,INDEX(コアインボイス0904!E:E,MATCH('japan-core_semantics'!B254,コアインボイス0904!C:C,0),1),"")</f>
        <v>消費税外合計金額</v>
      </c>
      <c r="I254" t="s">
        <v>4553</v>
      </c>
      <c r="K254" s="1" t="str">
        <f>IF(AND("AS"=MID(D254,1,2),LEN(B254)&gt;1),INDEX(コアインボイス0904!F:F,MATCH('japan-core_semantics'!B254,コアインボイス0904!C:C,0),1),"")</f>
        <v>n</v>
      </c>
    </row>
    <row r="255" spans="1:11">
      <c r="A255">
        <v>370</v>
      </c>
      <c r="B255" s="161" t="str">
        <f>INDEX(コアインボイス0904!C:C,MATCH('japan-core_semantics'!A255,コアインボイス0904!A:A,0),1)</f>
        <v>/JC00/JC7a_JC45/JC7b_JC13/JC7b_JC13_01</v>
      </c>
      <c r="C255" s="161" t="s">
        <v>4956</v>
      </c>
      <c r="D255" t="s">
        <v>48</v>
      </c>
      <c r="E255">
        <v>2</v>
      </c>
      <c r="F255" t="str">
        <f>IF(LEN(B255)&gt;1,INDEX(コアインボイス0904!E:E,MATCH('japan-core_semantics'!B255,コアインボイス0904!C:C,0),1),"")</f>
        <v>消費税外合計金額参照文書</v>
      </c>
      <c r="G255" t="str">
        <f>IF(LEN(B255)&gt;1,INDEX(コアインボイス0904!G:G,MATCH('japan-core_semantics'!B255,コアインボイス0904!C:C,0),1),"")</f>
        <v>消費税外参照文書ID</v>
      </c>
      <c r="H255" s="1" t="s">
        <v>2355</v>
      </c>
      <c r="K255" s="1" t="str">
        <f>IF(AND("AS"=MID(D255,1,2),LEN(B255)&gt;1),INDEX(コアインボイス0904!F:F,MATCH('japan-core_semantics'!B255,コアインボイス0904!C:C,0),1),"")</f>
        <v/>
      </c>
    </row>
    <row r="256" spans="1:11">
      <c r="A256" s="161">
        <v>371</v>
      </c>
      <c r="B256" s="161" t="str">
        <f>INDEX(コアインボイス0904!C:C,MATCH('japan-core_semantics'!A256,コアインボイス0904!A:A,0),1)</f>
        <v>/JC00/JC7a_JC45/JC7b_JC13/JC7b_JC13_02</v>
      </c>
      <c r="C256" s="161" t="s">
        <v>4957</v>
      </c>
      <c r="D256" t="s">
        <v>48</v>
      </c>
      <c r="E256">
        <v>2</v>
      </c>
      <c r="F256" t="str">
        <f>IF(LEN(B256)&gt;1,INDEX(コアインボイス0904!E:E,MATCH('japan-core_semantics'!B256,コアインボイス0904!C:C,0),1),"")</f>
        <v>消費税外合計金額参照文書</v>
      </c>
      <c r="G256" t="str">
        <f>IF(LEN(B256)&gt;1,INDEX(コアインボイス0904!G:G,MATCH('japan-core_semantics'!B256,コアインボイス0904!C:C,0),1),"")</f>
        <v>消費税外参照文書発行日</v>
      </c>
      <c r="H256" s="1" t="s">
        <v>2418</v>
      </c>
      <c r="K256" s="1" t="str">
        <f>IF(AND("AS"=MID(D256,1,2),LEN(B256)&gt;1),INDEX(コアインボイス0904!F:F,MATCH('japan-core_semantics'!B256,コアインボイス0904!C:C,0),1),"")</f>
        <v/>
      </c>
    </row>
    <row r="257" spans="1:11">
      <c r="A257">
        <v>372</v>
      </c>
      <c r="B257" s="161" t="str">
        <f>INDEX(コアインボイス0904!C:C,MATCH('japan-core_semantics'!A257,コアインボイス0904!A:A,0),1)</f>
        <v>/JC00/JC7a_JC45/JC7b_JC13/JC7b_JC13_03</v>
      </c>
      <c r="C257" s="161" t="s">
        <v>4958</v>
      </c>
      <c r="D257" t="s">
        <v>48</v>
      </c>
      <c r="E257">
        <v>2</v>
      </c>
      <c r="F257" t="str">
        <f>IF(LEN(B257)&gt;1,INDEX(コアインボイス0904!E:E,MATCH('japan-core_semantics'!B257,コアインボイス0904!C:C,0),1),"")</f>
        <v>消費税外合計金額参照文書</v>
      </c>
      <c r="G257" t="str">
        <f>IF(LEN(B257)&gt;1,INDEX(コアインボイス0904!G:G,MATCH('japan-core_semantics'!B257,コアインボイス0904!C:C,0),1),"")</f>
        <v>消費税外参照文書参照タイプコード</v>
      </c>
      <c r="H257" s="1" t="s">
        <v>2355</v>
      </c>
      <c r="K257" s="1" t="str">
        <f>IF(AND("AS"=MID(D257,1,2),LEN(B257)&gt;1),INDEX(コアインボイス0904!F:F,MATCH('japan-core_semantics'!B257,コアインボイス0904!C:C,0),1),"")</f>
        <v/>
      </c>
    </row>
    <row r="258" spans="1:11">
      <c r="A258" s="161">
        <v>373</v>
      </c>
      <c r="B258" s="161" t="str">
        <f>INDEX(コアインボイス0904!C:C,MATCH('japan-core_semantics'!A258,コアインボイス0904!A:A,0),1)</f>
        <v>/JC00/JC7a_JC45/JC7b_JC13/JC7b_JC13_04</v>
      </c>
      <c r="C258" s="161" t="s">
        <v>4959</v>
      </c>
      <c r="D258" t="s">
        <v>48</v>
      </c>
      <c r="E258">
        <v>2</v>
      </c>
      <c r="F258" t="str">
        <f>IF(LEN(B258)&gt;1,INDEX(コアインボイス0904!E:E,MATCH('japan-core_semantics'!B258,コアインボイス0904!C:C,0),1),"")</f>
        <v>消費税外合計金額参照文書</v>
      </c>
      <c r="G258" t="str">
        <f>IF(LEN(B258)&gt;1,INDEX(コアインボイス0904!G:G,MATCH('japan-core_semantics'!B258,コアインボイス0904!C:C,0),1),"")</f>
        <v>消費税外参照文書履歴ID</v>
      </c>
      <c r="H258" s="1" t="s">
        <v>2355</v>
      </c>
      <c r="K258" s="1" t="str">
        <f>IF(AND("AS"=MID(D258,1,2),LEN(B258)&gt;1),INDEX(コアインボイス0904!F:F,MATCH('japan-core_semantics'!B258,コアインボイス0904!C:C,0),1),"")</f>
        <v/>
      </c>
    </row>
    <row r="259" spans="1:11">
      <c r="A259">
        <v>374</v>
      </c>
      <c r="B259" s="161" t="str">
        <f>INDEX(コアインボイス0904!C:C,MATCH('japan-core_semantics'!A259,コアインボイス0904!A:A,0),1)</f>
        <v>/JC00/JC7a_JC45/JC7b_JC13/JC7b_JC13_05</v>
      </c>
      <c r="C259" s="161" t="s">
        <v>4960</v>
      </c>
      <c r="D259" t="s">
        <v>48</v>
      </c>
      <c r="E259">
        <v>2</v>
      </c>
      <c r="F259" t="str">
        <f>IF(LEN(B259)&gt;1,INDEX(コアインボイス0904!E:E,MATCH('japan-core_semantics'!B259,コアインボイス0904!C:C,0),1),"")</f>
        <v>消費税外合計金額参照文書</v>
      </c>
      <c r="G259" t="str">
        <f>IF(LEN(B259)&gt;1,INDEX(コアインボイス0904!G:G,MATCH('japan-core_semantics'!B259,コアインボイス0904!C:C,0),1),"")</f>
        <v>消費税外参照文書情報</v>
      </c>
      <c r="H259" s="1" t="s">
        <v>2355</v>
      </c>
      <c r="K259" s="1" t="str">
        <f>IF(AND("AS"=MID(D259,1,2),LEN(B259)&gt;1),INDEX(コアインボイス0904!F:F,MATCH('japan-core_semantics'!B259,コアインボイス0904!C:C,0),1),"")</f>
        <v/>
      </c>
    </row>
    <row r="260" spans="1:11">
      <c r="A260" s="161">
        <v>375</v>
      </c>
      <c r="B260" s="161" t="str">
        <f>INDEX(コアインボイス0904!C:C,MATCH('japan-core_semantics'!A260,コアインボイス0904!A:A,0),1)</f>
        <v>/JC00/JC7a_JC45/JC7b_JC13/JC7b_JC13_06</v>
      </c>
      <c r="C260" s="161" t="s">
        <v>4961</v>
      </c>
      <c r="D260" t="s">
        <v>48</v>
      </c>
      <c r="E260">
        <v>2</v>
      </c>
      <c r="F260" t="str">
        <f>IF(LEN(B260)&gt;1,INDEX(コアインボイス0904!E:E,MATCH('japan-core_semantics'!B260,コアインボイス0904!C:C,0),1),"")</f>
        <v>消費税外合計金額参照文書</v>
      </c>
      <c r="G260" t="str">
        <f>IF(LEN(B260)&gt;1,INDEX(コアインボイス0904!G:G,MATCH('japan-core_semantics'!B260,コアインボイス0904!C:C,0),1),"")</f>
        <v>消費税外参照文書タイプコード</v>
      </c>
      <c r="H260" s="1" t="s">
        <v>2355</v>
      </c>
      <c r="K260" s="1" t="str">
        <f>IF(AND("AS"=MID(D260,1,2),LEN(B260)&gt;1),INDEX(コアインボイス0904!F:F,MATCH('japan-core_semantics'!B260,コアインボイス0904!C:C,0),1),"")</f>
        <v/>
      </c>
    </row>
    <row r="261" spans="1:11">
      <c r="A261">
        <v>376</v>
      </c>
      <c r="B261" s="161" t="str">
        <f>INDEX(コアインボイス0904!C:C,MATCH('japan-core_semantics'!A261,コアインボイス0904!A:A,0),1)</f>
        <v>/JC00/JC7a_JC45/JC7b_JC13/JC7b_JC13_07</v>
      </c>
      <c r="C261" s="161" t="s">
        <v>4962</v>
      </c>
      <c r="D261" t="s">
        <v>48</v>
      </c>
      <c r="E261">
        <v>2</v>
      </c>
      <c r="F261" t="str">
        <f>IF(LEN(B261)&gt;1,INDEX(コアインボイス0904!E:E,MATCH('japan-core_semantics'!B261,コアインボイス0904!C:C,0),1),"")</f>
        <v>消費税外合計金額参照文書</v>
      </c>
      <c r="G261" t="str">
        <f>IF(LEN(B261)&gt;1,INDEX(コアインボイス0904!G:G,MATCH('japan-core_semantics'!B261,コアインボイス0904!C:C,0),1),"")</f>
        <v>消費税外参照文書添付ファイル</v>
      </c>
      <c r="H261" s="1" t="s">
        <v>2355</v>
      </c>
      <c r="K261" s="1" t="str">
        <f>IF(AND("AS"=MID(D261,1,2),LEN(B261)&gt;1),INDEX(コアインボイス0904!F:F,MATCH('japan-core_semantics'!B261,コアインボイス0904!C:C,0),1),"")</f>
        <v/>
      </c>
    </row>
    <row r="262" spans="1:11">
      <c r="A262" s="161">
        <v>377</v>
      </c>
      <c r="B262" s="161" t="str">
        <f>INDEX(コアインボイス0904!C:C,MATCH('japan-core_semantics'!A262,コアインボイス0904!A:A,0),1)</f>
        <v>/JC00/JC7a_JC45/JC7b_JC13/JC7b_JC13_08</v>
      </c>
      <c r="C262" s="161" t="s">
        <v>4963</v>
      </c>
      <c r="D262" t="s">
        <v>48</v>
      </c>
      <c r="E262">
        <v>2</v>
      </c>
      <c r="F262" t="str">
        <f>IF(LEN(B262)&gt;1,INDEX(コアインボイス0904!E:E,MATCH('japan-core_semantics'!B262,コアインボイス0904!C:C,0),1),"")</f>
        <v>消費税外合計金額参照文書</v>
      </c>
      <c r="G262" t="str">
        <f>IF(LEN(B262)&gt;1,INDEX(コアインボイス0904!G:G,MATCH('japan-core_semantics'!B262,コアインボイス0904!C:C,0),1),"")</f>
        <v>消費税外参照文書サブタイプコード</v>
      </c>
      <c r="H262" s="1" t="s">
        <v>2355</v>
      </c>
      <c r="K262" s="1" t="str">
        <f>IF(AND("AS"=MID(D262,1,2),LEN(B262)&gt;1),INDEX(コアインボイス0904!F:F,MATCH('japan-core_semantics'!B262,コアインボイス0904!C:C,0),1),"")</f>
        <v/>
      </c>
    </row>
    <row r="263" spans="1:11">
      <c r="A263">
        <v>378</v>
      </c>
      <c r="B263" s="161" t="str">
        <f>INDEX(コアインボイス0904!C:C,MATCH('japan-core_semantics'!A263,コアインボイス0904!A:A,0),1)</f>
        <v>/JC00/JC44_JC4f</v>
      </c>
      <c r="C263" s="161" t="s">
        <v>4965</v>
      </c>
      <c r="D263" t="s">
        <v>60</v>
      </c>
      <c r="E263">
        <v>1</v>
      </c>
      <c r="F263" t="str">
        <f>IF(LEN(B263)&gt;1,INDEX(コアインボイス0904!E:E,MATCH('japan-core_semantics'!B263,コアインボイス0904!C:C,0),1),"")</f>
        <v>ヘッダ</v>
      </c>
      <c r="I263" t="s">
        <v>4530</v>
      </c>
      <c r="K263" s="1" t="str">
        <f>IF(AND("AS"=MID(D263,1,2),LEN(B263)&gt;1),INDEX(コアインボイス0904!F:F,MATCH('japan-core_semantics'!B263,コアインボイス0904!C:C,0),1),"")</f>
        <v>n</v>
      </c>
    </row>
    <row r="264" spans="1:11">
      <c r="A264">
        <v>382</v>
      </c>
      <c r="B264" s="161" t="str">
        <f>INDEX(コアインボイス0904!C:C,MATCH('japan-core_semantics'!A264,コアインボイス0904!A:A,0),1)</f>
        <v>/JC00/JC44_JC4f/JC44_JC4f_01</v>
      </c>
      <c r="C264" s="161" t="s">
        <v>4966</v>
      </c>
      <c r="D264" t="s">
        <v>48</v>
      </c>
      <c r="E264">
        <v>1</v>
      </c>
      <c r="F264" t="str">
        <f>IF(LEN(B264)&gt;1,INDEX(コアインボイス0904!E:E,MATCH('japan-core_semantics'!B264,コアインボイス0904!C:C,0),1),"")</f>
        <v>文書</v>
      </c>
      <c r="G264" t="str">
        <f>IF(LEN(B264)&gt;1,INDEX(コアインボイス0904!G:G,MATCH('japan-core_semantics'!B264,コアインボイス0904!C:C,0),1),"")</f>
        <v>文書ID</v>
      </c>
      <c r="H264" s="1" t="s">
        <v>2355</v>
      </c>
      <c r="K264" s="1" t="str">
        <f>IF(AND("AS"=MID(D264,1,2),LEN(B264)&gt;1),INDEX(コアインボイス0904!F:F,MATCH('japan-core_semantics'!B264,コアインボイス0904!C:C,0),1),"")</f>
        <v/>
      </c>
    </row>
    <row r="265" spans="1:11">
      <c r="A265" s="161">
        <v>383</v>
      </c>
      <c r="B265" s="161" t="str">
        <f>INDEX(コアインボイス0904!C:C,MATCH('japan-core_semantics'!A265,コアインボイス0904!A:A,0),1)</f>
        <v>/JC00/JC44_JC4f/JC44_JC4f_02</v>
      </c>
      <c r="C265" s="161" t="s">
        <v>4967</v>
      </c>
      <c r="D265" t="s">
        <v>48</v>
      </c>
      <c r="E265">
        <v>1</v>
      </c>
      <c r="F265" t="str">
        <f>IF(LEN(B265)&gt;1,INDEX(コアインボイス0904!E:E,MATCH('japan-core_semantics'!B265,コアインボイス0904!C:C,0),1),"")</f>
        <v>文書</v>
      </c>
      <c r="G265" t="str">
        <f>IF(LEN(B265)&gt;1,INDEX(コアインボイス0904!G:G,MATCH('japan-core_semantics'!B265,コアインボイス0904!C:C,0),1),"")</f>
        <v>文書類型コード</v>
      </c>
      <c r="H265" s="1" t="s">
        <v>2355</v>
      </c>
      <c r="K265" s="1" t="str">
        <f>IF(AND("AS"=MID(D265,1,2),LEN(B265)&gt;1),INDEX(コアインボイス0904!F:F,MATCH('japan-core_semantics'!B265,コアインボイス0904!C:C,0),1),"")</f>
        <v/>
      </c>
    </row>
    <row r="266" spans="1:11">
      <c r="A266">
        <v>384</v>
      </c>
      <c r="B266" s="161" t="str">
        <f>INDEX(コアインボイス0904!C:C,MATCH('japan-core_semantics'!A266,コアインボイス0904!A:A,0),1)</f>
        <v>/JC00/JC44_JC4f/JC47_JC10</v>
      </c>
      <c r="C266" s="161" t="s">
        <v>4969</v>
      </c>
      <c r="D266" t="s">
        <v>60</v>
      </c>
      <c r="E266">
        <v>2</v>
      </c>
      <c r="F266" t="str">
        <f>IF(LEN(B266)&gt;1,INDEX(コアインボイス0904!E:E,MATCH('japan-core_semantics'!B266,コアインボイス0904!C:C,0),1),"")</f>
        <v>文書</v>
      </c>
      <c r="I266" t="s">
        <v>4531</v>
      </c>
      <c r="K266" s="1" t="str">
        <f>IF(AND("AS"=MID(D266,1,2),LEN(B266)&gt;1),INDEX(コアインボイス0904!F:F,MATCH('japan-core_semantics'!B266,コアインボイス0904!C:C,0),1),"")</f>
        <v>n</v>
      </c>
    </row>
    <row r="267" spans="1:11">
      <c r="A267">
        <v>386</v>
      </c>
      <c r="B267" s="161" t="str">
        <f>INDEX(コアインボイス0904!C:C,MATCH('japan-core_semantics'!A267,コアインボイス0904!A:A,0),1)</f>
        <v>/JC00/JC44_JC4f/JC47_JC10/JC47_JC10_01</v>
      </c>
      <c r="C267" s="161" t="s">
        <v>4970</v>
      </c>
      <c r="D267" t="s">
        <v>48</v>
      </c>
      <c r="E267">
        <v>2</v>
      </c>
      <c r="F267" t="str">
        <f>IF(LEN(B267)&gt;1,INDEX(コアインボイス0904!E:E,MATCH('japan-core_semantics'!B267,コアインボイス0904!C:C,0),1),"")</f>
        <v>文書レベル注釈</v>
      </c>
      <c r="G267" t="str">
        <f>IF(LEN(B267)&gt;1,INDEX(コアインボイス0904!G:G,MATCH('japan-core_semantics'!B267,コアインボイス0904!C:C,0),1),"")</f>
        <v>文書レベル注釈表題</v>
      </c>
      <c r="H267" s="1" t="s">
        <v>2355</v>
      </c>
      <c r="K267" s="1" t="str">
        <f>IF(AND("AS"=MID(D267,1,2),LEN(B267)&gt;1),INDEX(コアインボイス0904!F:F,MATCH('japan-core_semantics'!B267,コアインボイス0904!C:C,0),1),"")</f>
        <v/>
      </c>
    </row>
    <row r="268" spans="1:11">
      <c r="A268" s="161">
        <v>387</v>
      </c>
      <c r="B268" s="161" t="str">
        <f>INDEX(コアインボイス0904!C:C,MATCH('japan-core_semantics'!A268,コアインボイス0904!A:A,0),1)</f>
        <v>/JC00/JC44_JC4f/JC47_JC10/JC47_JC10_02</v>
      </c>
      <c r="C268" s="161" t="s">
        <v>4971</v>
      </c>
      <c r="D268" t="s">
        <v>48</v>
      </c>
      <c r="E268">
        <v>2</v>
      </c>
      <c r="F268" t="str">
        <f>IF(LEN(B268)&gt;1,INDEX(コアインボイス0904!E:E,MATCH('japan-core_semantics'!B268,コアインボイス0904!C:C,0),1),"")</f>
        <v>文書レベル注釈</v>
      </c>
      <c r="G268" t="str">
        <f>IF(LEN(B268)&gt;1,INDEX(コアインボイス0904!G:G,MATCH('japan-core_semantics'!B268,コアインボイス0904!C:C,0),1),"")</f>
        <v>文書レベル注釈内容</v>
      </c>
      <c r="H268" s="1" t="s">
        <v>2355</v>
      </c>
      <c r="K268" s="1" t="str">
        <f>IF(AND("AS"=MID(D268,1,2),LEN(B268)&gt;1),INDEX(コアインボイス0904!F:F,MATCH('japan-core_semantics'!B268,コアインボイス0904!C:C,0),1),"")</f>
        <v/>
      </c>
    </row>
    <row r="269" spans="1:11">
      <c r="A269">
        <v>388</v>
      </c>
      <c r="B269" s="161" t="str">
        <f>INDEX(コアインボイス0904!C:C,MATCH('japan-core_semantics'!A269,コアインボイス0904!A:A,0),1)</f>
        <v>/JC00/JC44_JC4f/JC47_JC10/JC47_JC10_03</v>
      </c>
      <c r="C269" s="161" t="s">
        <v>4972</v>
      </c>
      <c r="D269" t="s">
        <v>48</v>
      </c>
      <c r="E269">
        <v>2</v>
      </c>
      <c r="F269" t="str">
        <f>IF(LEN(B269)&gt;1,INDEX(コアインボイス0904!E:E,MATCH('japan-core_semantics'!B269,コアインボイス0904!C:C,0),1),"")</f>
        <v>文書レベル注釈</v>
      </c>
      <c r="G269" t="str">
        <f>IF(LEN(B269)&gt;1,INDEX(コアインボイス0904!G:G,MATCH('japan-core_semantics'!B269,コアインボイス0904!C:C,0),1),"")</f>
        <v>文書レベル注釈ID</v>
      </c>
      <c r="H269" s="1" t="s">
        <v>2355</v>
      </c>
      <c r="K269" s="1" t="str">
        <f>IF(AND("AS"=MID(D269,1,2),LEN(B269)&gt;1),INDEX(コアインボイス0904!F:F,MATCH('japan-core_semantics'!B269,コアインボイス0904!C:C,0),1),"")</f>
        <v/>
      </c>
    </row>
    <row r="270" spans="1:11">
      <c r="A270" s="161">
        <v>389</v>
      </c>
      <c r="B270" s="161" t="str">
        <f>INDEX(コアインボイス0904!C:C,MATCH('japan-core_semantics'!A270,コアインボイス0904!A:A,0),1)</f>
        <v>/JC00/JC44_JC4f/JC77_JC13</v>
      </c>
      <c r="C270" s="161" t="s">
        <v>4974</v>
      </c>
      <c r="D270" t="s">
        <v>60</v>
      </c>
      <c r="E270">
        <v>2</v>
      </c>
      <c r="F270">
        <f>IF(LEN(B270)&gt;1,INDEX(コアインボイス0904!E:E,MATCH('japan-core_semantics'!B270,コアインボイス0904!C:C,0),1),"")</f>
        <v>0</v>
      </c>
      <c r="I270">
        <v>0</v>
      </c>
      <c r="K270" s="1">
        <f>IF(AND("AS"=MID(D270,1,2),LEN(B270)&gt;1),INDEX(コアインボイス0904!F:F,MATCH('japan-core_semantics'!B270,コアインボイス0904!C:C,0),1),"")</f>
        <v>0</v>
      </c>
    </row>
    <row r="271" spans="1:11">
      <c r="A271" s="161">
        <v>391</v>
      </c>
      <c r="B271" s="161" t="str">
        <f>INDEX(コアインボイス0904!C:C,MATCH('japan-core_semantics'!A271,コアインボイス0904!A:A,0),1)</f>
        <v>/JC00/JC44_JC4f/JC77_JC13/JC77_JC13_01</v>
      </c>
      <c r="C271" s="161" t="s">
        <v>4978</v>
      </c>
      <c r="D271" t="s">
        <v>48</v>
      </c>
      <c r="E271">
        <v>2</v>
      </c>
      <c r="F271" t="str">
        <f>IF(LEN(B271)&gt;1,INDEX(コアインボイス0904!E:E,MATCH('japan-core_semantics'!B271,コアインボイス0904!C:C,0),1),"")</f>
        <v>文書レベル注釈</v>
      </c>
      <c r="G271" t="str">
        <f>IF(LEN(B271)&gt;1,INDEX(コアインボイス0904!G:G,MATCH('japan-core_semantics'!B271,コアインボイス0904!C:C,0),1),"")</f>
        <v>文書ID</v>
      </c>
      <c r="H271" s="1" t="s">
        <v>2355</v>
      </c>
      <c r="K271" s="1" t="str">
        <f>IF(AND("AS"=MID(D271,1,2),LEN(B271)&gt;1),INDEX(コアインボイス0904!F:F,MATCH('japan-core_semantics'!B271,コアインボイス0904!C:C,0),1),"")</f>
        <v/>
      </c>
    </row>
    <row r="272" spans="1:11">
      <c r="A272">
        <v>392</v>
      </c>
      <c r="B272" s="161" t="str">
        <f>INDEX(コアインボイス0904!C:C,MATCH('japan-core_semantics'!A272,コアインボイス0904!A:A,0),1)</f>
        <v>/JC00/JC44_JC4f/JC77_JC13/JC77_JC13_02</v>
      </c>
      <c r="C272" s="161" t="s">
        <v>4979</v>
      </c>
      <c r="D272" t="s">
        <v>48</v>
      </c>
      <c r="E272">
        <v>2</v>
      </c>
      <c r="F272" t="str">
        <f>IF(LEN(B272)&gt;1,INDEX(コアインボイス0904!E:E,MATCH('japan-core_semantics'!B272,コアインボイス0904!C:C,0),1),"")</f>
        <v>文書レベル注釈</v>
      </c>
      <c r="G272" t="str">
        <f>IF(LEN(B272)&gt;1,INDEX(コアインボイス0904!G:G,MATCH('japan-core_semantics'!B272,コアインボイス0904!C:C,0),1),"")</f>
        <v>文書発行日</v>
      </c>
      <c r="H272" s="1" t="s">
        <v>2355</v>
      </c>
      <c r="K272" s="1" t="str">
        <f>IF(AND("AS"=MID(D272,1,2),LEN(B272)&gt;1),INDEX(コアインボイス0904!F:F,MATCH('japan-core_semantics'!B272,コアインボイス0904!C:C,0),1),"")</f>
        <v/>
      </c>
    </row>
    <row r="273" spans="1:11">
      <c r="A273" s="161">
        <v>393</v>
      </c>
      <c r="B273" s="161" t="str">
        <f>INDEX(コアインボイス0904!C:C,MATCH('japan-core_semantics'!A273,コアインボイス0904!A:A,0),1)</f>
        <v>/JC00/JC44_JC4f/JC77_JC13/JC77_JC13_03</v>
      </c>
      <c r="C273" s="161" t="s">
        <v>5307</v>
      </c>
      <c r="D273" t="s">
        <v>48</v>
      </c>
      <c r="E273">
        <v>2</v>
      </c>
      <c r="F273" t="str">
        <f>IF(LEN(B273)&gt;1,INDEX(コアインボイス0904!E:E,MATCH('japan-core_semantics'!B273,コアインボイス0904!C:C,0),1),"")</f>
        <v>文書レベル注釈</v>
      </c>
      <c r="G273" t="str">
        <f>IF(LEN(B273)&gt;1,INDEX(コアインボイス0904!G:G,MATCH('japan-core_semantics'!B273,コアインボイス0904!C:C,0),1),"")</f>
        <v>文書履歴ID</v>
      </c>
      <c r="H273" s="1" t="s">
        <v>2355</v>
      </c>
      <c r="K273" s="1" t="str">
        <f>IF(AND("AS"=MID(D273,1,2),LEN(B273)&gt;1),INDEX(コアインボイス0904!F:F,MATCH('japan-core_semantics'!B273,コアインボイス0904!C:C,0),1),"")</f>
        <v/>
      </c>
    </row>
    <row r="274" spans="1:11">
      <c r="A274">
        <v>394</v>
      </c>
      <c r="B274" s="161" t="str">
        <f>INDEX(コアインボイス0904!C:C,MATCH('japan-core_semantics'!A274,コアインボイス0904!A:A,0),1)</f>
        <v>/JC00/JC44_JC4f/JC77_JC13/JC77_JC13_04</v>
      </c>
      <c r="C274" s="161" t="s">
        <v>5308</v>
      </c>
      <c r="D274" t="s">
        <v>48</v>
      </c>
      <c r="E274">
        <v>2</v>
      </c>
      <c r="F274" t="str">
        <f>IF(LEN(B274)&gt;1,INDEX(コアインボイス0904!E:E,MATCH('japan-core_semantics'!B274,コアインボイス0904!C:C,0),1),"")</f>
        <v>文書レベル注釈</v>
      </c>
      <c r="G274" t="str">
        <f>IF(LEN(B274)&gt;1,INDEX(コアインボイス0904!G:G,MATCH('japan-core_semantics'!B274,コアインボイス0904!C:C,0),1),"")</f>
        <v>文書タイプコード</v>
      </c>
      <c r="H274" s="1" t="s">
        <v>2355</v>
      </c>
      <c r="K274" s="1" t="str">
        <f>IF(AND("AS"=MID(D274,1,2),LEN(B274)&gt;1),INDEX(コアインボイス0904!F:F,MATCH('japan-core_semantics'!B274,コアインボイス0904!C:C,0),1),"")</f>
        <v/>
      </c>
    </row>
    <row r="275" spans="1:11">
      <c r="A275" s="161">
        <v>395</v>
      </c>
      <c r="B275" s="161" t="str">
        <f>INDEX(コアインボイス0904!C:C,MATCH('japan-core_semantics'!A275,コアインボイス0904!A:A,0),1)</f>
        <v>/JC00/JC44_JC4f/JC77_JC13/JC77_JC13_05</v>
      </c>
      <c r="C275" s="161" t="s">
        <v>5309</v>
      </c>
      <c r="D275" t="s">
        <v>48</v>
      </c>
      <c r="E275">
        <v>2</v>
      </c>
      <c r="F275" t="str">
        <f>IF(LEN(B275)&gt;1,INDEX(コアインボイス0904!E:E,MATCH('japan-core_semantics'!B275,コアインボイス0904!C:C,0),1),"")</f>
        <v>文書レベル注釈</v>
      </c>
      <c r="G275" t="str">
        <f>IF(LEN(B275)&gt;1,INDEX(コアインボイス0904!G:G,MATCH('japan-core_semantics'!B275,コアインボイス0904!C:C,0),1),"")</f>
        <v>文書サブタイプコード</v>
      </c>
      <c r="H275" s="1" t="s">
        <v>2355</v>
      </c>
      <c r="K275" s="1" t="str">
        <f>IF(AND("AS"=MID(D275,1,2),LEN(B275)&gt;1),INDEX(コアインボイス0904!F:F,MATCH('japan-core_semantics'!B275,コアインボイス0904!C:C,0),1),"")</f>
        <v/>
      </c>
    </row>
    <row r="276" spans="1:11">
      <c r="A276">
        <v>398</v>
      </c>
      <c r="B276" s="161" t="str">
        <f>INDEX(コアインボイス0904!C:C,MATCH('japan-core_semantics'!A276,コアインボイス0904!A:A,0),1)</f>
        <v>/JC00/JC44_JC4f/JC49_JC13</v>
      </c>
      <c r="C276" s="161" t="s">
        <v>4981</v>
      </c>
      <c r="D276" t="s">
        <v>60</v>
      </c>
      <c r="E276">
        <v>2</v>
      </c>
      <c r="F276" t="str">
        <f>IF(LEN(B276)&gt;1,INDEX(コアインボイス0904!E:E,MATCH('japan-core_semantics'!B276,コアインボイス0904!C:C,0),1),"")</f>
        <v>文書</v>
      </c>
      <c r="I276" t="s">
        <v>5234</v>
      </c>
      <c r="K276" s="1">
        <f>IF(AND("AS"=MID(D276,1,2),LEN(B276)&gt;1),INDEX(コアインボイス0904!F:F,MATCH('japan-core_semantics'!B276,コアインボイス0904!C:C,0),1),"")</f>
        <v>1</v>
      </c>
    </row>
    <row r="277" spans="1:11">
      <c r="A277">
        <v>400</v>
      </c>
      <c r="B277" s="161" t="str">
        <f>INDEX(コアインボイス0904!C:C,MATCH('japan-core_semantics'!A277,コアインボイス0904!A:A,0),1)</f>
        <v>/JC00/JC44_JC4f/JC49_JC13/JC49_JC13_01</v>
      </c>
      <c r="C277" s="161" t="s">
        <v>4982</v>
      </c>
      <c r="D277" t="s">
        <v>48</v>
      </c>
      <c r="E277">
        <v>2</v>
      </c>
      <c r="F277" t="str">
        <f>IF(LEN(B277)&gt;1,INDEX(コアインボイス0904!E:E,MATCH('japan-core_semantics'!B277,コアインボイス0904!C:C,0),1),"")</f>
        <v>文書レベル受注書</v>
      </c>
      <c r="G277" t="str">
        <f>IF(LEN(B277)&gt;1,INDEX(コアインボイス0904!G:G,MATCH('japan-core_semantics'!B277,コアインボイス0904!C:C,0),1),"")</f>
        <v>受注書ID</v>
      </c>
      <c r="H277" s="1" t="s">
        <v>2355</v>
      </c>
      <c r="K277" s="1" t="str">
        <f>IF(AND("AS"=MID(D277,1,2),LEN(B277)&gt;1),INDEX(コアインボイス0904!F:F,MATCH('japan-core_semantics'!B277,コアインボイス0904!C:C,0),1),"")</f>
        <v/>
      </c>
    </row>
    <row r="278" spans="1:11">
      <c r="A278" s="161">
        <v>401</v>
      </c>
      <c r="B278" s="161" t="str">
        <f>INDEX(コアインボイス0904!C:C,MATCH('japan-core_semantics'!A278,コアインボイス0904!A:A,0),1)</f>
        <v>/JC00/JC44_JC4f/JC49_JC13/JC49_JC13_02</v>
      </c>
      <c r="C278" s="161" t="s">
        <v>4983</v>
      </c>
      <c r="D278" t="s">
        <v>48</v>
      </c>
      <c r="E278">
        <v>2</v>
      </c>
      <c r="F278" t="str">
        <f>IF(LEN(B278)&gt;1,INDEX(コアインボイス0904!E:E,MATCH('japan-core_semantics'!B278,コアインボイス0904!C:C,0),1),"")</f>
        <v>文書レベル受注書</v>
      </c>
      <c r="G278" t="str">
        <f>IF(LEN(B278)&gt;1,INDEX(コアインボイス0904!G:G,MATCH('japan-core_semantics'!B278,コアインボイス0904!C:C,0),1),"")</f>
        <v>受注書履歴ID</v>
      </c>
      <c r="H278" s="1" t="s">
        <v>2355</v>
      </c>
      <c r="K278" s="1" t="str">
        <f>IF(AND("AS"=MID(D278,1,2),LEN(B278)&gt;1),INDEX(コアインボイス0904!F:F,MATCH('japan-core_semantics'!B278,コアインボイス0904!C:C,0),1),"")</f>
        <v/>
      </c>
    </row>
    <row r="279" spans="1:11">
      <c r="A279">
        <v>402</v>
      </c>
      <c r="B279" s="161" t="str">
        <f>INDEX(コアインボイス0904!C:C,MATCH('japan-core_semantics'!A279,コアインボイス0904!A:A,0),1)</f>
        <v>/JC00/JC44_JC4f/JC4a_JC13</v>
      </c>
      <c r="C279" s="161" t="s">
        <v>4985</v>
      </c>
      <c r="D279" t="s">
        <v>60</v>
      </c>
      <c r="E279">
        <v>2</v>
      </c>
      <c r="F279" t="str">
        <f>IF(LEN(B279)&gt;1,INDEX(コアインボイス0904!E:E,MATCH('japan-core_semantics'!B279,コアインボイス0904!C:C,0),1),"")</f>
        <v>文書</v>
      </c>
      <c r="I279" t="s">
        <v>5235</v>
      </c>
      <c r="K279" s="1">
        <f>IF(AND("AS"=MID(D279,1,2),LEN(B279)&gt;1),INDEX(コアインボイス0904!F:F,MATCH('japan-core_semantics'!B279,コアインボイス0904!C:C,0),1),"")</f>
        <v>1</v>
      </c>
    </row>
    <row r="280" spans="1:11">
      <c r="A280">
        <v>404</v>
      </c>
      <c r="B280" s="161" t="str">
        <f>INDEX(コアインボイス0904!C:C,MATCH('japan-core_semantics'!A280,コアインボイス0904!A:A,0),1)</f>
        <v>/JC00/JC44_JC4f/JC4a_JC13/JC4a_JC13_01</v>
      </c>
      <c r="C280" s="161" t="s">
        <v>4986</v>
      </c>
      <c r="D280" t="s">
        <v>48</v>
      </c>
      <c r="E280">
        <v>2</v>
      </c>
      <c r="F280" t="str">
        <f>IF(LEN(B280)&gt;1,INDEX(コアインボイス0904!E:E,MATCH('japan-core_semantics'!B280,コアインボイス0904!C:C,0),1),"")</f>
        <v>文書レベル注文書</v>
      </c>
      <c r="G280" t="str">
        <f>IF(LEN(B280)&gt;1,INDEX(コアインボイス0904!G:G,MATCH('japan-core_semantics'!B280,コアインボイス0904!C:C,0),1),"")</f>
        <v>注文書ID</v>
      </c>
      <c r="H280" s="1" t="s">
        <v>2355</v>
      </c>
      <c r="K280" s="1" t="str">
        <f>IF(AND("AS"=MID(D280,1,2),LEN(B280)&gt;1),INDEX(コアインボイス0904!F:F,MATCH('japan-core_semantics'!B280,コアインボイス0904!C:C,0),1),"")</f>
        <v/>
      </c>
    </row>
    <row r="281" spans="1:11">
      <c r="A281" s="161">
        <v>405</v>
      </c>
      <c r="B281" s="161" t="str">
        <f>INDEX(コアインボイス0904!C:C,MATCH('japan-core_semantics'!A281,コアインボイス0904!A:A,0),1)</f>
        <v>/JC00/JC44_JC4f/JC4a_JC13/JC4a_JC13_02</v>
      </c>
      <c r="C281" s="161" t="s">
        <v>4987</v>
      </c>
      <c r="D281" t="s">
        <v>48</v>
      </c>
      <c r="E281">
        <v>2</v>
      </c>
      <c r="F281" t="str">
        <f>IF(LEN(B281)&gt;1,INDEX(コアインボイス0904!E:E,MATCH('japan-core_semantics'!B281,コアインボイス0904!C:C,0),1),"")</f>
        <v>文書レベル注文書</v>
      </c>
      <c r="G281" t="str">
        <f>IF(LEN(B281)&gt;1,INDEX(コアインボイス0904!G:G,MATCH('japan-core_semantics'!B281,コアインボイス0904!C:C,0),1),"")</f>
        <v>注文書履歴ID</v>
      </c>
      <c r="H281" s="1" t="s">
        <v>2355</v>
      </c>
      <c r="K281" s="1" t="str">
        <f>IF(AND("AS"=MID(D281,1,2),LEN(B281)&gt;1),INDEX(コアインボイス0904!F:F,MATCH('japan-core_semantics'!B281,コアインボイス0904!C:C,0),1),"")</f>
        <v/>
      </c>
    </row>
    <row r="282" spans="1:11">
      <c r="A282">
        <v>406</v>
      </c>
      <c r="B282" s="161" t="str">
        <f>INDEX(コアインボイス0904!C:C,MATCH('japan-core_semantics'!A282,コアインボイス0904!A:A,0),1)</f>
        <v>/JC00/JC44_JC4f/JC4b_JC13</v>
      </c>
      <c r="C282" s="161" t="s">
        <v>4989</v>
      </c>
      <c r="D282" t="s">
        <v>60</v>
      </c>
      <c r="E282">
        <v>2</v>
      </c>
      <c r="F282" t="str">
        <f>IF(LEN(B282)&gt;1,INDEX(コアインボイス0904!E:E,MATCH('japan-core_semantics'!B282,コアインボイス0904!C:C,0),1),"")</f>
        <v>文書</v>
      </c>
      <c r="I282" t="s">
        <v>5236</v>
      </c>
      <c r="K282" s="1">
        <f>IF(AND("AS"=MID(D282,1,2),LEN(B282)&gt;1),INDEX(コアインボイス0904!F:F,MATCH('japan-core_semantics'!B282,コアインボイス0904!C:C,0),1),"")</f>
        <v>1</v>
      </c>
    </row>
    <row r="283" spans="1:11">
      <c r="A283">
        <v>408</v>
      </c>
      <c r="B283" s="161" t="str">
        <f>INDEX(コアインボイス0904!C:C,MATCH('japan-core_semantics'!A283,コアインボイス0904!A:A,0),1)</f>
        <v>/JC00/JC44_JC4f/JC4b_JC13/JC4b_JC13_01</v>
      </c>
      <c r="C283" s="161" t="s">
        <v>4990</v>
      </c>
      <c r="D283" t="s">
        <v>48</v>
      </c>
      <c r="E283">
        <v>2</v>
      </c>
      <c r="F283" t="str">
        <f>IF(LEN(B283)&gt;1,INDEX(コアインボイス0904!E:E,MATCH('japan-core_semantics'!B283,コアインボイス0904!C:C,0),1),"")</f>
        <v>文書レベル契約書</v>
      </c>
      <c r="G283" t="str">
        <f>IF(LEN(B283)&gt;1,INDEX(コアインボイス0904!G:G,MATCH('japan-core_semantics'!B283,コアインボイス0904!C:C,0),1),"")</f>
        <v>契約文書ID</v>
      </c>
      <c r="H283" s="1" t="s">
        <v>2355</v>
      </c>
      <c r="K283" s="1" t="str">
        <f>IF(AND("AS"=MID(D283,1,2),LEN(B283)&gt;1),INDEX(コアインボイス0904!F:F,MATCH('japan-core_semantics'!B283,コアインボイス0904!C:C,0),1),"")</f>
        <v/>
      </c>
    </row>
    <row r="284" spans="1:11">
      <c r="A284" s="161">
        <v>409</v>
      </c>
      <c r="B284" s="161" t="str">
        <f>INDEX(コアインボイス0904!C:C,MATCH('japan-core_semantics'!A284,コアインボイス0904!A:A,0),1)</f>
        <v>/JC00/JC44_JC4f/JC4b_JC13/JC4b_JC13_02</v>
      </c>
      <c r="C284" s="161" t="s">
        <v>4991</v>
      </c>
      <c r="D284" t="s">
        <v>48</v>
      </c>
      <c r="E284">
        <v>2</v>
      </c>
      <c r="F284" t="str">
        <f>IF(LEN(B284)&gt;1,INDEX(コアインボイス0904!E:E,MATCH('japan-core_semantics'!B284,コアインボイス0904!C:C,0),1),"")</f>
        <v>文書レベル契約書</v>
      </c>
      <c r="G284" t="str">
        <f>IF(LEN(B284)&gt;1,INDEX(コアインボイス0904!G:G,MATCH('japan-core_semantics'!B284,コアインボイス0904!C:C,0),1),"")</f>
        <v>契約書履歴ID</v>
      </c>
      <c r="H284" s="1" t="s">
        <v>2355</v>
      </c>
      <c r="K284" s="1" t="str">
        <f>IF(AND("AS"=MID(D284,1,2),LEN(B284)&gt;1),INDEX(コアインボイス0904!F:F,MATCH('japan-core_semantics'!B284,コアインボイス0904!C:C,0),1),"")</f>
        <v/>
      </c>
    </row>
    <row r="285" spans="1:11">
      <c r="A285">
        <v>412</v>
      </c>
      <c r="B285" s="161" t="str">
        <f>INDEX(コアインボイス0904!C:C,MATCH('japan-core_semantics'!A285,コアインボイス0904!A:A,0),1)</f>
        <v>/JC00/JC44_JC4f/JC4d_JC23</v>
      </c>
      <c r="C285" s="161" t="s">
        <v>4993</v>
      </c>
      <c r="D285" t="s">
        <v>60</v>
      </c>
      <c r="E285">
        <v>2</v>
      </c>
      <c r="F285" t="str">
        <f>IF(LEN(B285)&gt;1,INDEX(コアインボイス0904!E:E,MATCH('japan-core_semantics'!B285,コアインボイス0904!C:C,0),1),"")</f>
        <v>文書</v>
      </c>
      <c r="I285" t="s">
        <v>5237</v>
      </c>
      <c r="K285" s="1">
        <f>IF(AND("AS"=MID(D285,1,2),LEN(B285)&gt;1),INDEX(コアインボイス0904!F:F,MATCH('japan-core_semantics'!B285,コアインボイス0904!C:C,0),1),"")</f>
        <v>1</v>
      </c>
    </row>
    <row r="286" spans="1:11">
      <c r="A286">
        <v>414</v>
      </c>
      <c r="B286" s="161" t="str">
        <f>INDEX(コアインボイス0904!C:C,MATCH('japan-core_semantics'!A286,コアインボイス0904!A:A,0),1)</f>
        <v>/JC00/JC44_JC4f/JC4d_JC23/JC4d_JC23_01</v>
      </c>
      <c r="C286" s="161" t="s">
        <v>4994</v>
      </c>
      <c r="D286" t="s">
        <v>48</v>
      </c>
      <c r="E286">
        <v>2</v>
      </c>
      <c r="F286" t="str">
        <f>IF(LEN(B286)&gt;1,INDEX(コアインボイス0904!E:E,MATCH('japan-core_semantics'!B286,コアインボイス0904!C:C,0),1),"")</f>
        <v>文書レベル納入先</v>
      </c>
      <c r="G286" t="str">
        <f>IF(LEN(B286)&gt;1,INDEX(コアインボイス0904!G:G,MATCH('japan-core_semantics'!B286,コアインボイス0904!C:C,0),1),"")</f>
        <v>納入先ID</v>
      </c>
      <c r="H286" s="1" t="s">
        <v>2355</v>
      </c>
      <c r="K286" s="1" t="str">
        <f>IF(AND("AS"=MID(D286,1,2),LEN(B286)&gt;1),INDEX(コアインボイス0904!F:F,MATCH('japan-core_semantics'!B286,コアインボイス0904!C:C,0),1),"")</f>
        <v/>
      </c>
    </row>
    <row r="287" spans="1:11">
      <c r="A287" s="161">
        <v>415</v>
      </c>
      <c r="B287" s="161" t="str">
        <f>INDEX(コアインボイス0904!C:C,MATCH('japan-core_semantics'!A287,コアインボイス0904!A:A,0),1)</f>
        <v>/JC00/JC44_JC4f/JC4d_JC23/JC4d_JC23_10</v>
      </c>
      <c r="C287" s="161" t="s">
        <v>5282</v>
      </c>
      <c r="D287" t="s">
        <v>48</v>
      </c>
      <c r="E287">
        <v>2</v>
      </c>
      <c r="F287" t="str">
        <f>IF(LEN(B287)&gt;1,INDEX(コアインボイス0904!E:E,MATCH('japan-core_semantics'!B287,コアインボイス0904!C:C,0),1),"")</f>
        <v>文書レベル納入先</v>
      </c>
      <c r="G287" t="str">
        <f>IF(LEN(B287)&gt;1,INDEX(コアインボイス0904!G:G,MATCH('japan-core_semantics'!B287,コアインボイス0904!C:C,0),1),"")</f>
        <v>スキーマID</v>
      </c>
      <c r="H287" s="1" t="s">
        <v>2355</v>
      </c>
      <c r="K287" s="1" t="str">
        <f>IF(AND("AS"=MID(D287,1,2),LEN(B287)&gt;1),INDEX(コアインボイス0904!F:F,MATCH('japan-core_semantics'!B287,コアインボイス0904!C:C,0),1),"")</f>
        <v/>
      </c>
    </row>
    <row r="288" spans="1:11">
      <c r="A288">
        <v>416</v>
      </c>
      <c r="B288" s="161" t="str">
        <f>INDEX(コアインボイス0904!C:C,MATCH('japan-core_semantics'!A288,コアインボイス0904!A:A,0),1)</f>
        <v>/JC00/JC44_JC4f/JC4d_JC23/JC4d_JC23_02</v>
      </c>
      <c r="C288" s="161" t="s">
        <v>4995</v>
      </c>
      <c r="D288" t="s">
        <v>48</v>
      </c>
      <c r="E288">
        <v>2</v>
      </c>
      <c r="F288" t="str">
        <f>IF(LEN(B288)&gt;1,INDEX(コアインボイス0904!E:E,MATCH('japan-core_semantics'!B288,コアインボイス0904!C:C,0),1),"")</f>
        <v>文書レベル納入先</v>
      </c>
      <c r="G288" t="str">
        <f>IF(LEN(B288)&gt;1,INDEX(コアインボイス0904!G:G,MATCH('japan-core_semantics'!B288,コアインボイス0904!C:C,0),1),"")</f>
        <v>納入先国際企業ID</v>
      </c>
      <c r="H288" s="1" t="s">
        <v>2355</v>
      </c>
      <c r="K288" s="1" t="str">
        <f>IF(AND("AS"=MID(D288,1,2),LEN(B288)&gt;1),INDEX(コアインボイス0904!F:F,MATCH('japan-core_semantics'!B288,コアインボイス0904!C:C,0),1),"")</f>
        <v/>
      </c>
    </row>
    <row r="289" spans="1:11">
      <c r="A289" s="161">
        <v>417</v>
      </c>
      <c r="B289" s="161" t="str">
        <f>INDEX(コアインボイス0904!C:C,MATCH('japan-core_semantics'!A289,コアインボイス0904!A:A,0),1)</f>
        <v>/JC00/JC44_JC4f/JC4d_JC23/JC4d_JC23_03</v>
      </c>
      <c r="C289" s="161" t="s">
        <v>4996</v>
      </c>
      <c r="D289" t="s">
        <v>48</v>
      </c>
      <c r="E289">
        <v>2</v>
      </c>
      <c r="F289" t="str">
        <f>IF(LEN(B289)&gt;1,INDEX(コアインボイス0904!E:E,MATCH('japan-core_semantics'!B289,コアインボイス0904!C:C,0),1),"")</f>
        <v>文書レベル納入先</v>
      </c>
      <c r="G289" t="str">
        <f>IF(LEN(B289)&gt;1,INDEX(コアインボイス0904!G:G,MATCH('japan-core_semantics'!B289,コアインボイス0904!C:C,0),1),"")</f>
        <v>納入先名称</v>
      </c>
      <c r="H289" s="1" t="s">
        <v>2355</v>
      </c>
      <c r="K289" s="1" t="str">
        <f>IF(AND("AS"=MID(D289,1,2),LEN(B289)&gt;1),INDEX(コアインボイス0904!F:F,MATCH('japan-core_semantics'!B289,コアインボイス0904!C:C,0),1),"")</f>
        <v/>
      </c>
    </row>
    <row r="290" spans="1:11">
      <c r="A290">
        <v>420</v>
      </c>
      <c r="B290" s="161" t="str">
        <f>INDEX(コアインボイス0904!C:C,MATCH('japan-core_semantics'!A290,コアインボイス0904!A:A,0),1)</f>
        <v>/JC00/JC44_JC4f/JC4d_JC23/JC4d_JC23_04</v>
      </c>
      <c r="C290" s="161" t="s">
        <v>4997</v>
      </c>
      <c r="D290" t="s">
        <v>48</v>
      </c>
      <c r="E290">
        <v>2</v>
      </c>
      <c r="F290" t="str">
        <f>IF(LEN(B290)&gt;1,INDEX(コアインボイス0904!E:E,MATCH('japan-core_semantics'!B290,コアインボイス0904!C:C,0),1),"")</f>
        <v>文書レベル納入先</v>
      </c>
      <c r="G290" t="str">
        <f>IF(LEN(B290)&gt;1,INDEX(コアインボイス0904!G:G,MATCH('japan-core_semantics'!B290,コアインボイス0904!C:C,0),1),"")</f>
        <v>納入先郵便番号</v>
      </c>
      <c r="H290" s="1" t="s">
        <v>2355</v>
      </c>
      <c r="K290" s="1" t="str">
        <f>IF(AND("AS"=MID(D290,1,2),LEN(B290)&gt;1),INDEX(コアインボイス0904!F:F,MATCH('japan-core_semantics'!B290,コアインボイス0904!C:C,0),1),"")</f>
        <v/>
      </c>
    </row>
    <row r="291" spans="1:11">
      <c r="A291" s="161">
        <v>421</v>
      </c>
      <c r="B291" s="161" t="str">
        <f>INDEX(コアインボイス0904!C:C,MATCH('japan-core_semantics'!A291,コアインボイス0904!A:A,0),1)</f>
        <v>/JC00/JC44_JC4f/JC4d_JC23/JC4d_JC23_05</v>
      </c>
      <c r="C291" s="161" t="s">
        <v>4998</v>
      </c>
      <c r="D291" t="s">
        <v>48</v>
      </c>
      <c r="E291">
        <v>2</v>
      </c>
      <c r="F291" t="str">
        <f>IF(LEN(B291)&gt;1,INDEX(コアインボイス0904!E:E,MATCH('japan-core_semantics'!B291,コアインボイス0904!C:C,0),1),"")</f>
        <v>文書レベル納入先</v>
      </c>
      <c r="G291" t="str">
        <f>IF(LEN(B291)&gt;1,INDEX(コアインボイス0904!G:G,MATCH('japan-core_semantics'!B291,コアインボイス0904!C:C,0),1),"")</f>
        <v>納入先住所1</v>
      </c>
      <c r="H291" s="1" t="s">
        <v>2355</v>
      </c>
      <c r="K291" s="1" t="str">
        <f>IF(AND("AS"=MID(D291,1,2),LEN(B291)&gt;1),INDEX(コアインボイス0904!F:F,MATCH('japan-core_semantics'!B291,コアインボイス0904!C:C,0),1),"")</f>
        <v/>
      </c>
    </row>
    <row r="292" spans="1:11">
      <c r="A292">
        <v>422</v>
      </c>
      <c r="B292" s="161" t="str">
        <f>INDEX(コアインボイス0904!C:C,MATCH('japan-core_semantics'!A292,コアインボイス0904!A:A,0),1)</f>
        <v>/JC00/JC44_JC4f/JC4d_JC23/JC4d_JC23_06</v>
      </c>
      <c r="C292" s="161" t="s">
        <v>4999</v>
      </c>
      <c r="D292" t="s">
        <v>48</v>
      </c>
      <c r="E292">
        <v>2</v>
      </c>
      <c r="F292" t="str">
        <f>IF(LEN(B292)&gt;1,INDEX(コアインボイス0904!E:E,MATCH('japan-core_semantics'!B292,コアインボイス0904!C:C,0),1),"")</f>
        <v>文書レベル納入先</v>
      </c>
      <c r="G292" t="str">
        <f>IF(LEN(B292)&gt;1,INDEX(コアインボイス0904!G:G,MATCH('japan-core_semantics'!B292,コアインボイス0904!C:C,0),1),"")</f>
        <v>納入先住所2</v>
      </c>
      <c r="H292" s="1" t="s">
        <v>2355</v>
      </c>
      <c r="K292" s="1" t="str">
        <f>IF(AND("AS"=MID(D292,1,2),LEN(B292)&gt;1),INDEX(コアインボイス0904!F:F,MATCH('japan-core_semantics'!B292,コアインボイス0904!C:C,0),1),"")</f>
        <v/>
      </c>
    </row>
    <row r="293" spans="1:11">
      <c r="A293" s="161">
        <v>423</v>
      </c>
      <c r="B293" s="161" t="str">
        <f>INDEX(コアインボイス0904!C:C,MATCH('japan-core_semantics'!A293,コアインボイス0904!A:A,0),1)</f>
        <v>/JC00/JC44_JC4f/JC4d_JC23/JC4d_JC23_07</v>
      </c>
      <c r="C293" s="161" t="s">
        <v>5000</v>
      </c>
      <c r="D293" t="s">
        <v>48</v>
      </c>
      <c r="E293">
        <v>2</v>
      </c>
      <c r="F293" t="str">
        <f>IF(LEN(B293)&gt;1,INDEX(コアインボイス0904!E:E,MATCH('japan-core_semantics'!B293,コアインボイス0904!C:C,0),1),"")</f>
        <v>文書レベル納入先</v>
      </c>
      <c r="G293" t="str">
        <f>IF(LEN(B293)&gt;1,INDEX(コアインボイス0904!G:G,MATCH('japan-core_semantics'!B293,コアインボイス0904!C:C,0),1),"")</f>
        <v>納入先住所3</v>
      </c>
      <c r="H293" s="1" t="s">
        <v>2355</v>
      </c>
      <c r="K293" s="1" t="str">
        <f>IF(AND("AS"=MID(D293,1,2),LEN(B293)&gt;1),INDEX(コアインボイス0904!F:F,MATCH('japan-core_semantics'!B293,コアインボイス0904!C:C,0),1),"")</f>
        <v/>
      </c>
    </row>
    <row r="294" spans="1:11">
      <c r="A294">
        <v>424</v>
      </c>
      <c r="B294" s="161" t="str">
        <f>INDEX(コアインボイス0904!C:C,MATCH('japan-core_semantics'!A294,コアインボイス0904!A:A,0),1)</f>
        <v>/JC00/JC44_JC4f/JC4d_JC23/JC4d_JC23_08</v>
      </c>
      <c r="C294" s="161" t="s">
        <v>5001</v>
      </c>
      <c r="D294" t="s">
        <v>48</v>
      </c>
      <c r="E294">
        <v>2</v>
      </c>
      <c r="F294" t="str">
        <f>IF(LEN(B294)&gt;1,INDEX(コアインボイス0904!E:E,MATCH('japan-core_semantics'!B294,コアインボイス0904!C:C,0),1),"")</f>
        <v>文書レベル納入先</v>
      </c>
      <c r="G294" t="str">
        <f>IF(LEN(B294)&gt;1,INDEX(コアインボイス0904!G:G,MATCH('japan-core_semantics'!B294,コアインボイス0904!C:C,0),1),"")</f>
        <v>納入先国ID</v>
      </c>
      <c r="H294" s="1" t="s">
        <v>2355</v>
      </c>
      <c r="K294" s="1" t="str">
        <f>IF(AND("AS"=MID(D294,1,2),LEN(B294)&gt;1),INDEX(コアインボイス0904!F:F,MATCH('japan-core_semantics'!B294,コアインボイス0904!C:C,0),1),"")</f>
        <v/>
      </c>
    </row>
    <row r="295" spans="1:11">
      <c r="A295" s="161">
        <v>427</v>
      </c>
      <c r="B295" s="161" t="str">
        <f>INDEX(コアインボイス0904!C:C,MATCH('japan-core_semantics'!A295,コアインボイス0904!A:A,0),1)</f>
        <v>/JC00/JC44_JC4f/JC4d_JC23/JC4d_JC23_09</v>
      </c>
      <c r="C295" s="161" t="s">
        <v>5002</v>
      </c>
      <c r="D295" t="s">
        <v>48</v>
      </c>
      <c r="E295">
        <v>2</v>
      </c>
      <c r="F295" t="str">
        <f>IF(LEN(B295)&gt;1,INDEX(コアインボイス0904!E:E,MATCH('japan-core_semantics'!B295,コアインボイス0904!C:C,0),1),"")</f>
        <v>文書レベル納入先</v>
      </c>
      <c r="G295" t="str">
        <f>IF(LEN(B295)&gt;1,INDEX(コアインボイス0904!G:G,MATCH('japan-core_semantics'!B295,コアインボイス0904!C:C,0),1),"")</f>
        <v>配送日</v>
      </c>
      <c r="H295" s="1" t="s">
        <v>2355</v>
      </c>
      <c r="K295" s="1" t="str">
        <f>IF(AND("AS"=MID(D295,1,2),LEN(B295)&gt;1),INDEX(コアインボイス0904!F:F,MATCH('japan-core_semantics'!B295,コアインボイス0904!C:C,0),1),"")</f>
        <v/>
      </c>
    </row>
    <row r="296" spans="1:11">
      <c r="A296">
        <v>428</v>
      </c>
      <c r="B296" s="161" t="str">
        <f>INDEX(コアインボイス0904!C:C,MATCH('japan-core_semantics'!A296,コアインボイス0904!A:A,0),1)</f>
        <v>/JC00/JC44_JC4f/JC5e_JC13</v>
      </c>
      <c r="C296" s="161" t="s">
        <v>5004</v>
      </c>
      <c r="D296" t="s">
        <v>60</v>
      </c>
      <c r="E296">
        <v>2</v>
      </c>
      <c r="F296" t="str">
        <f>IF(LEN(B296)&gt;1,INDEX(コアインボイス0904!E:E,MATCH('japan-core_semantics'!B296,コアインボイス0904!C:C,0),1),"")</f>
        <v>文書</v>
      </c>
      <c r="I296" t="s">
        <v>5238</v>
      </c>
      <c r="K296" s="1" t="str">
        <f>IF(AND("AS"=MID(D296,1,2),LEN(B296)&gt;1),INDEX(コアインボイス0904!F:F,MATCH('japan-core_semantics'!B296,コアインボイス0904!C:C,0),1),"")</f>
        <v>n</v>
      </c>
    </row>
    <row r="297" spans="1:11">
      <c r="A297">
        <v>430</v>
      </c>
      <c r="B297" s="161" t="str">
        <f>INDEX(コアインボイス0904!C:C,MATCH('japan-core_semantics'!A297,コアインボイス0904!A:A,0),1)</f>
        <v>/JC00/JC44_JC4f/JC5e_JC13/JC5e_JC13_01</v>
      </c>
      <c r="C297" s="161" t="s">
        <v>5005</v>
      </c>
      <c r="D297" t="s">
        <v>48</v>
      </c>
      <c r="E297">
        <v>2</v>
      </c>
      <c r="F297" t="str">
        <f>IF(LEN(B297)&gt;1,INDEX(コアインボイス0904!E:E,MATCH('japan-core_semantics'!B297,コアインボイス0904!C:C,0),1),"")</f>
        <v>文書レベル出荷案内書</v>
      </c>
      <c r="G297" t="str">
        <f>IF(LEN(B297)&gt;1,INDEX(コアインボイス0904!G:G,MATCH('japan-core_semantics'!B297,コアインボイス0904!C:C,0),1),"")</f>
        <v>出荷案内書ID</v>
      </c>
      <c r="H297" s="1" t="s">
        <v>2355</v>
      </c>
      <c r="K297" s="1" t="str">
        <f>IF(AND("AS"=MID(D297,1,2),LEN(B297)&gt;1),INDEX(コアインボイス0904!F:F,MATCH('japan-core_semantics'!B297,コアインボイス0904!C:C,0),1),"")</f>
        <v/>
      </c>
    </row>
    <row r="298" spans="1:11">
      <c r="A298" s="161">
        <v>431</v>
      </c>
      <c r="B298" s="161" t="str">
        <f>INDEX(コアインボイス0904!C:C,MATCH('japan-core_semantics'!A298,コアインボイス0904!A:A,0),1)</f>
        <v>/JC00/JC44_JC4f/JC5e_JC13/JC5e_JC13_02</v>
      </c>
      <c r="C298" s="161" t="s">
        <v>5006</v>
      </c>
      <c r="D298" t="s">
        <v>48</v>
      </c>
      <c r="E298">
        <v>2</v>
      </c>
      <c r="F298" t="str">
        <f>IF(LEN(B298)&gt;1,INDEX(コアインボイス0904!E:E,MATCH('japan-core_semantics'!B298,コアインボイス0904!C:C,0),1),"")</f>
        <v>文書レベル出荷案内書</v>
      </c>
      <c r="G298" t="str">
        <f>IF(LEN(B298)&gt;1,INDEX(コアインボイス0904!G:G,MATCH('japan-core_semantics'!B298,コアインボイス0904!C:C,0),1),"")</f>
        <v>出荷案内書履歴ID</v>
      </c>
      <c r="H298" s="1" t="s">
        <v>2355</v>
      </c>
      <c r="K298" s="1" t="str">
        <f>IF(AND("AS"=MID(D298,1,2),LEN(B298)&gt;1),INDEX(コアインボイス0904!F:F,MATCH('japan-core_semantics'!B298,コアインボイス0904!C:C,0),1),"")</f>
        <v/>
      </c>
    </row>
    <row r="299" spans="1:11">
      <c r="A299">
        <v>432</v>
      </c>
      <c r="B299" s="161" t="str">
        <f>INDEX(コアインボイス0904!C:C,MATCH('japan-core_semantics'!A299,コアインボイス0904!A:A,0),1)</f>
        <v>/JC00/JC44_JC4f/JC5e_JC13/JC5e_JC13_03</v>
      </c>
      <c r="C299" s="161" t="s">
        <v>5007</v>
      </c>
      <c r="D299" t="s">
        <v>48</v>
      </c>
      <c r="E299">
        <v>2</v>
      </c>
      <c r="F299" t="str">
        <f>IF(LEN(B299)&gt;1,INDEX(コアインボイス0904!E:E,MATCH('japan-core_semantics'!B299,コアインボイス0904!C:C,0),1),"")</f>
        <v>文書レベル出荷案内書</v>
      </c>
      <c r="G299" t="str">
        <f>IF(LEN(B299)&gt;1,INDEX(コアインボイス0904!G:G,MATCH('japan-core_semantics'!B299,コアインボイス0904!C:C,0),1),"")</f>
        <v>文書タイプコード</v>
      </c>
      <c r="H299" s="1" t="s">
        <v>2355</v>
      </c>
      <c r="K299" s="1" t="str">
        <f>IF(AND("AS"=MID(D299,1,2),LEN(B299)&gt;1),INDEX(コアインボイス0904!F:F,MATCH('japan-core_semantics'!B299,コアインボイス0904!C:C,0),1),"")</f>
        <v/>
      </c>
    </row>
    <row r="300" spans="1:11">
      <c r="A300" s="161">
        <v>433</v>
      </c>
      <c r="B300" s="161" t="str">
        <f>INDEX(コアインボイス0904!C:C,MATCH('japan-core_semantics'!A300,コアインボイス0904!A:A,0),1)</f>
        <v>/JC00/JC44_JC4f/JC5e_JC13/JC5e_JC13_04</v>
      </c>
      <c r="C300" s="161" t="s">
        <v>5008</v>
      </c>
      <c r="D300" t="s">
        <v>48</v>
      </c>
      <c r="E300">
        <v>2</v>
      </c>
      <c r="F300" t="str">
        <f>IF(LEN(B300)&gt;1,INDEX(コアインボイス0904!E:E,MATCH('japan-core_semantics'!B300,コアインボイス0904!C:C,0),1),"")</f>
        <v>文書レベル出荷案内書</v>
      </c>
      <c r="G300" t="str">
        <f>IF(LEN(B300)&gt;1,INDEX(コアインボイス0904!G:G,MATCH('japan-core_semantics'!B300,コアインボイス0904!C:C,0),1),"")</f>
        <v>出荷案内書類型コード</v>
      </c>
      <c r="H300" s="1" t="s">
        <v>2355</v>
      </c>
      <c r="K300" s="1" t="str">
        <f>IF(AND("AS"=MID(D300,1,2),LEN(B300)&gt;1),INDEX(コアインボイス0904!F:F,MATCH('japan-core_semantics'!B300,コアインボイス0904!C:C,0),1),"")</f>
        <v/>
      </c>
    </row>
    <row r="301" spans="1:11">
      <c r="A301">
        <v>434</v>
      </c>
      <c r="B301" s="161" t="str">
        <f>INDEX(コアインボイス0904!C:C,MATCH('japan-core_semantics'!A301,コアインボイス0904!A:A,0),1)</f>
        <v>/JC00/JC44_JC4f/JC5e_JC13/JC5e_JC13_05</v>
      </c>
      <c r="C301" s="161" t="s">
        <v>5009</v>
      </c>
      <c r="D301" t="s">
        <v>48</v>
      </c>
      <c r="E301">
        <v>2</v>
      </c>
      <c r="F301" t="str">
        <f>IF(LEN(B301)&gt;1,INDEX(コアインボイス0904!E:E,MATCH('japan-core_semantics'!B301,コアインボイス0904!C:C,0),1),"")</f>
        <v>文書レベル出荷案内書</v>
      </c>
      <c r="G301" t="str">
        <f>IF(LEN(B301)&gt;1,INDEX(コアインボイス0904!G:G,MATCH('japan-core_semantics'!B301,コアインボイス0904!C:C,0),1),"")</f>
        <v>文書サブタイプコード</v>
      </c>
      <c r="H301" s="1" t="s">
        <v>2355</v>
      </c>
      <c r="K301" s="1" t="str">
        <f>IF(AND("AS"=MID(D301,1,2),LEN(B301)&gt;1),INDEX(コアインボイス0904!F:F,MATCH('japan-core_semantics'!B301,コアインボイス0904!C:C,0),1),"")</f>
        <v/>
      </c>
    </row>
    <row r="302" spans="1:11">
      <c r="A302" s="161">
        <v>435</v>
      </c>
      <c r="B302" s="161" t="str">
        <f>INDEX(コアインボイス0904!C:C,MATCH('japan-core_semantics'!A302,コアインボイス0904!A:A,0),1)</f>
        <v>/JC00/JC44_JC4f/JC5f_JC13</v>
      </c>
      <c r="C302" s="161" t="s">
        <v>5011</v>
      </c>
      <c r="D302" t="s">
        <v>60</v>
      </c>
      <c r="E302">
        <v>2</v>
      </c>
      <c r="F302" t="str">
        <f>IF(LEN(B302)&gt;1,INDEX(コアインボイス0904!E:E,MATCH('japan-core_semantics'!B302,コアインボイス0904!C:C,0),1),"")</f>
        <v>文書</v>
      </c>
      <c r="I302" t="s">
        <v>5239</v>
      </c>
      <c r="K302" s="1" t="str">
        <f>IF(AND("AS"=MID(D302,1,2),LEN(B302)&gt;1),INDEX(コアインボイス0904!F:F,MATCH('japan-core_semantics'!B302,コアインボイス0904!C:C,0),1),"")</f>
        <v>n</v>
      </c>
    </row>
    <row r="303" spans="1:11">
      <c r="A303" s="161">
        <v>437</v>
      </c>
      <c r="B303" s="161" t="str">
        <f>INDEX(コアインボイス0904!C:C,MATCH('japan-core_semantics'!A303,コアインボイス0904!A:A,0),1)</f>
        <v>/JC00/JC44_JC4f/JC5f_JC13/JC5f_JC13_01</v>
      </c>
      <c r="C303" s="161" t="s">
        <v>5012</v>
      </c>
      <c r="D303" t="s">
        <v>48</v>
      </c>
      <c r="E303">
        <v>2</v>
      </c>
      <c r="F303" t="str">
        <f>IF(LEN(B303)&gt;1,INDEX(コアインボイス0904!E:E,MATCH('japan-core_semantics'!B303,コアインボイス0904!C:C,0),1),"")</f>
        <v>文書レベル出荷回答書</v>
      </c>
      <c r="G303" t="str">
        <f>IF(LEN(B303)&gt;1,INDEX(コアインボイス0904!G:G,MATCH('japan-core_semantics'!B303,コアインボイス0904!C:C,0),1),"")</f>
        <v>出荷回答書ID</v>
      </c>
      <c r="H303" s="1" t="s">
        <v>2355</v>
      </c>
      <c r="K303" s="1" t="str">
        <f>IF(AND("AS"=MID(D303,1,2),LEN(B303)&gt;1),INDEX(コアインボイス0904!F:F,MATCH('japan-core_semantics'!B303,コアインボイス0904!C:C,0),1),"")</f>
        <v/>
      </c>
    </row>
    <row r="304" spans="1:11">
      <c r="A304">
        <v>438</v>
      </c>
      <c r="B304" s="161" t="str">
        <f>INDEX(コアインボイス0904!C:C,MATCH('japan-core_semantics'!A304,コアインボイス0904!A:A,0),1)</f>
        <v>/JC00/JC44_JC4f/JC5f_JC13/JC5f_JC13_02</v>
      </c>
      <c r="C304" s="161" t="s">
        <v>5013</v>
      </c>
      <c r="D304" t="s">
        <v>48</v>
      </c>
      <c r="E304">
        <v>2</v>
      </c>
      <c r="F304" t="str">
        <f>IF(LEN(B304)&gt;1,INDEX(コアインボイス0904!E:E,MATCH('japan-core_semantics'!B304,コアインボイス0904!C:C,0),1),"")</f>
        <v>文書レベル出荷回答書</v>
      </c>
      <c r="G304" t="str">
        <f>IF(LEN(B304)&gt;1,INDEX(コアインボイス0904!G:G,MATCH('japan-core_semantics'!B304,コアインボイス0904!C:C,0),1),"")</f>
        <v>出荷回答書履歴ID</v>
      </c>
      <c r="H304" s="1" t="s">
        <v>2355</v>
      </c>
      <c r="K304" s="1" t="str">
        <f>IF(AND("AS"=MID(D304,1,2),LEN(B304)&gt;1),INDEX(コアインボイス0904!F:F,MATCH('japan-core_semantics'!B304,コアインボイス0904!C:C,0),1),"")</f>
        <v/>
      </c>
    </row>
    <row r="305" spans="1:11">
      <c r="A305" s="161">
        <v>439</v>
      </c>
      <c r="B305" s="161" t="str">
        <f>INDEX(コアインボイス0904!C:C,MATCH('japan-core_semantics'!A305,コアインボイス0904!A:A,0),1)</f>
        <v>/JC00/JC44_JC4f/JC5f_JC13/JC5f_JC13_03</v>
      </c>
      <c r="C305" s="161" t="s">
        <v>5014</v>
      </c>
      <c r="D305" t="s">
        <v>48</v>
      </c>
      <c r="E305">
        <v>2</v>
      </c>
      <c r="F305" t="str">
        <f>IF(LEN(B305)&gt;1,INDEX(コアインボイス0904!E:E,MATCH('japan-core_semantics'!B305,コアインボイス0904!C:C,0),1),"")</f>
        <v>文書レベル出荷回答書</v>
      </c>
      <c r="G305" t="str">
        <f>IF(LEN(B305)&gt;1,INDEX(コアインボイス0904!G:G,MATCH('japan-core_semantics'!B305,コアインボイス0904!C:C,0),1),"")</f>
        <v>文書タイプコード</v>
      </c>
      <c r="H305" s="1" t="s">
        <v>2355</v>
      </c>
      <c r="K305" s="1" t="str">
        <f>IF(AND("AS"=MID(D305,1,2),LEN(B305)&gt;1),INDEX(コアインボイス0904!F:F,MATCH('japan-core_semantics'!B305,コアインボイス0904!C:C,0),1),"")</f>
        <v/>
      </c>
    </row>
    <row r="306" spans="1:11">
      <c r="A306">
        <v>440</v>
      </c>
      <c r="B306" s="161" t="str">
        <f>INDEX(コアインボイス0904!C:C,MATCH('japan-core_semantics'!A306,コアインボイス0904!A:A,0),1)</f>
        <v>/JC00/JC44_JC4f/JC5f_JC13/JC5f_JC13_04</v>
      </c>
      <c r="C306" s="161" t="s">
        <v>5015</v>
      </c>
      <c r="D306" t="s">
        <v>48</v>
      </c>
      <c r="E306">
        <v>2</v>
      </c>
      <c r="F306" t="str">
        <f>IF(LEN(B306)&gt;1,INDEX(コアインボイス0904!E:E,MATCH('japan-core_semantics'!B306,コアインボイス0904!C:C,0),1),"")</f>
        <v>文書レベル出荷回答書</v>
      </c>
      <c r="G306" t="str">
        <f>IF(LEN(B306)&gt;1,INDEX(コアインボイス0904!G:G,MATCH('japan-core_semantics'!B306,コアインボイス0904!C:C,0),1),"")</f>
        <v>文書サブタイプコード</v>
      </c>
      <c r="H306" s="1" t="s">
        <v>2355</v>
      </c>
      <c r="K306" s="1" t="str">
        <f>IF(AND("AS"=MID(D306,1,2),LEN(B306)&gt;1),INDEX(コアインボイス0904!F:F,MATCH('japan-core_semantics'!B306,コアインボイス0904!C:C,0),1),"")</f>
        <v/>
      </c>
    </row>
    <row r="307" spans="1:11">
      <c r="A307" s="161">
        <v>443</v>
      </c>
      <c r="B307" s="161" t="str">
        <f>INDEX(コアインボイス0904!C:C,MATCH('japan-core_semantics'!A307,コアインボイス0904!A:A,0),1)</f>
        <v>/JC00/JC44_JC4f/JC53_JC52/JC53_JC52_01</v>
      </c>
      <c r="C307" s="161" t="s">
        <v>5016</v>
      </c>
      <c r="D307" t="s">
        <v>48</v>
      </c>
      <c r="E307">
        <v>2</v>
      </c>
      <c r="F307" t="str">
        <f>IF(LEN(B307)&gt;1,INDEX(コアインボイス0904!E:E,MATCH('japan-core_semantics'!B307,コアインボイス0904!C:C,0),1),"")</f>
        <v>文書</v>
      </c>
      <c r="G307" t="str">
        <f>IF(LEN(B307)&gt;1,INDEX(コアインボイス0904!G:G,MATCH('japan-core_semantics'!B307,コアインボイス0904!C:C,0),1),"")</f>
        <v>文書レベル取引方向コード</v>
      </c>
      <c r="H307" s="1" t="s">
        <v>2355</v>
      </c>
      <c r="K307" s="1" t="str">
        <f>IF(AND("AS"=MID(D307,1,2),LEN(B307)&gt;1),INDEX(コアインボイス0904!F:F,MATCH('japan-core_semantics'!B307,コアインボイス0904!C:C,0),1),"")</f>
        <v/>
      </c>
    </row>
    <row r="308" spans="1:11">
      <c r="A308">
        <v>444</v>
      </c>
      <c r="B308" s="161" t="str">
        <f>INDEX(コアインボイス0904!C:C,MATCH('japan-core_semantics'!A308,コアインボイス0904!A:A,0),1)</f>
        <v>/JC00/JC44_JC4f/JC57_8_JC1b</v>
      </c>
      <c r="C308" s="161" t="s">
        <v>5018</v>
      </c>
      <c r="D308" t="s">
        <v>60</v>
      </c>
      <c r="E308">
        <v>2</v>
      </c>
      <c r="F308" t="str">
        <f>IF(LEN(B308)&gt;1,INDEX(コアインボイス0904!E:E,MATCH('japan-core_semantics'!B308,コアインボイス0904!C:C,0),1),"")</f>
        <v>文書</v>
      </c>
      <c r="I308" t="s">
        <v>4607</v>
      </c>
      <c r="K308" s="1" t="str">
        <f>IF(AND("AS"=MID(D308,1,2),LEN(B308)&gt;1),INDEX(コアインボイス0904!F:F,MATCH('japan-core_semantics'!B308,コアインボイス0904!C:C,0),1),"")</f>
        <v>n</v>
      </c>
    </row>
    <row r="309" spans="1:11">
      <c r="A309">
        <v>446</v>
      </c>
      <c r="B309" s="161" t="str">
        <f>INDEX(コアインボイス0904!C:C,MATCH('japan-core_semantics'!A309,コアインボイス0904!A:A,0),1)</f>
        <v>/JC00/JC44_JC4f/JC57_8_JC1b/JC57_8_JC1b_01</v>
      </c>
      <c r="C309" s="161" t="s">
        <v>5019</v>
      </c>
      <c r="D309" t="s">
        <v>48</v>
      </c>
      <c r="E309">
        <v>2</v>
      </c>
      <c r="F309" t="str">
        <f>IF(LEN(B309)&gt;1,INDEX(コアインボイス0904!E:E,MATCH('japan-core_semantics'!B309,コアインボイス0904!C:C,0),1),"")</f>
        <v>文書レベル返金</v>
      </c>
      <c r="G309" t="str">
        <f>IF(LEN(B309)&gt;1,INDEX(コアインボイス0904!G:G,MATCH('japan-core_semantics'!B309,コアインボイス0904!C:C,0),1),"")</f>
        <v>文書レベル追加請求判別子</v>
      </c>
      <c r="H309" s="1" t="s">
        <v>5266</v>
      </c>
      <c r="K309" s="1" t="str">
        <f>IF(AND("AS"=MID(D309,1,2),LEN(B309)&gt;1),INDEX(コアインボイス0904!F:F,MATCH('japan-core_semantics'!B309,コアインボイス0904!C:C,0),1),"")</f>
        <v/>
      </c>
    </row>
    <row r="310" spans="1:11">
      <c r="A310" s="161">
        <v>447</v>
      </c>
      <c r="B310" s="161" t="str">
        <f>INDEX(コアインボイス0904!C:C,MATCH('japan-core_semantics'!A310,コアインボイス0904!A:A,0),1)</f>
        <v>/JC00/JC44_JC4f/JC57_8_JC1b/JC57_8_JC1b_02</v>
      </c>
      <c r="C310" s="161" t="s">
        <v>5020</v>
      </c>
      <c r="D310" t="s">
        <v>48</v>
      </c>
      <c r="E310">
        <v>2</v>
      </c>
      <c r="F310" t="str">
        <f>IF(LEN(B310)&gt;1,INDEX(コアインボイス0904!E:E,MATCH('japan-core_semantics'!B310,コアインボイス0904!C:C,0),1),"")</f>
        <v>文書レベル返金</v>
      </c>
      <c r="G310" t="str">
        <f>IF(LEN(B310)&gt;1,INDEX(コアインボイス0904!G:G,MATCH('japan-core_semantics'!B310,コアインボイス0904!C:C,0),1),"")</f>
        <v>文書レベル返金計算率</v>
      </c>
      <c r="H310" s="1" t="s">
        <v>2697</v>
      </c>
      <c r="K310" s="1" t="str">
        <f>IF(AND("AS"=MID(D310,1,2),LEN(B310)&gt;1),INDEX(コアインボイス0904!F:F,MATCH('japan-core_semantics'!B310,コアインボイス0904!C:C,0),1),"")</f>
        <v/>
      </c>
    </row>
    <row r="311" spans="1:11">
      <c r="A311">
        <v>448</v>
      </c>
      <c r="B311" s="161" t="str">
        <f>INDEX(コアインボイス0904!C:C,MATCH('japan-core_semantics'!A311,コアインボイス0904!A:A,0),1)</f>
        <v>/JC00/JC44_JC4f/JC57_8_JC1b/JC57_8_JC1b_03</v>
      </c>
      <c r="C311" s="161" t="s">
        <v>5021</v>
      </c>
      <c r="D311" t="s">
        <v>48</v>
      </c>
      <c r="E311">
        <v>2</v>
      </c>
      <c r="F311" t="str">
        <f>IF(LEN(B311)&gt;1,INDEX(コアインボイス0904!E:E,MATCH('japan-core_semantics'!B311,コアインボイス0904!C:C,0),1),"")</f>
        <v>文書レベル返金</v>
      </c>
      <c r="G311" t="str">
        <f>IF(LEN(B311)&gt;1,INDEX(コアインボイス0904!G:G,MATCH('japan-core_semantics'!B311,コアインボイス0904!C:C,0),1),"")</f>
        <v>文書レベル返金金額</v>
      </c>
      <c r="H311" s="1" t="s">
        <v>2566</v>
      </c>
      <c r="K311" s="1" t="str">
        <f>IF(AND("AS"=MID(D311,1,2),LEN(B311)&gt;1),INDEX(コアインボイス0904!F:F,MATCH('japan-core_semantics'!B311,コアインボイス0904!C:C,0),1),"")</f>
        <v/>
      </c>
    </row>
    <row r="312" spans="1:11">
      <c r="A312" s="161">
        <v>449</v>
      </c>
      <c r="B312" s="161" t="str">
        <f>INDEX(コアインボイス0904!C:C,MATCH('japan-core_semantics'!A312,コアインボイス0904!A:A,0),1)</f>
        <v>/JC00/JC44_JC4f/JC57_8_JC1b/JC57_8_JC1b_04</v>
      </c>
      <c r="C312" s="161" t="s">
        <v>5022</v>
      </c>
      <c r="D312" t="s">
        <v>48</v>
      </c>
      <c r="E312">
        <v>2</v>
      </c>
      <c r="F312" t="str">
        <f>IF(LEN(B312)&gt;1,INDEX(コアインボイス0904!E:E,MATCH('japan-core_semantics'!B312,コアインボイス0904!C:C,0),1),"")</f>
        <v>文書レベル返金</v>
      </c>
      <c r="G312" t="str">
        <f>IF(LEN(B312)&gt;1,INDEX(コアインボイス0904!G:G,MATCH('japan-core_semantics'!B312,コアインボイス0904!C:C,0),1),"")</f>
        <v>文書レベル返金理由コード</v>
      </c>
      <c r="H312" s="1" t="s">
        <v>2355</v>
      </c>
      <c r="K312" s="1" t="str">
        <f>IF(AND("AS"=MID(D312,1,2),LEN(B312)&gt;1),INDEX(コアインボイス0904!F:F,MATCH('japan-core_semantics'!B312,コアインボイス0904!C:C,0),1),"")</f>
        <v/>
      </c>
    </row>
    <row r="313" spans="1:11">
      <c r="A313">
        <v>450</v>
      </c>
      <c r="B313" s="161" t="str">
        <f>INDEX(コアインボイス0904!C:C,MATCH('japan-core_semantics'!A313,コアインボイス0904!A:A,0),1)</f>
        <v>/JC00/JC44_JC4f/JC57_8_JC1b/JC57_8_JC1b_05</v>
      </c>
      <c r="C313" s="161" t="s">
        <v>5023</v>
      </c>
      <c r="D313" t="s">
        <v>48</v>
      </c>
      <c r="E313">
        <v>2</v>
      </c>
      <c r="F313" t="str">
        <f>IF(LEN(B313)&gt;1,INDEX(コアインボイス0904!E:E,MATCH('japan-core_semantics'!B313,コアインボイス0904!C:C,0),1),"")</f>
        <v>文書レベル返金</v>
      </c>
      <c r="G313" t="str">
        <f>IF(LEN(B313)&gt;1,INDEX(コアインボイス0904!G:G,MATCH('japan-core_semantics'!B313,コアインボイス0904!C:C,0),1),"")</f>
        <v>文書レベル返金理由</v>
      </c>
      <c r="H313" s="1" t="s">
        <v>2428</v>
      </c>
      <c r="K313" s="1" t="str">
        <f>IF(AND("AS"=MID(D313,1,2),LEN(B313)&gt;1),INDEX(コアインボイス0904!F:F,MATCH('japan-core_semantics'!B313,コアインボイス0904!C:C,0),1),"")</f>
        <v/>
      </c>
    </row>
    <row r="314" spans="1:11">
      <c r="A314" s="161">
        <v>451</v>
      </c>
      <c r="B314" s="161" t="str">
        <f>INDEX(コアインボイス0904!C:C,MATCH('japan-core_semantics'!A314,コアインボイス0904!A:A,0),1)</f>
        <v>/JC00/JC44_JC4f/JC57_8_JC1b/JC57_8_JC1b_06</v>
      </c>
      <c r="C314" s="161" t="s">
        <v>5024</v>
      </c>
      <c r="D314" t="s">
        <v>48</v>
      </c>
      <c r="E314">
        <v>2</v>
      </c>
      <c r="F314" t="str">
        <f>IF(LEN(B314)&gt;1,INDEX(コアインボイス0904!E:E,MATCH('japan-core_semantics'!B314,コアインボイス0904!C:C,0),1),"")</f>
        <v>文書レベル返金</v>
      </c>
      <c r="G314" t="str">
        <f>IF(LEN(B314)&gt;1,INDEX(コアインボイス0904!G:G,MATCH('japan-core_semantics'!B314,コアインボイス0904!C:C,0),1),"")</f>
        <v>文書レベル返金計算根拠金額</v>
      </c>
      <c r="H314" s="1" t="s">
        <v>2566</v>
      </c>
      <c r="K314" s="1" t="str">
        <f>IF(AND("AS"=MID(D314,1,2),LEN(B314)&gt;1),INDEX(コアインボイス0904!F:F,MATCH('japan-core_semantics'!B314,コアインボイス0904!C:C,0),1),"")</f>
        <v/>
      </c>
    </row>
    <row r="315" spans="1:11">
      <c r="A315">
        <v>454</v>
      </c>
      <c r="B315" s="161" t="str">
        <f>INDEX(コアインボイス0904!C:C,MATCH('japan-core_semantics'!A315,コアインボイス0904!A:A,0),1)</f>
        <v>/JC00/JC44_JC4f/JC57_8_JC1b/JC57_8_JC1b_07</v>
      </c>
      <c r="C315" s="161" t="s">
        <v>5026</v>
      </c>
      <c r="D315" t="s">
        <v>48</v>
      </c>
      <c r="E315">
        <v>3</v>
      </c>
      <c r="F315" t="str">
        <f>IF(LEN(B315)&gt;1,INDEX(コアインボイス0904!E:E,MATCH('japan-core_semantics'!B315,コアインボイス0904!C:C,0),1),"")</f>
        <v>文書レベル返金税</v>
      </c>
      <c r="G315" t="str">
        <f>IF(LEN(B315)&gt;1,INDEX(コアインボイス0904!G:G,MATCH('japan-core_semantics'!B315,コアインボイス0904!C:C,0),1),"")</f>
        <v>文書レベル返金課税分類コード</v>
      </c>
      <c r="H315" s="1" t="s">
        <v>2355</v>
      </c>
      <c r="K315" s="1" t="str">
        <f>IF(AND("AS"=MID(D315,1,2),LEN(B315)&gt;1),INDEX(コアインボイス0904!F:F,MATCH('japan-core_semantics'!B315,コアインボイス0904!C:C,0),1),"")</f>
        <v/>
      </c>
    </row>
    <row r="316" spans="1:11">
      <c r="A316" s="161">
        <v>455</v>
      </c>
      <c r="B316" s="161" t="str">
        <f>INDEX(コアインボイス0904!C:C,MATCH('japan-core_semantics'!A316,コアインボイス0904!A:A,0),1)</f>
        <v>/JC00/JC44_JC4f/JC57_8_JC1b/JC57_8_JC1b_08</v>
      </c>
      <c r="C316" s="161" t="s">
        <v>5027</v>
      </c>
      <c r="D316" t="s">
        <v>48</v>
      </c>
      <c r="E316">
        <v>3</v>
      </c>
      <c r="F316" t="str">
        <f>IF(LEN(B316)&gt;1,INDEX(コアインボイス0904!E:E,MATCH('japan-core_semantics'!B316,コアインボイス0904!C:C,0),1),"")</f>
        <v>文書レベル返金税</v>
      </c>
      <c r="G316" t="str">
        <f>IF(LEN(B316)&gt;1,INDEX(コアインボイス0904!G:G,MATCH('japan-core_semantics'!B316,コアインボイス0904!C:C,0),1),"")</f>
        <v>文書レベル返金税率</v>
      </c>
      <c r="H316" s="1" t="s">
        <v>2697</v>
      </c>
      <c r="K316" s="1" t="str">
        <f>IF(AND("AS"=MID(D316,1,2),LEN(B316)&gt;1),INDEX(コアインボイス0904!F:F,MATCH('japan-core_semantics'!B316,コアインボイス0904!C:C,0),1),"")</f>
        <v/>
      </c>
    </row>
    <row r="317" spans="1:11">
      <c r="A317">
        <v>456</v>
      </c>
      <c r="B317" s="161" t="str">
        <f>INDEX(コアインボイス0904!C:C,MATCH('japan-core_semantics'!A317,コアインボイス0904!A:A,0),1)</f>
        <v>/JC00/JC44_JC4f/JC57_9_JC1b</v>
      </c>
      <c r="C317" s="161" t="s">
        <v>5029</v>
      </c>
      <c r="D317" t="s">
        <v>60</v>
      </c>
      <c r="E317">
        <v>2</v>
      </c>
      <c r="F317" t="str">
        <f>IF(LEN(B317)&gt;1,INDEX(コアインボイス0904!E:E,MATCH('japan-core_semantics'!B317,コアインボイス0904!C:C,0),1),"")</f>
        <v>文書</v>
      </c>
      <c r="I317" t="s">
        <v>4616</v>
      </c>
      <c r="K317" s="1" t="str">
        <f>IF(AND("AS"=MID(D317,1,2),LEN(B317)&gt;1),INDEX(コアインボイス0904!F:F,MATCH('japan-core_semantics'!B317,コアインボイス0904!C:C,0),1),"")</f>
        <v>n</v>
      </c>
    </row>
    <row r="318" spans="1:11">
      <c r="A318">
        <v>458</v>
      </c>
      <c r="B318" s="161" t="str">
        <f>INDEX(コアインボイス0904!C:C,MATCH('japan-core_semantics'!A318,コアインボイス0904!A:A,0),1)</f>
        <v>/JC00/JC44_JC4f/JC57_9_JC1b/JC57_9_JC1b_01</v>
      </c>
      <c r="C318" s="161" t="s">
        <v>5030</v>
      </c>
      <c r="D318" t="s">
        <v>48</v>
      </c>
      <c r="E318">
        <v>2</v>
      </c>
      <c r="F318" t="str">
        <f>IF(LEN(B318)&gt;1,INDEX(コアインボイス0904!E:E,MATCH('japan-core_semantics'!B318,コアインボイス0904!C:C,0),1),"")</f>
        <v>文書レベル追加請求</v>
      </c>
      <c r="G318" t="str">
        <f>IF(LEN(B318)&gt;1,INDEX(コアインボイス0904!G:G,MATCH('japan-core_semantics'!B318,コアインボイス0904!C:C,0),1),"")</f>
        <v>文書レベル追加請求判別子</v>
      </c>
      <c r="H318" s="1" t="s">
        <v>5266</v>
      </c>
      <c r="K318" s="1" t="str">
        <f>IF(AND("AS"=MID(D318,1,2),LEN(B318)&gt;1),INDEX(コアインボイス0904!F:F,MATCH('japan-core_semantics'!B318,コアインボイス0904!C:C,0),1),"")</f>
        <v/>
      </c>
    </row>
    <row r="319" spans="1:11">
      <c r="A319" s="161">
        <v>459</v>
      </c>
      <c r="B319" s="161" t="str">
        <f>INDEX(コアインボイス0904!C:C,MATCH('japan-core_semantics'!A319,コアインボイス0904!A:A,0),1)</f>
        <v>/JC00/JC44_JC4f/JC57_9_JC1b/JC57_9_JC1b_02</v>
      </c>
      <c r="C319" s="161" t="s">
        <v>5031</v>
      </c>
      <c r="D319" t="s">
        <v>48</v>
      </c>
      <c r="E319">
        <v>2</v>
      </c>
      <c r="F319" t="str">
        <f>IF(LEN(B319)&gt;1,INDEX(コアインボイス0904!E:E,MATCH('japan-core_semantics'!B319,コアインボイス0904!C:C,0),1),"")</f>
        <v>文書レベル追加請求</v>
      </c>
      <c r="G319" t="str">
        <f>IF(LEN(B319)&gt;1,INDEX(コアインボイス0904!G:G,MATCH('japan-core_semantics'!B319,コアインボイス0904!C:C,0),1),"")</f>
        <v>文書レベル追加請求計算率</v>
      </c>
      <c r="H319" s="1" t="s">
        <v>2697</v>
      </c>
      <c r="K319" s="1" t="str">
        <f>IF(AND("AS"=MID(D319,1,2),LEN(B319)&gt;1),INDEX(コアインボイス0904!F:F,MATCH('japan-core_semantics'!B319,コアインボイス0904!C:C,0),1),"")</f>
        <v/>
      </c>
    </row>
    <row r="320" spans="1:11">
      <c r="A320">
        <v>460</v>
      </c>
      <c r="B320" s="161" t="str">
        <f>INDEX(コアインボイス0904!C:C,MATCH('japan-core_semantics'!A320,コアインボイス0904!A:A,0),1)</f>
        <v>/JC00/JC44_JC4f/JC57_9_JC1b/JC57_9_JC1b_03</v>
      </c>
      <c r="C320" s="161" t="s">
        <v>5032</v>
      </c>
      <c r="D320" t="s">
        <v>48</v>
      </c>
      <c r="E320">
        <v>2</v>
      </c>
      <c r="F320" t="str">
        <f>IF(LEN(B320)&gt;1,INDEX(コアインボイス0904!E:E,MATCH('japan-core_semantics'!B320,コアインボイス0904!C:C,0),1),"")</f>
        <v>文書レベル追加請求</v>
      </c>
      <c r="G320" t="str">
        <f>IF(LEN(B320)&gt;1,INDEX(コアインボイス0904!G:G,MATCH('japan-core_semantics'!B320,コアインボイス0904!C:C,0),1),"")</f>
        <v>文書レベル追加請求金額</v>
      </c>
      <c r="H320" s="1" t="s">
        <v>2566</v>
      </c>
      <c r="K320" s="1" t="str">
        <f>IF(AND("AS"=MID(D320,1,2),LEN(B320)&gt;1),INDEX(コアインボイス0904!F:F,MATCH('japan-core_semantics'!B320,コアインボイス0904!C:C,0),1),"")</f>
        <v/>
      </c>
    </row>
    <row r="321" spans="1:11">
      <c r="A321" s="161">
        <v>461</v>
      </c>
      <c r="B321" s="161" t="str">
        <f>INDEX(コアインボイス0904!C:C,MATCH('japan-core_semantics'!A321,コアインボイス0904!A:A,0),1)</f>
        <v>/JC00/JC44_JC4f/JC57_9_JC1b/JC57_9_JC1b_04</v>
      </c>
      <c r="C321" s="161" t="s">
        <v>5033</v>
      </c>
      <c r="D321" t="s">
        <v>48</v>
      </c>
      <c r="E321">
        <v>2</v>
      </c>
      <c r="F321" t="str">
        <f>IF(LEN(B321)&gt;1,INDEX(コアインボイス0904!E:E,MATCH('japan-core_semantics'!B321,コアインボイス0904!C:C,0),1),"")</f>
        <v>文書レベル追加請求</v>
      </c>
      <c r="G321" t="str">
        <f>IF(LEN(B321)&gt;1,INDEX(コアインボイス0904!G:G,MATCH('japan-core_semantics'!B321,コアインボイス0904!C:C,0),1),"")</f>
        <v>文書レベル追加請求理由コード</v>
      </c>
      <c r="H321" s="1" t="s">
        <v>2355</v>
      </c>
      <c r="K321" s="1" t="str">
        <f>IF(AND("AS"=MID(D321,1,2),LEN(B321)&gt;1),INDEX(コアインボイス0904!F:F,MATCH('japan-core_semantics'!B321,コアインボイス0904!C:C,0),1),"")</f>
        <v/>
      </c>
    </row>
    <row r="322" spans="1:11">
      <c r="A322">
        <v>462</v>
      </c>
      <c r="B322" s="161" t="str">
        <f>INDEX(コアインボイス0904!C:C,MATCH('japan-core_semantics'!A322,コアインボイス0904!A:A,0),1)</f>
        <v>/JC00/JC44_JC4f/JC57_9_JC1b/JC57_9_JC1b_05</v>
      </c>
      <c r="C322" s="161" t="s">
        <v>5034</v>
      </c>
      <c r="D322" t="s">
        <v>48</v>
      </c>
      <c r="E322">
        <v>2</v>
      </c>
      <c r="F322" t="str">
        <f>IF(LEN(B322)&gt;1,INDEX(コアインボイス0904!E:E,MATCH('japan-core_semantics'!B322,コアインボイス0904!C:C,0),1),"")</f>
        <v>文書レベル追加請求</v>
      </c>
      <c r="G322" t="str">
        <f>IF(LEN(B322)&gt;1,INDEX(コアインボイス0904!G:G,MATCH('japan-core_semantics'!B322,コアインボイス0904!C:C,0),1),"")</f>
        <v>文書レベル追加請求理由</v>
      </c>
      <c r="H322" s="1" t="s">
        <v>2428</v>
      </c>
      <c r="K322" s="1" t="str">
        <f>IF(AND("AS"=MID(D322,1,2),LEN(B322)&gt;1),INDEX(コアインボイス0904!F:F,MATCH('japan-core_semantics'!B322,コアインボイス0904!C:C,0),1),"")</f>
        <v/>
      </c>
    </row>
    <row r="323" spans="1:11">
      <c r="A323" s="161">
        <v>463</v>
      </c>
      <c r="B323" s="161" t="str">
        <f>INDEX(コアインボイス0904!C:C,MATCH('japan-core_semantics'!A323,コアインボイス0904!A:A,0),1)</f>
        <v>/JC00/JC44_JC4f/JC57_9_JC1b/JC57_9_JC1b_06</v>
      </c>
      <c r="C323" s="161" t="s">
        <v>5035</v>
      </c>
      <c r="D323" t="s">
        <v>48</v>
      </c>
      <c r="E323">
        <v>2</v>
      </c>
      <c r="F323" t="str">
        <f>IF(LEN(B323)&gt;1,INDEX(コアインボイス0904!E:E,MATCH('japan-core_semantics'!B323,コアインボイス0904!C:C,0),1),"")</f>
        <v>文書レベル追加請求</v>
      </c>
      <c r="G323" t="str">
        <f>IF(LEN(B323)&gt;1,INDEX(コアインボイス0904!G:G,MATCH('japan-core_semantics'!B323,コアインボイス0904!C:C,0),1),"")</f>
        <v>文書レベル追加請求計算根拠金額</v>
      </c>
      <c r="H323" s="1" t="s">
        <v>2566</v>
      </c>
      <c r="K323" s="1" t="str">
        <f>IF(AND("AS"=MID(D323,1,2),LEN(B323)&gt;1),INDEX(コアインボイス0904!F:F,MATCH('japan-core_semantics'!B323,コアインボイス0904!C:C,0),1),"")</f>
        <v/>
      </c>
    </row>
    <row r="324" spans="1:11">
      <c r="A324">
        <v>466</v>
      </c>
      <c r="B324" s="161" t="str">
        <f>INDEX(コアインボイス0904!C:C,MATCH('japan-core_semantics'!A324,コアインボイス0904!A:A,0),1)</f>
        <v>/JC00/JC44_JC4f/JC57_9_JC1b/JC57_9_JC1b_07</v>
      </c>
      <c r="C324" s="161" t="s">
        <v>5037</v>
      </c>
      <c r="D324" t="s">
        <v>48</v>
      </c>
      <c r="E324">
        <v>3</v>
      </c>
      <c r="F324" t="str">
        <f>IF(LEN(B324)&gt;1,INDEX(コアインボイス0904!E:E,MATCH('japan-core_semantics'!B324,コアインボイス0904!C:C,0),1),"")</f>
        <v>文書レベル追加請求税</v>
      </c>
      <c r="G324" t="str">
        <f>IF(LEN(B324)&gt;1,INDEX(コアインボイス0904!G:G,MATCH('japan-core_semantics'!B324,コアインボイス0904!C:C,0),1),"")</f>
        <v>文書レベル追加請求課税分類コード</v>
      </c>
      <c r="H324" s="1" t="s">
        <v>2355</v>
      </c>
      <c r="K324" s="1" t="str">
        <f>IF(AND("AS"=MID(D324,1,2),LEN(B324)&gt;1),INDEX(コアインボイス0904!F:F,MATCH('japan-core_semantics'!B324,コアインボイス0904!C:C,0),1),"")</f>
        <v/>
      </c>
    </row>
    <row r="325" spans="1:11">
      <c r="A325" s="161">
        <v>467</v>
      </c>
      <c r="B325" s="161" t="str">
        <f>INDEX(コアインボイス0904!C:C,MATCH('japan-core_semantics'!A325,コアインボイス0904!A:A,0),1)</f>
        <v>/JC00/JC44_JC4f/JC57_9_JC1b/JC57_9_JC1b_08</v>
      </c>
      <c r="C325" s="161" t="s">
        <v>5038</v>
      </c>
      <c r="D325" t="s">
        <v>48</v>
      </c>
      <c r="E325">
        <v>3</v>
      </c>
      <c r="F325" t="str">
        <f>IF(LEN(B325)&gt;1,INDEX(コアインボイス0904!E:E,MATCH('japan-core_semantics'!B325,コアインボイス0904!C:C,0),1),"")</f>
        <v>文書レベル追加請求税</v>
      </c>
      <c r="G325" t="str">
        <f>IF(LEN(B325)&gt;1,INDEX(コアインボイス0904!G:G,MATCH('japan-core_semantics'!B325,コアインボイス0904!C:C,0),1),"")</f>
        <v>文書レベル追加請求税率</v>
      </c>
      <c r="H325" s="1" t="s">
        <v>2697</v>
      </c>
      <c r="K325" s="1" t="str">
        <f>IF(AND("AS"=MID(D325,1,2),LEN(B325)&gt;1),INDEX(コアインボイス0904!F:F,MATCH('japan-core_semantics'!B325,コアインボイス0904!C:C,0),1),"")</f>
        <v/>
      </c>
    </row>
    <row r="326" spans="1:11">
      <c r="A326">
        <v>468</v>
      </c>
      <c r="B326" s="161" t="str">
        <f>INDEX(コアインボイス0904!C:C,MATCH('japan-core_semantics'!A326,コアインボイス0904!A:A,0),1)</f>
        <v>/JC00/JC44_JC4f/JC55_a_JC2d</v>
      </c>
      <c r="C326" s="161" t="s">
        <v>5040</v>
      </c>
      <c r="D326" t="s">
        <v>60</v>
      </c>
      <c r="E326">
        <v>2</v>
      </c>
      <c r="F326" t="str">
        <f>IF(LEN(B326)&gt;1,INDEX(コアインボイス0904!E:E,MATCH('japan-core_semantics'!B326,コアインボイス0904!C:C,0),1),"")</f>
        <v>文書</v>
      </c>
      <c r="I326" t="s">
        <v>4625</v>
      </c>
      <c r="K326" s="1" t="str">
        <f>IF(AND("AS"=MID(D326,1,2),LEN(B326)&gt;1),INDEX(コアインボイス0904!F:F,MATCH('japan-core_semantics'!B326,コアインボイス0904!C:C,0),1),"")</f>
        <v>n</v>
      </c>
    </row>
    <row r="327" spans="1:11">
      <c r="A327">
        <v>470</v>
      </c>
      <c r="B327" s="161" t="str">
        <f>INDEX(コアインボイス0904!C:C,MATCH('japan-core_semantics'!A327,コアインボイス0904!A:A,0),1)</f>
        <v>/JC00/JC44_JC4f/JC55_a_JC2d/JC55_a_JC2d_01</v>
      </c>
      <c r="C327" s="161" t="s">
        <v>5041</v>
      </c>
      <c r="D327" t="s">
        <v>48</v>
      </c>
      <c r="E327">
        <v>2</v>
      </c>
      <c r="F327" t="str">
        <f>IF(LEN(B327)&gt;1,INDEX(コアインボイス0904!E:E,MATCH('japan-core_semantics'!B327,コアインボイス0904!C:C,0),1),"")</f>
        <v>文書レベル税</v>
      </c>
      <c r="G327" t="str">
        <f>IF(LEN(B327)&gt;1,INDEX(コアインボイス0904!G:G,MATCH('japan-core_semantics'!B327,コアインボイス0904!C:C,0),1),"")</f>
        <v>文書レベル課税分類税額</v>
      </c>
      <c r="H327" s="1" t="s">
        <v>2566</v>
      </c>
      <c r="K327" s="1" t="str">
        <f>IF(AND("AS"=MID(D327,1,2),LEN(B327)&gt;1),INDEX(コアインボイス0904!F:F,MATCH('japan-core_semantics'!B327,コアインボイス0904!C:C,0),1),"")</f>
        <v/>
      </c>
    </row>
    <row r="328" spans="1:11">
      <c r="A328" s="161">
        <v>471</v>
      </c>
      <c r="B328" s="161" t="str">
        <f>INDEX(コアインボイス0904!C:C,MATCH('japan-core_semantics'!A328,コアインボイス0904!A:A,0),1)</f>
        <v>/JC00/JC44_JC4f/JC55_a_JC2d/JC55_a_JC2d_02</v>
      </c>
      <c r="C328" s="161" t="s">
        <v>5042</v>
      </c>
      <c r="D328" t="s">
        <v>48</v>
      </c>
      <c r="E328">
        <v>2</v>
      </c>
      <c r="F328" t="str">
        <f>IF(LEN(B328)&gt;1,INDEX(コアインボイス0904!E:E,MATCH('japan-core_semantics'!B328,コアインボイス0904!C:C,0),1),"")</f>
        <v>文書レベル税</v>
      </c>
      <c r="G328" t="str">
        <f>IF(LEN(B328)&gt;1,INDEX(コアインボイス0904!G:G,MATCH('japan-core_semantics'!B328,コアインボイス0904!C:C,0),1),"")</f>
        <v>文書レベル税タイプコード</v>
      </c>
      <c r="H328" s="1" t="s">
        <v>2355</v>
      </c>
      <c r="K328" s="1" t="str">
        <f>IF(AND("AS"=MID(D328,1,2),LEN(B328)&gt;1),INDEX(コアインボイス0904!F:F,MATCH('japan-core_semantics'!B328,コアインボイス0904!C:C,0),1),"")</f>
        <v/>
      </c>
    </row>
    <row r="329" spans="1:11">
      <c r="A329">
        <v>472</v>
      </c>
      <c r="B329" s="161" t="str">
        <f>INDEX(コアインボイス0904!C:C,MATCH('japan-core_semantics'!A329,コアインボイス0904!A:A,0),1)</f>
        <v>/JC00/JC44_JC4f/JC55_a_JC2d/JC55_a_JC2d_03</v>
      </c>
      <c r="C329" s="161" t="s">
        <v>5043</v>
      </c>
      <c r="D329" t="s">
        <v>48</v>
      </c>
      <c r="E329">
        <v>2</v>
      </c>
      <c r="F329" t="str">
        <f>IF(LEN(B329)&gt;1,INDEX(コアインボイス0904!E:E,MATCH('japan-core_semantics'!B329,コアインボイス0904!C:C,0),1),"")</f>
        <v>文書レベル税</v>
      </c>
      <c r="G329" t="str">
        <f>IF(LEN(B329)&gt;1,INDEX(コアインボイス0904!G:G,MATCH('japan-core_semantics'!B329,コアインボイス0904!C:C,0),1),"")</f>
        <v>文書レベル課税分類譲渡資産合計金額（税抜き）</v>
      </c>
      <c r="H329" s="1" t="s">
        <v>2566</v>
      </c>
      <c r="K329" s="1" t="str">
        <f>IF(AND("AS"=MID(D329,1,2),LEN(B329)&gt;1),INDEX(コアインボイス0904!F:F,MATCH('japan-core_semantics'!B329,コアインボイス0904!C:C,0),1),"")</f>
        <v/>
      </c>
    </row>
    <row r="330" spans="1:11">
      <c r="A330" s="161">
        <v>473</v>
      </c>
      <c r="B330" s="161" t="str">
        <f>INDEX(コアインボイス0904!C:C,MATCH('japan-core_semantics'!A330,コアインボイス0904!A:A,0),1)</f>
        <v>/JC00/JC44_JC4f/JC55_a_JC2d/JC55_a_JC2d_04</v>
      </c>
      <c r="C330" s="161" t="s">
        <v>5044</v>
      </c>
      <c r="D330" t="s">
        <v>48</v>
      </c>
      <c r="E330">
        <v>2</v>
      </c>
      <c r="F330" t="str">
        <f>IF(LEN(B330)&gt;1,INDEX(コアインボイス0904!E:E,MATCH('japan-core_semantics'!B330,コアインボイス0904!C:C,0),1),"")</f>
        <v>文書レベル税</v>
      </c>
      <c r="G330" t="str">
        <f>IF(LEN(B330)&gt;1,INDEX(コアインボイス0904!G:G,MATCH('japan-core_semantics'!B330,コアインボイス0904!C:C,0),1),"")</f>
        <v>文書レベル課税分類コード</v>
      </c>
      <c r="H330" s="1" t="s">
        <v>2355</v>
      </c>
      <c r="K330" s="1" t="str">
        <f>IF(AND("AS"=MID(D330,1,2),LEN(B330)&gt;1),INDEX(コアインボイス0904!F:F,MATCH('japan-core_semantics'!B330,コアインボイス0904!C:C,0),1),"")</f>
        <v/>
      </c>
    </row>
    <row r="331" spans="1:11">
      <c r="A331">
        <v>474</v>
      </c>
      <c r="B331" s="161" t="str">
        <f>INDEX(コアインボイス0904!C:C,MATCH('japan-core_semantics'!A331,コアインボイス0904!A:A,0),1)</f>
        <v>/JC00/JC44_JC4f/JC55_a_JC2d/JC55_a_JC2d_05</v>
      </c>
      <c r="C331" s="161" t="s">
        <v>5045</v>
      </c>
      <c r="D331" t="s">
        <v>48</v>
      </c>
      <c r="E331">
        <v>2</v>
      </c>
      <c r="F331" t="str">
        <f>IF(LEN(B331)&gt;1,INDEX(コアインボイス0904!E:E,MATCH('japan-core_semantics'!B331,コアインボイス0904!C:C,0),1),"")</f>
        <v>文書レベル税</v>
      </c>
      <c r="G331" t="str">
        <f>IF(LEN(B331)&gt;1,INDEX(コアインボイス0904!G:G,MATCH('japan-core_semantics'!B331,コアインボイス0904!C:C,0),1),"")</f>
        <v>文書レベル課税分類税通貨コード</v>
      </c>
      <c r="H331" s="1" t="s">
        <v>2355</v>
      </c>
      <c r="K331" s="1" t="str">
        <f>IF(AND("AS"=MID(D331,1,2),LEN(B331)&gt;1),INDEX(コアインボイス0904!F:F,MATCH('japan-core_semantics'!B331,コアインボイス0904!C:C,0),1),"")</f>
        <v/>
      </c>
    </row>
    <row r="332" spans="1:11">
      <c r="A332" s="161">
        <v>475</v>
      </c>
      <c r="B332" s="161" t="str">
        <f>INDEX(コアインボイス0904!C:C,MATCH('japan-core_semantics'!A332,コアインボイス0904!A:A,0),1)</f>
        <v>/JC00/JC44_JC4f/JC55_a_JC2d/JC55_a_JC2d_06</v>
      </c>
      <c r="C332" s="161" t="s">
        <v>5046</v>
      </c>
      <c r="D332" t="s">
        <v>48</v>
      </c>
      <c r="E332">
        <v>2</v>
      </c>
      <c r="F332" t="str">
        <f>IF(LEN(B332)&gt;1,INDEX(コアインボイス0904!E:E,MATCH('japan-core_semantics'!B332,コアインボイス0904!C:C,0),1),"")</f>
        <v>文書レベル税</v>
      </c>
      <c r="G332" t="str">
        <f>IF(LEN(B332)&gt;1,INDEX(コアインボイス0904!G:G,MATCH('japan-core_semantics'!B332,コアインボイス0904!C:C,0),1),"")</f>
        <v>文書レベル課税分類名</v>
      </c>
      <c r="H332" s="1" t="s">
        <v>2428</v>
      </c>
      <c r="K332" s="1" t="str">
        <f>IF(AND("AS"=MID(D332,1,2),LEN(B332)&gt;1),INDEX(コアインボイス0904!F:F,MATCH('japan-core_semantics'!B332,コアインボイス0904!C:C,0),1),"")</f>
        <v/>
      </c>
    </row>
    <row r="333" spans="1:11">
      <c r="A333">
        <v>476</v>
      </c>
      <c r="B333" s="161" t="str">
        <f>INDEX(コアインボイス0904!C:C,MATCH('japan-core_semantics'!A333,コアインボイス0904!A:A,0),1)</f>
        <v>/JC00/JC44_JC4f/JC55_a_JC2d/JC55_a_JC2d_07</v>
      </c>
      <c r="C333" s="161" t="s">
        <v>5047</v>
      </c>
      <c r="D333" t="s">
        <v>48</v>
      </c>
      <c r="E333">
        <v>2</v>
      </c>
      <c r="F333" t="str">
        <f>IF(LEN(B333)&gt;1,INDEX(コアインボイス0904!E:E,MATCH('japan-core_semantics'!B333,コアインボイス0904!C:C,0),1),"")</f>
        <v>文書レベル税</v>
      </c>
      <c r="G333" t="str">
        <f>IF(LEN(B333)&gt;1,INDEX(コアインボイス0904!G:G,MATCH('japan-core_semantics'!B333,コアインボイス0904!C:C,0),1),"")</f>
        <v>文書レベル税率</v>
      </c>
      <c r="H333" s="1" t="s">
        <v>2697</v>
      </c>
      <c r="K333" s="1" t="str">
        <f>IF(AND("AS"=MID(D333,1,2),LEN(B333)&gt;1),INDEX(コアインボイス0904!F:F,MATCH('japan-core_semantics'!B333,コアインボイス0904!C:C,0),1),"")</f>
        <v/>
      </c>
    </row>
    <row r="334" spans="1:11">
      <c r="A334" s="161">
        <v>477</v>
      </c>
      <c r="B334" s="161" t="str">
        <f>INDEX(コアインボイス0904!C:C,MATCH('japan-core_semantics'!A334,コアインボイス0904!A:A,0),1)</f>
        <v>/JC00/JC44_JC4f/JC55_a_JC2d/JC55_a_JC2d_08</v>
      </c>
      <c r="C334" s="161" t="s">
        <v>5048</v>
      </c>
      <c r="D334" t="s">
        <v>48</v>
      </c>
      <c r="E334">
        <v>2</v>
      </c>
      <c r="F334" t="str">
        <f>IF(LEN(B334)&gt;1,INDEX(コアインボイス0904!E:E,MATCH('japan-core_semantics'!B334,コアインボイス0904!C:C,0),1),"")</f>
        <v>文書レベル税</v>
      </c>
      <c r="G334" t="str">
        <f>IF(LEN(B334)&gt;1,INDEX(コアインボイス0904!G:G,MATCH('japan-core_semantics'!B334,コアインボイス0904!C:C,0),1),"")</f>
        <v>文書レベル課税分類譲渡資産合計金額(税込み)</v>
      </c>
      <c r="H334" s="1" t="s">
        <v>2566</v>
      </c>
      <c r="K334" s="1" t="str">
        <f>IF(AND("AS"=MID(D334,1,2),LEN(B334)&gt;1),INDEX(コアインボイス0904!F:F,MATCH('japan-core_semantics'!B334,コアインボイス0904!C:C,0),1),"")</f>
        <v/>
      </c>
    </row>
    <row r="335" spans="1:11">
      <c r="A335">
        <v>478</v>
      </c>
      <c r="B335" s="161" t="str">
        <f>INDEX(コアインボイス0904!C:C,MATCH('japan-core_semantics'!A335,コアインボイス0904!A:A,0),1)</f>
        <v>/JC00/JC44_JC4f/JC55_a_JC2d/JC55_a_JC2d_09</v>
      </c>
      <c r="C335" s="161" t="s">
        <v>5049</v>
      </c>
      <c r="D335" t="s">
        <v>48</v>
      </c>
      <c r="E335">
        <v>2</v>
      </c>
      <c r="F335" t="str">
        <f>IF(LEN(B335)&gt;1,INDEX(コアインボイス0904!E:E,MATCH('japan-core_semantics'!B335,コアインボイス0904!C:C,0),1),"")</f>
        <v>文書レベル税</v>
      </c>
      <c r="G335" t="str">
        <f>IF(LEN(B335)&gt;1,INDEX(コアインボイス0904!G:G,MATCH('japan-core_semantics'!B335,コアインボイス0904!C:C,0),1),"")</f>
        <v>文書レベル税計算方式</v>
      </c>
      <c r="H335" s="1" t="s">
        <v>2355</v>
      </c>
      <c r="K335" s="1" t="str">
        <f>IF(AND("AS"=MID(D335,1,2),LEN(B335)&gt;1),INDEX(コアインボイス0904!F:F,MATCH('japan-core_semantics'!B335,コアインボイス0904!C:C,0),1),"")</f>
        <v/>
      </c>
    </row>
    <row r="336" spans="1:11">
      <c r="A336" s="161">
        <v>479</v>
      </c>
      <c r="B336" s="161" t="str">
        <f>INDEX(コアインボイス0904!C:C,MATCH('japan-core_semantics'!A336,コアインボイス0904!A:A,0),1)</f>
        <v>/JC00/JC44_JC4f/JC55_a_JC2d/JC55_a_JC2d_10</v>
      </c>
      <c r="C336" s="161" t="s">
        <v>5050</v>
      </c>
      <c r="D336" t="s">
        <v>48</v>
      </c>
      <c r="E336">
        <v>2</v>
      </c>
      <c r="F336" t="str">
        <f>IF(LEN(B336)&gt;1,INDEX(コアインボイス0904!E:E,MATCH('japan-core_semantics'!B336,コアインボイス0904!C:C,0),1),"")</f>
        <v>文書レベル税</v>
      </c>
      <c r="G336" t="str">
        <f>IF(LEN(B336)&gt;1,INDEX(コアインボイス0904!G:G,MATCH('japan-core_semantics'!B336,コアインボイス0904!C:C,0),1),"")</f>
        <v>文書レベル適用税制ID</v>
      </c>
      <c r="H336" s="1" t="s">
        <v>2355</v>
      </c>
      <c r="K336" s="1" t="str">
        <f>IF(AND("AS"=MID(D336,1,2),LEN(B336)&gt;1),INDEX(コアインボイス0904!F:F,MATCH('japan-core_semantics'!B336,コアインボイス0904!C:C,0),1),"")</f>
        <v/>
      </c>
    </row>
    <row r="337" spans="1:11">
      <c r="A337">
        <v>480</v>
      </c>
      <c r="B337" s="161" t="str">
        <f>INDEX(コアインボイス0904!C:C,MATCH('japan-core_semantics'!A337,コアインボイス0904!A:A,0),1)</f>
        <v>/JC00/JC44_JC4f/JC55_b_JC2d</v>
      </c>
      <c r="C337" s="161" t="s">
        <v>5052</v>
      </c>
      <c r="D337" t="s">
        <v>60</v>
      </c>
      <c r="E337">
        <v>2</v>
      </c>
      <c r="F337" t="str">
        <f>IF(LEN(B337)&gt;1,INDEX(コアインボイス0904!E:E,MATCH('japan-core_semantics'!B337,コアインボイス0904!C:C,0),1),"")</f>
        <v>文書</v>
      </c>
      <c r="I337" t="s">
        <v>5241</v>
      </c>
      <c r="K337" s="1" t="str">
        <f>IF(AND("AS"=MID(D337,1,2),LEN(B337)&gt;1),INDEX(コアインボイス0904!F:F,MATCH('japan-core_semantics'!B337,コアインボイス0904!C:C,0),1),"")</f>
        <v>n</v>
      </c>
    </row>
    <row r="338" spans="1:11">
      <c r="A338">
        <v>482</v>
      </c>
      <c r="B338" s="161" t="str">
        <f>INDEX(コアインボイス0904!C:C,MATCH('japan-core_semantics'!A338,コアインボイス0904!A:A,0),1)</f>
        <v>/JC00/JC44_JC4f/JC55_b_JC2d/JC55_b_JC2d_01</v>
      </c>
      <c r="C338" s="161" t="s">
        <v>5053</v>
      </c>
      <c r="D338" t="s">
        <v>48</v>
      </c>
      <c r="E338">
        <v>2</v>
      </c>
      <c r="F338" t="str">
        <f>IF(LEN(B338)&gt;1,INDEX(コアインボイス0904!E:E,MATCH('japan-core_semantics'!B338,コアインボイス0904!C:C,0),1),"")</f>
        <v>文書レベル会計通貨税</v>
      </c>
      <c r="G338" t="str">
        <f>IF(LEN(B338)&gt;1,INDEX(コアインボイス0904!G:G,MATCH('japan-core_semantics'!B338,コアインボイス0904!C:C,0),1),"")</f>
        <v>文書レベル会計通貨課税分類税額</v>
      </c>
      <c r="H338" s="1" t="s">
        <v>2566</v>
      </c>
      <c r="K338" s="1" t="str">
        <f>IF(AND("AS"=MID(D338,1,2),LEN(B338)&gt;1),INDEX(コアインボイス0904!F:F,MATCH('japan-core_semantics'!B338,コアインボイス0904!C:C,0),1),"")</f>
        <v/>
      </c>
    </row>
    <row r="339" spans="1:11">
      <c r="A339" s="161">
        <v>483</v>
      </c>
      <c r="B339" s="161" t="str">
        <f>INDEX(コアインボイス0904!C:C,MATCH('japan-core_semantics'!A339,コアインボイス0904!A:A,0),1)</f>
        <v>/JC00/JC44_JC4f/JC55_b_JC2d/JC55_b_JC2d_02</v>
      </c>
      <c r="C339" s="161" t="s">
        <v>5054</v>
      </c>
      <c r="D339" t="s">
        <v>48</v>
      </c>
      <c r="E339">
        <v>2</v>
      </c>
      <c r="F339" t="str">
        <f>IF(LEN(B339)&gt;1,INDEX(コアインボイス0904!E:E,MATCH('japan-core_semantics'!B339,コアインボイス0904!C:C,0),1),"")</f>
        <v>文書レベル会計通貨税</v>
      </c>
      <c r="G339" t="str">
        <f>IF(LEN(B339)&gt;1,INDEX(コアインボイス0904!G:G,MATCH('japan-core_semantics'!B339,コアインボイス0904!C:C,0),1),"")</f>
        <v>文書レベル会計通貨課税分類譲渡資産合計金額（税抜き）</v>
      </c>
      <c r="H339" s="1" t="s">
        <v>2566</v>
      </c>
      <c r="K339" s="1" t="str">
        <f>IF(AND("AS"=MID(D339,1,2),LEN(B339)&gt;1),INDEX(コアインボイス0904!F:F,MATCH('japan-core_semantics'!B339,コアインボイス0904!C:C,0),1),"")</f>
        <v/>
      </c>
    </row>
    <row r="340" spans="1:11">
      <c r="A340">
        <v>484</v>
      </c>
      <c r="B340" s="161" t="str">
        <f>INDEX(コアインボイス0904!C:C,MATCH('japan-core_semantics'!A340,コアインボイス0904!A:A,0),1)</f>
        <v>/JC00/JC44_JC4f/JC55_b_JC2d/JC55_b_JC2d_03</v>
      </c>
      <c r="C340" s="161" t="s">
        <v>5055</v>
      </c>
      <c r="D340" t="s">
        <v>48</v>
      </c>
      <c r="E340">
        <v>2</v>
      </c>
      <c r="F340" t="str">
        <f>IF(LEN(B340)&gt;1,INDEX(コアインボイス0904!E:E,MATCH('japan-core_semantics'!B340,コアインボイス0904!C:C,0),1),"")</f>
        <v>文書レベル会計通貨税</v>
      </c>
      <c r="G340" t="str">
        <f>IF(LEN(B340)&gt;1,INDEX(コアインボイス0904!G:G,MATCH('japan-core_semantics'!B340,コアインボイス0904!C:C,0),1),"")</f>
        <v>文書レベル会計通貨課税分類コード</v>
      </c>
      <c r="H340" s="1" t="s">
        <v>2355</v>
      </c>
      <c r="K340" s="1" t="str">
        <f>IF(AND("AS"=MID(D340,1,2),LEN(B340)&gt;1),INDEX(コアインボイス0904!F:F,MATCH('japan-core_semantics'!B340,コアインボイス0904!C:C,0),1),"")</f>
        <v/>
      </c>
    </row>
    <row r="341" spans="1:11">
      <c r="A341" s="161">
        <v>485</v>
      </c>
      <c r="B341" s="161" t="str">
        <f>INDEX(コアインボイス0904!C:C,MATCH('japan-core_semantics'!A341,コアインボイス0904!A:A,0),1)</f>
        <v>/JC00/JC44_JC4f/JC55_b_JC2d/JC55_b_JC2d_04</v>
      </c>
      <c r="C341" s="161" t="s">
        <v>5056</v>
      </c>
      <c r="D341" t="s">
        <v>48</v>
      </c>
      <c r="E341">
        <v>2</v>
      </c>
      <c r="F341" t="str">
        <f>IF(LEN(B341)&gt;1,INDEX(コアインボイス0904!E:E,MATCH('japan-core_semantics'!B341,コアインボイス0904!C:C,0),1),"")</f>
        <v>文書レベル会計通貨税</v>
      </c>
      <c r="G341" t="str">
        <f>IF(LEN(B341)&gt;1,INDEX(コアインボイス0904!G:G,MATCH('japan-core_semantics'!B341,コアインボイス0904!C:C,0),1),"")</f>
        <v>文書レベル会計通貨課税分類税通貨コード</v>
      </c>
      <c r="H341" s="1" t="s">
        <v>2355</v>
      </c>
      <c r="K341" s="1" t="str">
        <f>IF(AND("AS"=MID(D341,1,2),LEN(B341)&gt;1),INDEX(コアインボイス0904!F:F,MATCH('japan-core_semantics'!B341,コアインボイス0904!C:C,0),1),"")</f>
        <v/>
      </c>
    </row>
    <row r="342" spans="1:11">
      <c r="A342" s="161">
        <v>486</v>
      </c>
      <c r="B342" s="161" t="str">
        <f>INDEX(コアインボイス0904!C:C,MATCH('japan-core_semantics'!A342,コアインボイス0904!A:A,0),1)</f>
        <v>/JC00/JC44_JC4f/JC55_b_JC2d/JC55_b_JC2d_05</v>
      </c>
      <c r="C342" s="161" t="s">
        <v>5057</v>
      </c>
      <c r="D342" t="s">
        <v>48</v>
      </c>
      <c r="E342">
        <v>2</v>
      </c>
      <c r="F342" t="str">
        <f>IF(LEN(B342)&gt;1,INDEX(コアインボイス0904!E:E,MATCH('japan-core_semantics'!B342,コアインボイス0904!C:C,0),1),"")</f>
        <v>文書レベル会計通貨税</v>
      </c>
      <c r="G342" t="str">
        <f>IF(LEN(B342)&gt;1,INDEX(コアインボイス0904!G:G,MATCH('japan-core_semantics'!B342,コアインボイス0904!C:C,0),1),"")</f>
        <v>文書レベル会計通貨税率</v>
      </c>
      <c r="H342" s="1" t="s">
        <v>2355</v>
      </c>
      <c r="K342" s="1" t="str">
        <f>IF(AND("AS"=MID(D342,1,2),LEN(B342)&gt;1),INDEX(コアインボイス0904!F:F,MATCH('japan-core_semantics'!B342,コアインボイス0904!C:C,0),1),"")</f>
        <v/>
      </c>
    </row>
    <row r="343" spans="1:11">
      <c r="A343" s="161">
        <v>487</v>
      </c>
      <c r="B343" s="161" t="str">
        <f>INDEX(コアインボイス0904!C:C,MATCH('japan-core_semantics'!A343,コアインボイス0904!A:A,0),1)</f>
        <v>/JC00/JC44_JC4f/JC55_b_JC2d/JC55_b_JC2d_06</v>
      </c>
      <c r="C343" s="161" t="s">
        <v>5058</v>
      </c>
      <c r="D343" t="s">
        <v>48</v>
      </c>
      <c r="E343">
        <v>2</v>
      </c>
      <c r="F343" t="str">
        <f>IF(LEN(B343)&gt;1,INDEX(コアインボイス0904!E:E,MATCH('japan-core_semantics'!B343,コアインボイス0904!C:C,0),1),"")</f>
        <v>文書レベル会計通貨税</v>
      </c>
      <c r="G343" t="str">
        <f>IF(LEN(B343)&gt;1,INDEX(コアインボイス0904!G:G,MATCH('japan-core_semantics'!B343,コアインボイス0904!C:C,0),1),"")</f>
        <v>文書レベル適用税制ID</v>
      </c>
      <c r="H343" s="1" t="s">
        <v>2355</v>
      </c>
      <c r="K343" s="1" t="str">
        <f>IF(AND("AS"=MID(D343,1,2),LEN(B343)&gt;1),INDEX(コアインボイス0904!F:F,MATCH('japan-core_semantics'!B343,コアインボイス0904!C:C,0),1),"")</f>
        <v/>
      </c>
    </row>
    <row r="344" spans="1:11">
      <c r="A344">
        <v>488</v>
      </c>
      <c r="B344" s="161" t="str">
        <f>INDEX(コアインボイス0904!C:C,MATCH('japan-core_semantics'!A344,コアインボイス0904!A:A,0),1)</f>
        <v>/JC00/JC44_JC4f/JC56_JC14</v>
      </c>
      <c r="C344" s="161" t="s">
        <v>5060</v>
      </c>
      <c r="D344" t="s">
        <v>60</v>
      </c>
      <c r="E344">
        <v>2</v>
      </c>
      <c r="F344" t="str">
        <f>IF(LEN(B344)&gt;1,INDEX(コアインボイス0904!E:E,MATCH('japan-core_semantics'!B344,コアインボイス0904!C:C,0),1),"")</f>
        <v>文書</v>
      </c>
      <c r="I344" t="s">
        <v>4559</v>
      </c>
      <c r="K344" s="1">
        <f>IF(AND("AS"=MID(D344,1,2),LEN(B344)&gt;1),INDEX(コアインボイス0904!F:F,MATCH('japan-core_semantics'!B344,コアインボイス0904!C:C,0),1),"")</f>
        <v>1</v>
      </c>
    </row>
    <row r="345" spans="1:11">
      <c r="A345">
        <v>490</v>
      </c>
      <c r="B345" s="161" t="str">
        <f>INDEX(コアインボイス0904!C:C,MATCH('japan-core_semantics'!A345,コアインボイス0904!A:A,0),1)</f>
        <v>/JC00/JC44_JC4f/JC56_JC14/JC56_JC14_01</v>
      </c>
      <c r="C345" s="161" t="s">
        <v>5061</v>
      </c>
      <c r="D345" t="s">
        <v>48</v>
      </c>
      <c r="E345">
        <v>2</v>
      </c>
      <c r="F345" t="str">
        <f>IF(LEN(B345)&gt;1,INDEX(コアインボイス0904!E:E,MATCH('japan-core_semantics'!B345,コアインボイス0904!C:C,0),1),"")</f>
        <v>文書レベル取引期間</v>
      </c>
      <c r="G345" t="str">
        <f>IF(LEN(B345)&gt;1,INDEX(コアインボイス0904!G:G,MATCH('japan-core_semantics'!B345,コアインボイス0904!C:C,0),1),"")</f>
        <v>文書レベル取引開始日</v>
      </c>
      <c r="H345" s="1" t="s">
        <v>2355</v>
      </c>
      <c r="K345" s="1" t="str">
        <f>IF(AND("AS"=MID(D345,1,2),LEN(B345)&gt;1),INDEX(コアインボイス0904!F:F,MATCH('japan-core_semantics'!B345,コアインボイス0904!C:C,0),1),"")</f>
        <v/>
      </c>
    </row>
    <row r="346" spans="1:11">
      <c r="A346">
        <v>491</v>
      </c>
      <c r="B346" s="161" t="str">
        <f>INDEX(コアインボイス0904!C:C,MATCH('japan-core_semantics'!A346,コアインボイス0904!A:A,0),1)</f>
        <v>/JC00/JC44_JC4f/JC56_JC14/JC56_JC14_02</v>
      </c>
      <c r="C346" s="161" t="s">
        <v>5062</v>
      </c>
      <c r="D346" t="s">
        <v>48</v>
      </c>
      <c r="E346">
        <v>2</v>
      </c>
      <c r="F346" t="str">
        <f>IF(LEN(B346)&gt;1,INDEX(コアインボイス0904!E:E,MATCH('japan-core_semantics'!B346,コアインボイス0904!C:C,0),1),"")</f>
        <v>文書レベル取引期間</v>
      </c>
      <c r="G346" t="str">
        <f>IF(LEN(B346)&gt;1,INDEX(コアインボイス0904!G:G,MATCH('japan-core_semantics'!B346,コアインボイス0904!C:C,0),1),"")</f>
        <v>文書レベル取引終了日</v>
      </c>
      <c r="H346" s="1" t="s">
        <v>2355</v>
      </c>
      <c r="K346" s="1" t="str">
        <f>IF(AND("AS"=MID(D346,1,2),LEN(B346)&gt;1),INDEX(コアインボイス0904!F:F,MATCH('japan-core_semantics'!B346,コアインボイス0904!C:C,0),1),"")</f>
        <v/>
      </c>
    </row>
    <row r="347" spans="1:11">
      <c r="A347" s="161">
        <v>492</v>
      </c>
      <c r="B347" s="161" t="str">
        <f>INDEX(コアインボイス0904!C:C,MATCH('japan-core_semantics'!A347,コアインボイス0904!A:A,0),1)</f>
        <v>/JC00/JC44_JC4f/JC58_c_JC5c</v>
      </c>
      <c r="C347" s="161" t="s">
        <v>5064</v>
      </c>
      <c r="D347" t="s">
        <v>60</v>
      </c>
      <c r="E347">
        <v>2</v>
      </c>
      <c r="F347" t="str">
        <f>IF(LEN(B347)&gt;1,INDEX(コアインボイス0904!E:E,MATCH('japan-core_semantics'!B347,コアインボイス0904!C:C,0),1),"")</f>
        <v>文書</v>
      </c>
      <c r="I347" t="s">
        <v>4637</v>
      </c>
      <c r="K347" s="1">
        <f>IF(AND("AS"=MID(D347,1,2),LEN(B347)&gt;1),INDEX(コアインボイス0904!F:F,MATCH('japan-core_semantics'!B347,コアインボイス0904!C:C,0),1),"")</f>
        <v>1</v>
      </c>
    </row>
    <row r="348" spans="1:11">
      <c r="A348" s="161">
        <v>494</v>
      </c>
      <c r="B348" s="161" t="str">
        <f>INDEX(コアインボイス0904!C:C,MATCH('japan-core_semantics'!A348,コアインボイス0904!A:A,0),1)</f>
        <v>/JC00/JC44_JC4f/JC58_c_JC5c/JC58_c_JC5c_01</v>
      </c>
      <c r="C348" s="161" t="s">
        <v>5065</v>
      </c>
      <c r="D348" t="s">
        <v>48</v>
      </c>
      <c r="E348">
        <v>2</v>
      </c>
      <c r="F348" t="str">
        <f>IF(LEN(B348)&gt;1,INDEX(コアインボイス0904!E:E,MATCH('japan-core_semantics'!B348,コアインボイス0904!C:C,0),1),"")</f>
        <v>文書レベル合計金額</v>
      </c>
      <c r="G348" t="str">
        <f>IF(LEN(B348)&gt;1,INDEX(コアインボイス0904!G:G,MATCH('japan-core_semantics'!B348,コアインボイス0904!C:C,0),1),"")</f>
        <v>文書レベル追加請求合計金額</v>
      </c>
      <c r="H348" s="1" t="s">
        <v>2355</v>
      </c>
      <c r="K348" s="1" t="str">
        <f>IF(AND("AS"=MID(D348,1,2),LEN(B348)&gt;1),INDEX(コアインボイス0904!F:F,MATCH('japan-core_semantics'!B348,コアインボイス0904!C:C,0),1),"")</f>
        <v/>
      </c>
    </row>
    <row r="349" spans="1:11">
      <c r="A349" s="161">
        <v>495</v>
      </c>
      <c r="B349" s="161" t="str">
        <f>INDEX(コアインボイス0904!C:C,MATCH('japan-core_semantics'!A349,コアインボイス0904!A:A,0),1)</f>
        <v>/JC00/JC44_JC4f/JC58_c_JC5c/JC58_c_JC5c_02</v>
      </c>
      <c r="C349" s="161" t="s">
        <v>5066</v>
      </c>
      <c r="D349" t="s">
        <v>48</v>
      </c>
      <c r="E349">
        <v>2</v>
      </c>
      <c r="F349" t="str">
        <f>IF(LEN(B349)&gt;1,INDEX(コアインボイス0904!E:E,MATCH('japan-core_semantics'!B349,コアインボイス0904!C:C,0),1),"")</f>
        <v>文書レベル合計金額</v>
      </c>
      <c r="G349" t="str">
        <f>IF(LEN(B349)&gt;1,INDEX(コアインボイス0904!G:G,MATCH('japan-core_semantics'!B349,コアインボイス0904!C:C,0),1),"")</f>
        <v>文書レベル返金合計金額</v>
      </c>
      <c r="H349" s="1" t="s">
        <v>2355</v>
      </c>
      <c r="K349" s="1" t="str">
        <f>IF(AND("AS"=MID(D349,1,2),LEN(B349)&gt;1),INDEX(コアインボイス0904!F:F,MATCH('japan-core_semantics'!B349,コアインボイス0904!C:C,0),1),"")</f>
        <v/>
      </c>
    </row>
    <row r="350" spans="1:11">
      <c r="A350" s="161">
        <v>496</v>
      </c>
      <c r="B350" s="161" t="str">
        <f>INDEX(コアインボイス0904!C:C,MATCH('japan-core_semantics'!A350,コアインボイス0904!A:A,0),1)</f>
        <v>/JC00/JC44_JC4f/JC58_c_JC5c/JC58_c_JC5c_03</v>
      </c>
      <c r="C350" s="161" t="s">
        <v>5067</v>
      </c>
      <c r="D350" t="s">
        <v>48</v>
      </c>
      <c r="E350">
        <v>2</v>
      </c>
      <c r="F350" t="str">
        <f>IF(LEN(B350)&gt;1,INDEX(コアインボイス0904!E:E,MATCH('japan-core_semantics'!B350,コアインボイス0904!C:C,0),1),"")</f>
        <v>文書レベル合計金額</v>
      </c>
      <c r="G350" t="str">
        <f>IF(LEN(B350)&gt;1,INDEX(コアインボイス0904!G:G,MATCH('japan-core_semantics'!B350,コアインボイス0904!C:C,0),1),"")</f>
        <v>文書レベル合計税額</v>
      </c>
      <c r="H350" s="1" t="s">
        <v>2355</v>
      </c>
      <c r="K350" s="1" t="str">
        <f>IF(AND("AS"=MID(D350,1,2),LEN(B350)&gt;1),INDEX(コアインボイス0904!F:F,MATCH('japan-core_semantics'!B350,コアインボイス0904!C:C,0),1),"")</f>
        <v/>
      </c>
    </row>
    <row r="351" spans="1:11">
      <c r="A351">
        <v>497</v>
      </c>
      <c r="B351" s="161" t="str">
        <f>INDEX(コアインボイス0904!C:C,MATCH('japan-core_semantics'!A351,コアインボイス0904!A:A,0),1)</f>
        <v>/JC00/JC44_JC4f/JC58_c_JC5c/JC58_c_JC5c_04</v>
      </c>
      <c r="C351" s="161" t="s">
        <v>5068</v>
      </c>
      <c r="D351" t="s">
        <v>48</v>
      </c>
      <c r="E351">
        <v>2</v>
      </c>
      <c r="F351" t="str">
        <f>IF(LEN(B351)&gt;1,INDEX(コアインボイス0904!E:E,MATCH('japan-core_semantics'!B351,コアインボイス0904!C:C,0),1),"")</f>
        <v>文書レベル合計金額</v>
      </c>
      <c r="G351" t="str">
        <f>IF(LEN(B351)&gt;1,INDEX(コアインボイス0904!G:G,MATCH('japan-core_semantics'!B351,コアインボイス0904!C:C,0),1),"")</f>
        <v>文書レベルグロス合計金額（税抜き）</v>
      </c>
      <c r="H351" s="1" t="s">
        <v>2355</v>
      </c>
      <c r="K351" s="1" t="str">
        <f>IF(AND("AS"=MID(D351,1,2),LEN(B351)&gt;1),INDEX(コアインボイス0904!F:F,MATCH('japan-core_semantics'!B351,コアインボイス0904!C:C,0),1),"")</f>
        <v/>
      </c>
    </row>
    <row r="352" spans="1:11">
      <c r="A352" s="161">
        <v>498</v>
      </c>
      <c r="B352" s="161" t="str">
        <f>INDEX(コアインボイス0904!C:C,MATCH('japan-core_semantics'!A352,コアインボイス0904!A:A,0),1)</f>
        <v>/JC00/JC44_JC4f/JC58_c_JC5c/JC58_c_JC5c_05</v>
      </c>
      <c r="C352" s="161" t="s">
        <v>5069</v>
      </c>
      <c r="D352" t="s">
        <v>48</v>
      </c>
      <c r="E352">
        <v>2</v>
      </c>
      <c r="F352" t="str">
        <f>IF(LEN(B352)&gt;1,INDEX(コアインボイス0904!E:E,MATCH('japan-core_semantics'!B352,コアインボイス0904!C:C,0),1),"")</f>
        <v>文書レベル合計金額</v>
      </c>
      <c r="G352" t="str">
        <f>IF(LEN(B352)&gt;1,INDEX(コアインボイス0904!G:G,MATCH('japan-core_semantics'!B352,コアインボイス0904!C:C,0),1),"")</f>
        <v>文書レベル譲渡資産合計金額(税抜き)</v>
      </c>
      <c r="H352" s="1" t="s">
        <v>2355</v>
      </c>
      <c r="K352" s="1" t="str">
        <f>IF(AND("AS"=MID(D352,1,2),LEN(B352)&gt;1),INDEX(コアインボイス0904!F:F,MATCH('japan-core_semantics'!B352,コアインボイス0904!C:C,0),1),"")</f>
        <v/>
      </c>
    </row>
    <row r="353" spans="1:11">
      <c r="A353">
        <v>499</v>
      </c>
      <c r="B353" s="161" t="str">
        <f>INDEX(コアインボイス0904!C:C,MATCH('japan-core_semantics'!A353,コアインボイス0904!A:A,0),1)</f>
        <v>/JC00/JC44_JC4f/JC58_c_JC5c/JC58_c_JC5c_06</v>
      </c>
      <c r="C353" s="161" t="s">
        <v>5070</v>
      </c>
      <c r="D353" t="s">
        <v>48</v>
      </c>
      <c r="E353">
        <v>2</v>
      </c>
      <c r="F353" t="str">
        <f>IF(LEN(B353)&gt;1,INDEX(コアインボイス0904!E:E,MATCH('japan-core_semantics'!B353,コアインボイス0904!C:C,0),1),"")</f>
        <v>文書レベル合計金額</v>
      </c>
      <c r="G353" t="str">
        <f>IF(LEN(B353)&gt;1,INDEX(コアインボイス0904!G:G,MATCH('japan-core_semantics'!B353,コアインボイス0904!C:C,0),1),"")</f>
        <v>文書レベル譲渡資産合計金額(税込み)</v>
      </c>
      <c r="H353" s="1" t="s">
        <v>2355</v>
      </c>
      <c r="K353" s="1" t="str">
        <f>IF(AND("AS"=MID(D353,1,2),LEN(B353)&gt;1),INDEX(コアインボイス0904!F:F,MATCH('japan-core_semantics'!B353,コアインボイス0904!C:C,0),1),"")</f>
        <v/>
      </c>
    </row>
    <row r="354" spans="1:11">
      <c r="A354" s="161">
        <v>500</v>
      </c>
      <c r="B354" s="161" t="str">
        <f>INDEX(コアインボイス0904!C:C,MATCH('japan-core_semantics'!A354,コアインボイス0904!A:A,0),1)</f>
        <v>/JC00/JC44_JC4f/JC58_c_JC5c/JC58_c_JC5c_07</v>
      </c>
      <c r="C354" s="161" t="s">
        <v>5071</v>
      </c>
      <c r="D354" t="s">
        <v>48</v>
      </c>
      <c r="E354">
        <v>2</v>
      </c>
      <c r="F354" t="str">
        <f>IF(LEN(B354)&gt;1,INDEX(コアインボイス0904!E:E,MATCH('japan-core_semantics'!B354,コアインボイス0904!C:C,0),1),"")</f>
        <v>文書レベル合計金額</v>
      </c>
      <c r="G354" t="str">
        <f>IF(LEN(B354)&gt;1,INDEX(コアインボイス0904!G:G,MATCH('japan-core_semantics'!B354,コアインボイス0904!C:C,0),1),"")</f>
        <v>文書レベル総合計金額（税込み）</v>
      </c>
      <c r="H354" s="1" t="s">
        <v>2355</v>
      </c>
      <c r="K354" s="1" t="str">
        <f>IF(AND("AS"=MID(D354,1,2),LEN(B354)&gt;1),INDEX(コアインボイス0904!F:F,MATCH('japan-core_semantics'!B354,コアインボイス0904!C:C,0),1),"")</f>
        <v/>
      </c>
    </row>
    <row r="355" spans="1:11">
      <c r="A355">
        <v>501</v>
      </c>
      <c r="B355" s="161" t="str">
        <f>INDEX(コアインボイス0904!C:C,MATCH('japan-core_semantics'!A355,コアインボイス0904!A:A,0),1)</f>
        <v>/JC00/JC44_JC4f/JC58_b_JC5c</v>
      </c>
      <c r="C355" s="161" t="s">
        <v>5073</v>
      </c>
      <c r="D355" t="s">
        <v>60</v>
      </c>
      <c r="E355">
        <v>2</v>
      </c>
      <c r="F355" t="str">
        <f>IF(LEN(B355)&gt;1,INDEX(コアインボイス0904!E:E,MATCH('japan-core_semantics'!B355,コアインボイス0904!C:C,0),1),"")</f>
        <v>文書</v>
      </c>
      <c r="I355" t="s">
        <v>5247</v>
      </c>
      <c r="K355" s="1">
        <f>IF(AND("AS"=MID(D355,1,2),LEN(B355)&gt;1),INDEX(コアインボイス0904!F:F,MATCH('japan-core_semantics'!B355,コアインボイス0904!C:C,0),1),"")</f>
        <v>1</v>
      </c>
    </row>
    <row r="356" spans="1:11">
      <c r="A356">
        <v>503</v>
      </c>
      <c r="B356" s="161" t="str">
        <f>INDEX(コアインボイス0904!C:C,MATCH('japan-core_semantics'!A356,コアインボイス0904!A:A,0),1)</f>
        <v>/JC00/JC44_JC4f/JC58_b_JC5c/JC58_b_JC5c_01</v>
      </c>
      <c r="C356" s="161" t="s">
        <v>5074</v>
      </c>
      <c r="D356" t="s">
        <v>48</v>
      </c>
      <c r="E356">
        <v>2</v>
      </c>
      <c r="F356" t="str">
        <f>IF(LEN(B356)&gt;1,INDEX(コアインボイス0904!E:E,MATCH('japan-core_semantics'!B356,コアインボイス0904!C:C,0),1),"")</f>
        <v>文書レベル会計通貨合計金額</v>
      </c>
      <c r="G356" t="str">
        <f>IF(LEN(B356)&gt;1,INDEX(コアインボイス0904!G:G,MATCH('japan-core_semantics'!B356,コアインボイス0904!C:C,0),1),"")</f>
        <v>文書レベル会計通貨合計税額</v>
      </c>
      <c r="H356" s="1" t="s">
        <v>2355</v>
      </c>
      <c r="K356" s="1" t="str">
        <f>IF(AND("AS"=MID(D356,1,2),LEN(B356)&gt;1),INDEX(コアインボイス0904!F:F,MATCH('japan-core_semantics'!B356,コアインボイス0904!C:C,0),1),"")</f>
        <v/>
      </c>
    </row>
    <row r="357" spans="1:11">
      <c r="A357" s="161">
        <v>504</v>
      </c>
      <c r="B357" s="161" t="str">
        <f>INDEX(コアインボイス0904!C:C,MATCH('japan-core_semantics'!A357,コアインボイス0904!A:A,0),1)</f>
        <v>/JC00/JC44_JC4f/JC59_JC0f</v>
      </c>
      <c r="C357" s="161" t="s">
        <v>5076</v>
      </c>
      <c r="D357" t="s">
        <v>60</v>
      </c>
      <c r="E357">
        <v>2</v>
      </c>
      <c r="F357" t="str">
        <f>IF(LEN(B357)&gt;1,INDEX(コアインボイス0904!E:E,MATCH('japan-core_semantics'!B357,コアインボイス0904!C:C,0),1),"")</f>
        <v>文書</v>
      </c>
      <c r="I357" t="s">
        <v>4645</v>
      </c>
      <c r="K357" s="1" t="str">
        <f>IF(AND("AS"=MID(D357,1,2),LEN(B357)&gt;1),INDEX(コアインボイス0904!F:F,MATCH('japan-core_semantics'!B357,コアインボイス0904!C:C,0),1),"")</f>
        <v>n</v>
      </c>
    </row>
    <row r="358" spans="1:11">
      <c r="A358" s="161">
        <v>506</v>
      </c>
      <c r="B358" s="161" t="str">
        <f>INDEX(コアインボイス0904!C:C,MATCH('japan-core_semantics'!A358,コアインボイス0904!A:A,0),1)</f>
        <v>/JC00/JC44_JC4f/JC59_JC0f/JC59_JC0f_01</v>
      </c>
      <c r="C358" s="161" t="s">
        <v>5077</v>
      </c>
      <c r="D358" t="s">
        <v>48</v>
      </c>
      <c r="E358">
        <v>2</v>
      </c>
      <c r="F358" t="str">
        <f>IF(LEN(B358)&gt;1,INDEX(コアインボイス0904!E:E,MATCH('japan-core_semantics'!B358,コアインボイス0904!C:C,0),1),"")</f>
        <v>文書レベル調整</v>
      </c>
      <c r="G358" t="str">
        <f>IF(LEN(B358)&gt;1,INDEX(コアインボイス0904!G:G,MATCH('japan-core_semantics'!B358,コアインボイス0904!C:C,0),1),"")</f>
        <v>文書レベル調整理由コード</v>
      </c>
      <c r="H358" s="1" t="s">
        <v>2355</v>
      </c>
      <c r="K358" s="1" t="str">
        <f>IF(AND("AS"=MID(D358,1,2),LEN(B358)&gt;1),INDEX(コアインボイス0904!F:F,MATCH('japan-core_semantics'!B358,コアインボイス0904!C:C,0),1),"")</f>
        <v/>
      </c>
    </row>
    <row r="359" spans="1:11">
      <c r="A359">
        <v>507</v>
      </c>
      <c r="B359" s="161" t="str">
        <f>INDEX(コアインボイス0904!C:C,MATCH('japan-core_semantics'!A359,コアインボイス0904!A:A,0),1)</f>
        <v>/JC00/JC44_JC4f/JC59_JC0f/JC59_JC0f_02</v>
      </c>
      <c r="C359" s="161" t="s">
        <v>5078</v>
      </c>
      <c r="D359" t="s">
        <v>48</v>
      </c>
      <c r="E359">
        <v>2</v>
      </c>
      <c r="F359" t="str">
        <f>IF(LEN(B359)&gt;1,INDEX(コアインボイス0904!E:E,MATCH('japan-core_semantics'!B359,コアインボイス0904!C:C,0),1),"")</f>
        <v>文書レベル調整</v>
      </c>
      <c r="G359" t="str">
        <f>IF(LEN(B359)&gt;1,INDEX(コアインボイス0904!G:G,MATCH('japan-core_semantics'!B359,コアインボイス0904!C:C,0),1),"")</f>
        <v>文書レベル調整理由</v>
      </c>
      <c r="H359" s="1" t="s">
        <v>2355</v>
      </c>
      <c r="K359" s="1" t="str">
        <f>IF(AND("AS"=MID(D359,1,2),LEN(B359)&gt;1),INDEX(コアインボイス0904!F:F,MATCH('japan-core_semantics'!B359,コアインボイス0904!C:C,0),1),"")</f>
        <v/>
      </c>
    </row>
    <row r="360" spans="1:11">
      <c r="A360" s="161">
        <v>508</v>
      </c>
      <c r="B360" s="161" t="str">
        <f>INDEX(コアインボイス0904!C:C,MATCH('japan-core_semantics'!A360,コアインボイス0904!A:A,0),1)</f>
        <v>/JC00/JC44_JC4f/JC59_JC0f/JC59_JC0f_03</v>
      </c>
      <c r="C360" s="161" t="s">
        <v>5079</v>
      </c>
      <c r="D360" t="s">
        <v>48</v>
      </c>
      <c r="E360">
        <v>2</v>
      </c>
      <c r="F360" t="str">
        <f>IF(LEN(B360)&gt;1,INDEX(コアインボイス0904!E:E,MATCH('japan-core_semantics'!B360,コアインボイス0904!C:C,0),1),"")</f>
        <v>文書レベル調整</v>
      </c>
      <c r="G360" t="str">
        <f>IF(LEN(B360)&gt;1,INDEX(コアインボイス0904!G:G,MATCH('japan-core_semantics'!B360,コアインボイス0904!C:C,0),1),"")</f>
        <v>文書レベル調整金額</v>
      </c>
      <c r="H360" s="1" t="s">
        <v>2355</v>
      </c>
      <c r="K360" s="1" t="str">
        <f>IF(AND("AS"=MID(D360,1,2),LEN(B360)&gt;1),INDEX(コアインボイス0904!F:F,MATCH('japan-core_semantics'!B360,コアインボイス0904!C:C,0),1),"")</f>
        <v/>
      </c>
    </row>
    <row r="361" spans="1:11">
      <c r="A361" s="161">
        <v>509</v>
      </c>
      <c r="B361" s="161" t="str">
        <f>INDEX(コアインボイス0904!C:C,MATCH('japan-core_semantics'!A361,コアインボイス0904!A:A,0),1)</f>
        <v>/JC00/JC44_JC4f/JC59_JC0f/JC59_JC0f_04</v>
      </c>
      <c r="C361" s="161" t="s">
        <v>5080</v>
      </c>
      <c r="D361" t="s">
        <v>48</v>
      </c>
      <c r="E361">
        <v>2</v>
      </c>
      <c r="F361" t="str">
        <f>IF(LEN(B361)&gt;1,INDEX(コアインボイス0904!E:E,MATCH('japan-core_semantics'!B361,コアインボイス0904!C:C,0),1),"")</f>
        <v>文書レベル調整</v>
      </c>
      <c r="G361" t="str">
        <f>IF(LEN(B361)&gt;1,INDEX(コアインボイス0904!G:G,MATCH('japan-core_semantics'!B361,コアインボイス0904!C:C,0),1),"")</f>
        <v>文書レベル調整取引方向コード</v>
      </c>
      <c r="H361" s="1" t="s">
        <v>2355</v>
      </c>
      <c r="K361" s="1" t="str">
        <f>IF(AND("AS"=MID(D361,1,2),LEN(B361)&gt;1),INDEX(コアインボイス0904!F:F,MATCH('japan-core_semantics'!B361,コアインボイス0904!C:C,0),1),"")</f>
        <v/>
      </c>
    </row>
    <row r="362" spans="1:11">
      <c r="A362" s="161">
        <v>510</v>
      </c>
      <c r="B362" s="161" t="str">
        <f>INDEX(コアインボイス0904!C:C,MATCH('japan-core_semantics'!A362,コアインボイス0904!A:A,0),1)</f>
        <v>/JC00/JC44_JC4f/JC59_JC0f/JC78_c_JC2d</v>
      </c>
      <c r="C362" s="161" t="s">
        <v>5082</v>
      </c>
      <c r="D362" t="s">
        <v>60</v>
      </c>
      <c r="E362">
        <v>3</v>
      </c>
      <c r="F362" t="str">
        <f>IF(LEN(B362)&gt;1,INDEX(コアインボイス0904!E:E,MATCH('japan-core_semantics'!B362,コアインボイス0904!C:C,0),1),"")</f>
        <v>文書レベル調整</v>
      </c>
      <c r="I362" t="s">
        <v>4650</v>
      </c>
      <c r="K362" s="1" t="str">
        <f>IF(AND("AS"=MID(D362,1,2),LEN(B362)&gt;1),INDEX(コアインボイス0904!F:F,MATCH('japan-core_semantics'!B362,コアインボイス0904!C:C,0),1),"")</f>
        <v>n</v>
      </c>
    </row>
    <row r="363" spans="1:11">
      <c r="A363" s="161">
        <v>512</v>
      </c>
      <c r="B363" s="161" t="str">
        <f>INDEX(コアインボイス0904!C:C,MATCH('japan-core_semantics'!A363,コアインボイス0904!A:A,0),1)</f>
        <v>/JC00/JC44_JC4f/JC59_JC0f/JC78_c_JC2d/JC78_c_JC2d_01</v>
      </c>
      <c r="C363" s="161" t="s">
        <v>5083</v>
      </c>
      <c r="D363" t="s">
        <v>48</v>
      </c>
      <c r="E363">
        <v>3</v>
      </c>
      <c r="F363" t="str">
        <f>IF(LEN(B363)&gt;1,INDEX(コアインボイス0904!E:E,MATCH('japan-core_semantics'!B363,コアインボイス0904!C:C,0),1),"")</f>
        <v>文書レベル調整調整税</v>
      </c>
      <c r="G363" t="str">
        <f>IF(LEN(B363)&gt;1,INDEX(コアインボイス0904!G:G,MATCH('japan-core_semantics'!B363,コアインボイス0904!C:C,0),1),"")</f>
        <v>文書レベル調整税額</v>
      </c>
      <c r="H363" s="1" t="s">
        <v>2355</v>
      </c>
      <c r="K363" s="1" t="str">
        <f>IF(AND("AS"=MID(D363,1,2),LEN(B363)&gt;1),INDEX(コアインボイス0904!F:F,MATCH('japan-core_semantics'!B363,コアインボイス0904!C:C,0),1),"")</f>
        <v/>
      </c>
    </row>
    <row r="364" spans="1:11">
      <c r="A364" s="161">
        <v>513</v>
      </c>
      <c r="B364" s="161" t="str">
        <f>INDEX(コアインボイス0904!C:C,MATCH('japan-core_semantics'!A364,コアインボイス0904!A:A,0),1)</f>
        <v>/JC00/JC44_JC4f/JC59_JC0f/JC78_c_JC2d/JC78_c_JC2d_02</v>
      </c>
      <c r="C364" s="161" t="s">
        <v>5084</v>
      </c>
      <c r="D364" t="s">
        <v>48</v>
      </c>
      <c r="E364">
        <v>3</v>
      </c>
      <c r="F364" t="str">
        <f>IF(LEN(B364)&gt;1,INDEX(コアインボイス0904!E:E,MATCH('japan-core_semantics'!B364,コアインボイス0904!C:C,0),1),"")</f>
        <v>文書レベル調整調整税</v>
      </c>
      <c r="G364" t="str">
        <f>IF(LEN(B364)&gt;1,INDEX(コアインボイス0904!G:G,MATCH('japan-core_semantics'!B364,コアインボイス0904!C:C,0),1),"")</f>
        <v>文書レベル調整課税分類コード</v>
      </c>
      <c r="H364" s="1" t="s">
        <v>2355</v>
      </c>
      <c r="K364" s="1" t="str">
        <f>IF(AND("AS"=MID(D364,1,2),LEN(B364)&gt;1),INDEX(コアインボイス0904!F:F,MATCH('japan-core_semantics'!B364,コアインボイス0904!C:C,0),1),"")</f>
        <v/>
      </c>
    </row>
    <row r="365" spans="1:11">
      <c r="A365">
        <v>514</v>
      </c>
      <c r="B365" s="161" t="str">
        <f>INDEX(コアインボイス0904!C:C,MATCH('japan-core_semantics'!A365,コアインボイス0904!A:A,0),1)</f>
        <v>/JC00/JC44_JC4f/JC59_JC0f/JC78_c_JC2d/JC78_c_JC2d_03</v>
      </c>
      <c r="C365" s="161" t="s">
        <v>5085</v>
      </c>
      <c r="D365" t="s">
        <v>48</v>
      </c>
      <c r="E365">
        <v>3</v>
      </c>
      <c r="F365" t="str">
        <f>IF(LEN(B365)&gt;1,INDEX(コアインボイス0904!E:E,MATCH('japan-core_semantics'!B365,コアインボイス0904!C:C,0),1),"")</f>
        <v>文書レベル調整調整税</v>
      </c>
      <c r="G365" t="str">
        <f>IF(LEN(B365)&gt;1,INDEX(コアインボイス0904!G:G,MATCH('japan-core_semantics'!B365,コアインボイス0904!C:C,0),1),"")</f>
        <v>文書レベル調整税率</v>
      </c>
      <c r="H365" s="1" t="s">
        <v>2355</v>
      </c>
      <c r="K365" s="1" t="str">
        <f>IF(AND("AS"=MID(D365,1,2),LEN(B365)&gt;1),INDEX(コアインボイス0904!F:F,MATCH('japan-core_semantics'!B365,コアインボイス0904!C:C,0),1),"")</f>
        <v/>
      </c>
    </row>
    <row r="366" spans="1:11">
      <c r="A366" s="161">
        <v>515</v>
      </c>
      <c r="B366" s="161" t="str">
        <f>INDEX(コアインボイス0904!C:C,MATCH('japan-core_semantics'!A366,コアインボイス0904!A:A,0),1)</f>
        <v>/JC00/JC44_JC4f/JC5a_JC13</v>
      </c>
      <c r="C366" s="161" t="s">
        <v>5087</v>
      </c>
      <c r="D366" t="s">
        <v>60</v>
      </c>
      <c r="E366">
        <v>2</v>
      </c>
      <c r="F366" t="str">
        <f>IF(LEN(B366)&gt;1,INDEX(コアインボイス0904!E:E,MATCH('japan-core_semantics'!B366,コアインボイス0904!C:C,0),1),"")</f>
        <v>文書</v>
      </c>
      <c r="I366" t="s">
        <v>5249</v>
      </c>
      <c r="K366" s="1" t="str">
        <f>IF(AND("AS"=MID(D366,1,2),LEN(B366)&gt;1),INDEX(コアインボイス0904!F:F,MATCH('japan-core_semantics'!B366,コアインボイス0904!C:C,0),1),"")</f>
        <v>n</v>
      </c>
    </row>
    <row r="367" spans="1:11">
      <c r="A367" s="161">
        <v>517</v>
      </c>
      <c r="B367" s="161" t="str">
        <f>INDEX(コアインボイス0904!C:C,MATCH('japan-core_semantics'!A367,コアインボイス0904!A:A,0),1)</f>
        <v>/JC00/JC44_JC4f/JC5a_JC13/JC5a_JC13_01</v>
      </c>
      <c r="C367" s="161" t="s">
        <v>5088</v>
      </c>
      <c r="D367" t="s">
        <v>48</v>
      </c>
      <c r="E367">
        <v>2</v>
      </c>
      <c r="F367" t="str">
        <f>IF(LEN(B367)&gt;1,INDEX(コアインボイス0904!E:E,MATCH('japan-core_semantics'!B367,コアインボイス0904!C:C,0),1),"")</f>
        <v>文書レベル対象物</v>
      </c>
      <c r="G367" t="str">
        <f>IF(LEN(B367)&gt;1,INDEX(コアインボイス0904!G:G,MATCH('japan-core_semantics'!B367,コアインボイス0904!C:C,0),1),"")</f>
        <v>対象物ID</v>
      </c>
      <c r="H367" s="1" t="s">
        <v>2355</v>
      </c>
      <c r="K367" s="1" t="str">
        <f>IF(AND("AS"=MID(D367,1,2),LEN(B367)&gt;1),INDEX(コアインボイス0904!F:F,MATCH('japan-core_semantics'!B367,コアインボイス0904!C:C,0),1),"")</f>
        <v/>
      </c>
    </row>
    <row r="368" spans="1:11">
      <c r="A368">
        <v>518</v>
      </c>
      <c r="B368" s="161" t="str">
        <f>INDEX(コアインボイス0904!C:C,MATCH('japan-core_semantics'!A368,コアインボイス0904!A:A,0),1)</f>
        <v>/JC00/JC44_JC4f/JC5a_JC13/JC5a_JC13_02</v>
      </c>
      <c r="C368" s="161" t="s">
        <v>5089</v>
      </c>
      <c r="D368" t="s">
        <v>48</v>
      </c>
      <c r="E368">
        <v>2</v>
      </c>
      <c r="F368" t="str">
        <f>IF(LEN(B368)&gt;1,INDEX(コアインボイス0904!E:E,MATCH('japan-core_semantics'!B368,コアインボイス0904!C:C,0),1),"")</f>
        <v>文書レベル対象物</v>
      </c>
      <c r="G368" t="str">
        <f>IF(LEN(B368)&gt;1,INDEX(コアインボイス0904!G:G,MATCH('japan-core_semantics'!B368,コアインボイス0904!C:C,0),1),"")</f>
        <v>対象物発行日</v>
      </c>
      <c r="H368" s="1" t="s">
        <v>2355</v>
      </c>
      <c r="K368" s="1" t="str">
        <f>IF(AND("AS"=MID(D368,1,2),LEN(B368)&gt;1),INDEX(コアインボイス0904!F:F,MATCH('japan-core_semantics'!B368,コアインボイス0904!C:C,0),1),"")</f>
        <v/>
      </c>
    </row>
    <row r="369" spans="1:11">
      <c r="A369" s="161">
        <v>519</v>
      </c>
      <c r="B369" s="161" t="str">
        <f>INDEX(コアインボイス0904!C:C,MATCH('japan-core_semantics'!A369,コアインボイス0904!A:A,0),1)</f>
        <v>/JC00/JC44_JC4f/JC5a_JC13/JC5a_JC13_03</v>
      </c>
      <c r="C369" s="161" t="s">
        <v>5090</v>
      </c>
      <c r="D369" t="s">
        <v>48</v>
      </c>
      <c r="E369">
        <v>2</v>
      </c>
      <c r="F369" t="str">
        <f>IF(LEN(B369)&gt;1,INDEX(コアインボイス0904!E:E,MATCH('japan-core_semantics'!B369,コアインボイス0904!C:C,0),1),"")</f>
        <v>文書レベル対象物</v>
      </c>
      <c r="G369" t="str">
        <f>IF(LEN(B369)&gt;1,INDEX(コアインボイス0904!G:G,MATCH('japan-core_semantics'!B369,コアインボイス0904!C:C,0),1),"")</f>
        <v>文書参照タイプコード</v>
      </c>
      <c r="H369" s="1" t="s">
        <v>2355</v>
      </c>
      <c r="K369" s="1" t="str">
        <f>IF(AND("AS"=MID(D369,1,2),LEN(B369)&gt;1),INDEX(コアインボイス0904!F:F,MATCH('japan-core_semantics'!B369,コアインボイス0904!C:C,0),1),"")</f>
        <v/>
      </c>
    </row>
    <row r="370" spans="1:11">
      <c r="A370">
        <v>520</v>
      </c>
      <c r="B370" s="161" t="str">
        <f>INDEX(コアインボイス0904!C:C,MATCH('japan-core_semantics'!A370,コアインボイス0904!A:A,0),1)</f>
        <v>/JC00/JC44_JC4f/JC5a_JC13/JC5a_JC13_04</v>
      </c>
      <c r="C370" s="161" t="s">
        <v>5091</v>
      </c>
      <c r="D370" t="s">
        <v>48</v>
      </c>
      <c r="E370">
        <v>2</v>
      </c>
      <c r="F370" t="str">
        <f>IF(LEN(B370)&gt;1,INDEX(コアインボイス0904!E:E,MATCH('japan-core_semantics'!B370,コアインボイス0904!C:C,0),1),"")</f>
        <v>文書レベル対象物</v>
      </c>
      <c r="G370" t="str">
        <f>IF(LEN(B370)&gt;1,INDEX(コアインボイス0904!G:G,MATCH('japan-core_semantics'!B370,コアインボイス0904!C:C,0),1),"")</f>
        <v>対象物履歴ID</v>
      </c>
      <c r="H370" s="1" t="s">
        <v>2355</v>
      </c>
      <c r="K370" s="1" t="str">
        <f>IF(AND("AS"=MID(D370,1,2),LEN(B370)&gt;1),INDEX(コアインボイス0904!F:F,MATCH('japan-core_semantics'!B370,コアインボイス0904!C:C,0),1),"")</f>
        <v/>
      </c>
    </row>
    <row r="371" spans="1:11">
      <c r="A371" s="161">
        <v>521</v>
      </c>
      <c r="B371" s="161" t="str">
        <f>INDEX(コアインボイス0904!C:C,MATCH('japan-core_semantics'!A371,コアインボイス0904!A:A,0),1)</f>
        <v>/JC00/JC44_JC4f/JC5a_JC13/JC5a_JC13_05</v>
      </c>
      <c r="C371" s="161" t="s">
        <v>5092</v>
      </c>
      <c r="D371" t="s">
        <v>48</v>
      </c>
      <c r="E371">
        <v>2</v>
      </c>
      <c r="F371" t="str">
        <f>IF(LEN(B371)&gt;1,INDEX(コアインボイス0904!E:E,MATCH('japan-core_semantics'!B371,コアインボイス0904!C:C,0),1),"")</f>
        <v>文書レベル対象物</v>
      </c>
      <c r="G371" t="str">
        <f>IF(LEN(B371)&gt;1,INDEX(コアインボイス0904!G:G,MATCH('japan-core_semantics'!B371,コアインボイス0904!C:C,0),1),"")</f>
        <v>文書タイプコード</v>
      </c>
      <c r="H371" s="1" t="s">
        <v>2355</v>
      </c>
      <c r="K371" s="1" t="str">
        <f>IF(AND("AS"=MID(D371,1,2),LEN(B371)&gt;1),INDEX(コアインボイス0904!F:F,MATCH('japan-core_semantics'!B371,コアインボイス0904!C:C,0),1),"")</f>
        <v/>
      </c>
    </row>
    <row r="372" spans="1:11">
      <c r="A372">
        <v>522</v>
      </c>
      <c r="B372" s="161" t="str">
        <f>INDEX(コアインボイス0904!C:C,MATCH('japan-core_semantics'!A372,コアインボイス0904!A:A,0),1)</f>
        <v>/JC00/JC44_JC4f/JC5a_JC13/JC5a_JC13_06</v>
      </c>
      <c r="C372" s="161" t="s">
        <v>5093</v>
      </c>
      <c r="D372" t="s">
        <v>48</v>
      </c>
      <c r="E372">
        <v>2</v>
      </c>
      <c r="F372" t="str">
        <f>IF(LEN(B372)&gt;1,INDEX(コアインボイス0904!E:E,MATCH('japan-core_semantics'!B372,コアインボイス0904!C:C,0),1),"")</f>
        <v>文書レベル対象物</v>
      </c>
      <c r="G372" t="str">
        <f>IF(LEN(B372)&gt;1,INDEX(コアインボイス0904!G:G,MATCH('japan-core_semantics'!B372,コアインボイス0904!C:C,0),1),"")</f>
        <v>文書サブタイプコード</v>
      </c>
      <c r="H372" s="1" t="s">
        <v>2355</v>
      </c>
      <c r="K372" s="1" t="str">
        <f>IF(AND("AS"=MID(D372,1,2),LEN(B372)&gt;1),INDEX(コアインボイス0904!F:F,MATCH('japan-core_semantics'!B372,コアインボイス0904!C:C,0),1),"")</f>
        <v/>
      </c>
    </row>
    <row r="373" spans="1:11">
      <c r="A373" s="161">
        <v>523</v>
      </c>
      <c r="B373" s="161" t="str">
        <f>INDEX(コアインボイス0904!C:C,MATCH('japan-core_semantics'!A373,コアインボイス0904!A:A,0),1)</f>
        <v>/JC00/JC44_JC4f/JC5b_d_JC13</v>
      </c>
      <c r="C373" s="161" t="s">
        <v>5095</v>
      </c>
      <c r="D373" t="s">
        <v>60</v>
      </c>
      <c r="E373">
        <v>2</v>
      </c>
      <c r="F373" t="str">
        <f>IF(LEN(B373)&gt;1,INDEX(コアインボイス0904!E:E,MATCH('japan-core_semantics'!B373,コアインボイス0904!C:C,0),1),"")</f>
        <v>文書</v>
      </c>
      <c r="I373" t="s">
        <v>4670</v>
      </c>
      <c r="K373" s="1">
        <f>IF(AND("AS"=MID(D373,1,2),LEN(B373)&gt;1),INDEX(コアインボイス0904!F:F,MATCH('japan-core_semantics'!B373,コアインボイス0904!C:C,0),1),"")</f>
        <v>1</v>
      </c>
    </row>
    <row r="374" spans="1:11">
      <c r="A374" s="161">
        <v>525</v>
      </c>
      <c r="B374" s="161" t="str">
        <f>INDEX(コアインボイス0904!C:C,MATCH('japan-core_semantics'!A374,コアインボイス0904!A:A,0),1)</f>
        <v>/JC00/JC44_JC4f/JC5b_d_JC13/JC5b_d_JC13_01</v>
      </c>
      <c r="C374" s="161" t="s">
        <v>5096</v>
      </c>
      <c r="D374" t="s">
        <v>48</v>
      </c>
      <c r="E374">
        <v>2</v>
      </c>
      <c r="F374" t="str">
        <f>IF(LEN(B374)&gt;1,INDEX(コアインボイス0904!E:E,MATCH('japan-core_semantics'!B374,コアインボイス0904!C:C,0),1),"")</f>
        <v>文書レベル入札書</v>
      </c>
      <c r="G374" t="str">
        <f>IF(LEN(B374)&gt;1,INDEX(コアインボイス0904!G:G,MATCH('japan-core_semantics'!B374,コアインボイス0904!C:C,0),1),"")</f>
        <v>入札書ID</v>
      </c>
      <c r="H374" s="1" t="s">
        <v>2355</v>
      </c>
      <c r="K374" s="1" t="str">
        <f>IF(AND("AS"=MID(D374,1,2),LEN(B374)&gt;1),INDEX(コアインボイス0904!F:F,MATCH('japan-core_semantics'!B374,コアインボイス0904!C:C,0),1),"")</f>
        <v/>
      </c>
    </row>
    <row r="375" spans="1:11">
      <c r="A375">
        <v>526</v>
      </c>
      <c r="B375" s="161" t="str">
        <f>INDEX(コアインボイス0904!C:C,MATCH('japan-core_semantics'!A375,コアインボイス0904!A:A,0),1)</f>
        <v>/JC00/JC44_JC4f/JC5b_d_JC13/JC5b_d_JC13_02</v>
      </c>
      <c r="C375" s="161" t="s">
        <v>5097</v>
      </c>
      <c r="D375" t="s">
        <v>48</v>
      </c>
      <c r="E375">
        <v>2</v>
      </c>
      <c r="F375" t="str">
        <f>IF(LEN(B375)&gt;1,INDEX(コアインボイス0904!E:E,MATCH('japan-core_semantics'!B375,コアインボイス0904!C:C,0),1),"")</f>
        <v>文書レベル入札書</v>
      </c>
      <c r="G375" t="str">
        <f>IF(LEN(B375)&gt;1,INDEX(コアインボイス0904!G:G,MATCH('japan-core_semantics'!B375,コアインボイス0904!C:C,0),1),"")</f>
        <v>入札書発行日</v>
      </c>
      <c r="H375" s="1" t="s">
        <v>2355</v>
      </c>
      <c r="K375" s="1" t="str">
        <f>IF(AND("AS"=MID(D375,1,2),LEN(B375)&gt;1),INDEX(コアインボイス0904!F:F,MATCH('japan-core_semantics'!B375,コアインボイス0904!C:C,0),1),"")</f>
        <v/>
      </c>
    </row>
    <row r="376" spans="1:11">
      <c r="A376" s="161">
        <v>527</v>
      </c>
      <c r="B376" s="161" t="str">
        <f>INDEX(コアインボイス0904!C:C,MATCH('japan-core_semantics'!A376,コアインボイス0904!A:A,0),1)</f>
        <v>/JC00/JC44_JC4f/JC5b_d_JC13/JC5b_d_JC13_03</v>
      </c>
      <c r="C376" s="161" t="s">
        <v>5098</v>
      </c>
      <c r="D376" t="s">
        <v>48</v>
      </c>
      <c r="E376">
        <v>2</v>
      </c>
      <c r="F376" t="str">
        <f>IF(LEN(B376)&gt;1,INDEX(コアインボイス0904!E:E,MATCH('japan-core_semantics'!B376,コアインボイス0904!C:C,0),1),"")</f>
        <v>文書レベル入札書</v>
      </c>
      <c r="G376" t="str">
        <f>IF(LEN(B376)&gt;1,INDEX(コアインボイス0904!G:G,MATCH('japan-core_semantics'!B376,コアインボイス0904!C:C,0),1),"")</f>
        <v>文書参照タイプコード</v>
      </c>
      <c r="H376" s="1" t="s">
        <v>2355</v>
      </c>
      <c r="K376" s="1" t="str">
        <f>IF(AND("AS"=MID(D376,1,2),LEN(B376)&gt;1),INDEX(コアインボイス0904!F:F,MATCH('japan-core_semantics'!B376,コアインボイス0904!C:C,0),1),"")</f>
        <v/>
      </c>
    </row>
    <row r="377" spans="1:11">
      <c r="A377">
        <v>528</v>
      </c>
      <c r="B377" s="161" t="str">
        <f>INDEX(コアインボイス0904!C:C,MATCH('japan-core_semantics'!A377,コアインボイス0904!A:A,0),1)</f>
        <v>/JC00/JC44_JC4f/JC5b_d_JC13/JC5b_d_JC13_04</v>
      </c>
      <c r="C377" s="161" t="s">
        <v>5099</v>
      </c>
      <c r="D377" t="s">
        <v>48</v>
      </c>
      <c r="E377">
        <v>2</v>
      </c>
      <c r="F377" t="str">
        <f>IF(LEN(B377)&gt;1,INDEX(コアインボイス0904!E:E,MATCH('japan-core_semantics'!B377,コアインボイス0904!C:C,0),1),"")</f>
        <v>文書レベル入札書</v>
      </c>
      <c r="G377" t="str">
        <f>IF(LEN(B377)&gt;1,INDEX(コアインボイス0904!G:G,MATCH('japan-core_semantics'!B377,コアインボイス0904!C:C,0),1),"")</f>
        <v>入札書履歴ID</v>
      </c>
      <c r="H377" s="1" t="s">
        <v>2355</v>
      </c>
      <c r="K377" s="1" t="str">
        <f>IF(AND("AS"=MID(D377,1,2),LEN(B377)&gt;1),INDEX(コアインボイス0904!F:F,MATCH('japan-core_semantics'!B377,コアインボイス0904!C:C,0),1),"")</f>
        <v/>
      </c>
    </row>
    <row r="378" spans="1:11">
      <c r="A378" s="161">
        <v>529</v>
      </c>
      <c r="B378" s="161" t="str">
        <f>INDEX(コアインボイス0904!C:C,MATCH('japan-core_semantics'!A378,コアインボイス0904!A:A,0),1)</f>
        <v>/JC00/JC44_JC4f/JC5b_d_JC13/JC5b_d_JC13_05</v>
      </c>
      <c r="C378" s="161" t="s">
        <v>5100</v>
      </c>
      <c r="D378" t="s">
        <v>48</v>
      </c>
      <c r="E378">
        <v>2</v>
      </c>
      <c r="F378" t="str">
        <f>IF(LEN(B378)&gt;1,INDEX(コアインボイス0904!E:E,MATCH('japan-core_semantics'!B378,コアインボイス0904!C:C,0),1),"")</f>
        <v>文書レベル入札書</v>
      </c>
      <c r="G378" t="str">
        <f>IF(LEN(B378)&gt;1,INDEX(コアインボイス0904!G:G,MATCH('japan-core_semantics'!B378,コアインボイス0904!C:C,0),1),"")</f>
        <v>入札書説明</v>
      </c>
      <c r="H378" s="1" t="s">
        <v>2355</v>
      </c>
      <c r="K378" s="1" t="str">
        <f>IF(AND("AS"=MID(D378,1,2),LEN(B378)&gt;1),INDEX(コアインボイス0904!F:F,MATCH('japan-core_semantics'!B378,コアインボイス0904!C:C,0),1),"")</f>
        <v/>
      </c>
    </row>
    <row r="379" spans="1:11">
      <c r="A379">
        <v>530</v>
      </c>
      <c r="B379" s="161" t="str">
        <f>INDEX(コアインボイス0904!C:C,MATCH('japan-core_semantics'!A379,コアインボイス0904!A:A,0),1)</f>
        <v>/JC00/JC44_JC4f/JC5b_d_JC13/JC5b_d_JC13_06</v>
      </c>
      <c r="C379" s="161" t="s">
        <v>5101</v>
      </c>
      <c r="D379" t="s">
        <v>48</v>
      </c>
      <c r="E379">
        <v>2</v>
      </c>
      <c r="F379" t="str">
        <f>IF(LEN(B379)&gt;1,INDEX(コアインボイス0904!E:E,MATCH('japan-core_semantics'!B379,コアインボイス0904!C:C,0),1),"")</f>
        <v>文書レベル入札書</v>
      </c>
      <c r="G379" t="str">
        <f>IF(LEN(B379)&gt;1,INDEX(コアインボイス0904!G:G,MATCH('japan-core_semantics'!B379,コアインボイス0904!C:C,0),1),"")</f>
        <v>文書タイプコード</v>
      </c>
      <c r="H379" s="1" t="s">
        <v>2355</v>
      </c>
      <c r="K379" s="1" t="str">
        <f>IF(AND("AS"=MID(D379,1,2),LEN(B379)&gt;1),INDEX(コアインボイス0904!F:F,MATCH('japan-core_semantics'!B379,コアインボイス0904!C:C,0),1),"")</f>
        <v/>
      </c>
    </row>
    <row r="380" spans="1:11">
      <c r="A380" s="161">
        <v>531</v>
      </c>
      <c r="B380" s="161" t="str">
        <f>INDEX(コアインボイス0904!C:C,MATCH('japan-core_semantics'!A380,コアインボイス0904!A:A,0),1)</f>
        <v>/JC00/JC44_JC4f/JC5b_d_JC13/JC5b_d_JC13_07</v>
      </c>
      <c r="C380" s="161" t="s">
        <v>5102</v>
      </c>
      <c r="D380" t="s">
        <v>48</v>
      </c>
      <c r="E380">
        <v>2</v>
      </c>
      <c r="F380" t="str">
        <f>IF(LEN(B380)&gt;1,INDEX(コアインボイス0904!E:E,MATCH('japan-core_semantics'!B380,コアインボイス0904!C:C,0),1),"")</f>
        <v>文書レベル入札書</v>
      </c>
      <c r="G380" t="str">
        <f>IF(LEN(B380)&gt;1,INDEX(コアインボイス0904!G:G,MATCH('japan-core_semantics'!B380,コアインボイス0904!C:C,0),1),"")</f>
        <v>文書添付ファイル</v>
      </c>
      <c r="H380" s="1" t="s">
        <v>2355</v>
      </c>
      <c r="K380" s="1" t="str">
        <f>IF(AND("AS"=MID(D380,1,2),LEN(B380)&gt;1),INDEX(コアインボイス0904!F:F,MATCH('japan-core_semantics'!B380,コアインボイス0904!C:C,0),1),"")</f>
        <v/>
      </c>
    </row>
    <row r="381" spans="1:11">
      <c r="A381">
        <v>532</v>
      </c>
      <c r="B381" s="161" t="str">
        <f>INDEX(コアインボイス0904!C:C,MATCH('japan-core_semantics'!A381,コアインボイス0904!A:A,0),1)</f>
        <v>/JC00/JC44_JC4f/JC5b_d_JC13/JC5b_d_JC13_08</v>
      </c>
      <c r="C381" s="161" t="s">
        <v>5103</v>
      </c>
      <c r="D381" t="s">
        <v>48</v>
      </c>
      <c r="E381">
        <v>2</v>
      </c>
      <c r="F381" t="str">
        <f>IF(LEN(B381)&gt;1,INDEX(コアインボイス0904!E:E,MATCH('japan-core_semantics'!B381,コアインボイス0904!C:C,0),1),"")</f>
        <v>文書レベル入札書</v>
      </c>
      <c r="G381" t="str">
        <f>IF(LEN(B381)&gt;1,INDEX(コアインボイス0904!G:G,MATCH('japan-core_semantics'!B381,コアインボイス0904!C:C,0),1),"")</f>
        <v>（文書ヘッ参照）文書サブタイプコード</v>
      </c>
      <c r="H381" s="1" t="s">
        <v>2355</v>
      </c>
      <c r="K381" s="1" t="str">
        <f>IF(AND("AS"=MID(D381,1,2),LEN(B381)&gt;1),INDEX(コアインボイス0904!F:F,MATCH('japan-core_semantics'!B381,コアインボイス0904!C:C,0),1),"")</f>
        <v/>
      </c>
    </row>
    <row r="382" spans="1:11">
      <c r="A382" s="161">
        <v>533</v>
      </c>
      <c r="B382" s="161" t="str">
        <f>INDEX(コアインボイス0904!C:C,MATCH('japan-core_semantics'!A382,コアインボイス0904!A:A,0),1)</f>
        <v>/JC00/JC44_JC4f/JC5b_a_JC13</v>
      </c>
      <c r="C382" s="161" t="s">
        <v>5105</v>
      </c>
      <c r="D382" t="s">
        <v>60</v>
      </c>
      <c r="E382">
        <v>2</v>
      </c>
      <c r="F382" t="str">
        <f>IF(LEN(B382)&gt;1,INDEX(コアインボイス0904!E:E,MATCH('japan-core_semantics'!B382,コアインボイス0904!C:C,0),1),"")</f>
        <v>文書</v>
      </c>
      <c r="I382" t="s">
        <v>5250</v>
      </c>
      <c r="K382" s="1" t="str">
        <f>IF(AND("AS"=MID(D382,1,2),LEN(B382)&gt;1),INDEX(コアインボイス0904!F:F,MATCH('japan-core_semantics'!B382,コアインボイス0904!C:C,0),1),"")</f>
        <v>n</v>
      </c>
    </row>
    <row r="383" spans="1:11">
      <c r="A383">
        <v>535</v>
      </c>
      <c r="B383" s="161" t="str">
        <f>INDEX(コアインボイス0904!C:C,MATCH('japan-core_semantics'!A383,コアインボイス0904!A:A,0),1)</f>
        <v>/JC00/JC44_JC4f/JC5b_a_JC13/JC5b_a_JC13_01</v>
      </c>
      <c r="C383" s="161" t="s">
        <v>5106</v>
      </c>
      <c r="D383" t="s">
        <v>48</v>
      </c>
      <c r="E383">
        <v>2</v>
      </c>
      <c r="F383" t="str">
        <f>IF(LEN(B383)&gt;1,INDEX(コアインボイス0904!E:E,MATCH('japan-core_semantics'!B383,コアインボイス0904!C:C,0),1),"")</f>
        <v>文書レベル前回インボイス文書</v>
      </c>
      <c r="G383" t="str">
        <f>IF(LEN(B383)&gt;1,INDEX(コアインボイス0904!G:G,MATCH('japan-core_semantics'!B383,コアインボイス0904!C:C,0),1),"")</f>
        <v>前回インボイス文書ID</v>
      </c>
      <c r="H383" s="1" t="s">
        <v>2355</v>
      </c>
      <c r="K383" s="1" t="str">
        <f>IF(AND("AS"=MID(D383,1,2),LEN(B383)&gt;1),INDEX(コアインボイス0904!F:F,MATCH('japan-core_semantics'!B383,コアインボイス0904!C:C,0),1),"")</f>
        <v/>
      </c>
    </row>
    <row r="384" spans="1:11">
      <c r="A384" s="161">
        <v>536</v>
      </c>
      <c r="B384" s="161" t="str">
        <f>INDEX(コアインボイス0904!C:C,MATCH('japan-core_semantics'!A384,コアインボイス0904!A:A,0),1)</f>
        <v>/JC00/JC44_JC4f/JC5b_a_JC13/JC5b_a_JC13_02</v>
      </c>
      <c r="C384" s="161" t="s">
        <v>5107</v>
      </c>
      <c r="D384" t="s">
        <v>48</v>
      </c>
      <c r="E384">
        <v>2</v>
      </c>
      <c r="F384" t="str">
        <f>IF(LEN(B384)&gt;1,INDEX(コアインボイス0904!E:E,MATCH('japan-core_semantics'!B384,コアインボイス0904!C:C,0),1),"")</f>
        <v>文書レベル前回インボイス文書</v>
      </c>
      <c r="G384" t="str">
        <f>IF(LEN(B384)&gt;1,INDEX(コアインボイス0904!G:G,MATCH('japan-core_semantics'!B384,コアインボイス0904!C:C,0),1),"")</f>
        <v>前回インボイス文書発行日</v>
      </c>
      <c r="H384" s="1" t="s">
        <v>2355</v>
      </c>
      <c r="K384" s="1" t="str">
        <f>IF(AND("AS"=MID(D384,1,2),LEN(B384)&gt;1),INDEX(コアインボイス0904!F:F,MATCH('japan-core_semantics'!B384,コアインボイス0904!C:C,0),1),"")</f>
        <v/>
      </c>
    </row>
    <row r="385" spans="1:11">
      <c r="A385" s="161">
        <v>537</v>
      </c>
      <c r="B385" s="161" t="str">
        <f>INDEX(コアインボイス0904!C:C,MATCH('japan-core_semantics'!A385,コアインボイス0904!A:A,0),1)</f>
        <v>/JC00/JC44_JC4f/JC5b_a_JC13/JC5b_a_JC13_03</v>
      </c>
      <c r="C385" s="161" t="s">
        <v>5108</v>
      </c>
      <c r="D385" t="s">
        <v>48</v>
      </c>
      <c r="E385">
        <v>2</v>
      </c>
      <c r="F385" t="str">
        <f>IF(LEN(B385)&gt;1,INDEX(コアインボイス0904!E:E,MATCH('japan-core_semantics'!B385,コアインボイス0904!C:C,0),1),"")</f>
        <v>文書レベル前回インボイス文書</v>
      </c>
      <c r="G385" t="str">
        <f>IF(LEN(B385)&gt;1,INDEX(コアインボイス0904!G:G,MATCH('japan-core_semantics'!B385,コアインボイス0904!C:C,0),1),"")</f>
        <v>インボイス文書参照タイプコード</v>
      </c>
      <c r="H385" s="1" t="s">
        <v>2355</v>
      </c>
      <c r="K385" s="1" t="str">
        <f>IF(AND("AS"=MID(D385,1,2),LEN(B385)&gt;1),INDEX(コアインボイス0904!F:F,MATCH('japan-core_semantics'!B385,コアインボイス0904!C:C,0),1),"")</f>
        <v/>
      </c>
    </row>
    <row r="386" spans="1:11">
      <c r="A386">
        <v>538</v>
      </c>
      <c r="B386" s="161" t="str">
        <f>INDEX(コアインボイス0904!C:C,MATCH('japan-core_semantics'!A386,コアインボイス0904!A:A,0),1)</f>
        <v>/JC00/JC44_JC4f/JC5b_a_JC13/JC5b_a_JC13_04</v>
      </c>
      <c r="C386" s="161" t="s">
        <v>5109</v>
      </c>
      <c r="D386" t="s">
        <v>48</v>
      </c>
      <c r="E386">
        <v>2</v>
      </c>
      <c r="F386" t="str">
        <f>IF(LEN(B386)&gt;1,INDEX(コアインボイス0904!E:E,MATCH('japan-core_semantics'!B386,コアインボイス0904!C:C,0),1),"")</f>
        <v>文書レベル前回インボイス文書</v>
      </c>
      <c r="G386" t="str">
        <f>IF(LEN(B386)&gt;1,INDEX(コアインボイス0904!G:G,MATCH('japan-core_semantics'!B386,コアインボイス0904!C:C,0),1),"")</f>
        <v>前回インボイス文書履歴ID</v>
      </c>
      <c r="H386" s="1" t="s">
        <v>2355</v>
      </c>
      <c r="K386" s="1" t="str">
        <f>IF(AND("AS"=MID(D386,1,2),LEN(B386)&gt;1),INDEX(コアインボイス0904!F:F,MATCH('japan-core_semantics'!B386,コアインボイス0904!C:C,0),1),"")</f>
        <v/>
      </c>
    </row>
    <row r="387" spans="1:11">
      <c r="A387" s="161">
        <v>539</v>
      </c>
      <c r="B387" s="161" t="str">
        <f>INDEX(コアインボイス0904!C:C,MATCH('japan-core_semantics'!A387,コアインボイス0904!A:A,0),1)</f>
        <v>/JC00/JC44_JC4f/JC5b_a_JC13/JC5b_a_JC13_05</v>
      </c>
      <c r="C387" s="161" t="s">
        <v>5110</v>
      </c>
      <c r="D387" t="s">
        <v>48</v>
      </c>
      <c r="E387">
        <v>2</v>
      </c>
      <c r="F387" t="str">
        <f>IF(LEN(B387)&gt;1,INDEX(コアインボイス0904!E:E,MATCH('japan-core_semantics'!B387,コアインボイス0904!C:C,0),1),"")</f>
        <v>文書レベル前回インボイス文書</v>
      </c>
      <c r="G387" t="str">
        <f>IF(LEN(B387)&gt;1,INDEX(コアインボイス0904!G:G,MATCH('japan-core_semantics'!B387,コアインボイス0904!C:C,0),1),"")</f>
        <v>前回インボイス文書説明</v>
      </c>
      <c r="H387" s="1" t="s">
        <v>2355</v>
      </c>
      <c r="K387" s="1" t="str">
        <f>IF(AND("AS"=MID(D387,1,2),LEN(B387)&gt;1),INDEX(コアインボイス0904!F:F,MATCH('japan-core_semantics'!B387,コアインボイス0904!C:C,0),1),"")</f>
        <v/>
      </c>
    </row>
    <row r="388" spans="1:11">
      <c r="A388">
        <v>540</v>
      </c>
      <c r="B388" s="161" t="str">
        <f>INDEX(コアインボイス0904!C:C,MATCH('japan-core_semantics'!A388,コアインボイス0904!A:A,0),1)</f>
        <v>/JC00/JC44_JC4f/JC5b_a_JC13/JC5b_a_JC13_06</v>
      </c>
      <c r="C388" s="161" t="s">
        <v>5111</v>
      </c>
      <c r="D388" t="s">
        <v>48</v>
      </c>
      <c r="E388">
        <v>2</v>
      </c>
      <c r="F388" t="str">
        <f>IF(LEN(B388)&gt;1,INDEX(コアインボイス0904!E:E,MATCH('japan-core_semantics'!B388,コアインボイス0904!C:C,0),1),"")</f>
        <v>文書レベル前回インボイス文書</v>
      </c>
      <c r="G388" t="str">
        <f>IF(LEN(B388)&gt;1,INDEX(コアインボイス0904!G:G,MATCH('japan-core_semantics'!B388,コアインボイス0904!C:C,0),1),"")</f>
        <v>文書タイプコード</v>
      </c>
      <c r="H388" s="1" t="s">
        <v>2355</v>
      </c>
      <c r="K388" s="1" t="str">
        <f>IF(AND("AS"=MID(D388,1,2),LEN(B388)&gt;1),INDEX(コアインボイス0904!F:F,MATCH('japan-core_semantics'!B388,コアインボイス0904!C:C,0),1),"")</f>
        <v/>
      </c>
    </row>
    <row r="389" spans="1:11">
      <c r="A389" s="161">
        <v>541</v>
      </c>
      <c r="B389" s="161" t="str">
        <f>INDEX(コアインボイス0904!C:C,MATCH('japan-core_semantics'!A389,コアインボイス0904!A:A,0),1)</f>
        <v>/JC00/JC44_JC4f/JC5b_a_JC13/JC5b_a_JC13_07</v>
      </c>
      <c r="C389" s="161" t="s">
        <v>5112</v>
      </c>
      <c r="D389" t="s">
        <v>48</v>
      </c>
      <c r="E389">
        <v>2</v>
      </c>
      <c r="F389" t="str">
        <f>IF(LEN(B389)&gt;1,INDEX(コアインボイス0904!E:E,MATCH('japan-core_semantics'!B389,コアインボイス0904!C:C,0),1),"")</f>
        <v>文書レベル前回インボイス文書</v>
      </c>
      <c r="G389" t="str">
        <f>IF(LEN(B389)&gt;1,INDEX(コアインボイス0904!G:G,MATCH('japan-core_semantics'!B389,コアインボイス0904!C:C,0),1),"")</f>
        <v>文書添付ファイル</v>
      </c>
      <c r="H389" s="1" t="s">
        <v>2355</v>
      </c>
      <c r="K389" s="1" t="str">
        <f>IF(AND("AS"=MID(D389,1,2),LEN(B389)&gt;1),INDEX(コアインボイス0904!F:F,MATCH('japan-core_semantics'!B389,コアインボイス0904!C:C,0),1),"")</f>
        <v/>
      </c>
    </row>
    <row r="390" spans="1:11">
      <c r="A390">
        <v>542</v>
      </c>
      <c r="B390" s="161" t="str">
        <f>INDEX(コアインボイス0904!C:C,MATCH('japan-core_semantics'!A390,コアインボイス0904!A:A,0),1)</f>
        <v>/JC00/JC44_JC4f/JC5b_a_JC13/JC5b_a_JC13_08</v>
      </c>
      <c r="C390" s="161" t="s">
        <v>5113</v>
      </c>
      <c r="D390" t="s">
        <v>48</v>
      </c>
      <c r="E390">
        <v>2</v>
      </c>
      <c r="F390" t="str">
        <f>IF(LEN(B390)&gt;1,INDEX(コアインボイス0904!E:E,MATCH('japan-core_semantics'!B390,コアインボイス0904!C:C,0),1),"")</f>
        <v>文書レベル前回インボイス文書</v>
      </c>
      <c r="G390" t="str">
        <f>IF(LEN(B390)&gt;1,INDEX(コアインボイス0904!G:G,MATCH('japan-core_semantics'!B390,コアインボイス0904!C:C,0),1),"")</f>
        <v>文書サブタイプコード</v>
      </c>
      <c r="H390" s="1" t="s">
        <v>2355</v>
      </c>
      <c r="K390" s="1" t="str">
        <f>IF(AND("AS"=MID(D390,1,2),LEN(B390)&gt;1),INDEX(コアインボイス0904!F:F,MATCH('japan-core_semantics'!B390,コアインボイス0904!C:C,0),1),"")</f>
        <v/>
      </c>
    </row>
    <row r="391" spans="1:11">
      <c r="A391" s="161">
        <v>543</v>
      </c>
      <c r="B391" s="161" t="str">
        <f>INDEX(コアインボイス0904!C:C,MATCH('japan-core_semantics'!A391,コアインボイス0904!A:A,0),1)</f>
        <v>/JC00/JC44_JC4f/JC61_JC19</v>
      </c>
      <c r="C391" s="161" t="s">
        <v>5115</v>
      </c>
      <c r="D391" t="s">
        <v>60</v>
      </c>
      <c r="E391">
        <v>2</v>
      </c>
      <c r="F391" t="str">
        <f>IF(LEN(B391)&gt;1,INDEX(コアインボイス0904!E:E,MATCH('japan-core_semantics'!B391,コアインボイス0904!C:C,0),1),"")</f>
        <v>文書</v>
      </c>
      <c r="I391" t="s">
        <v>4671</v>
      </c>
      <c r="K391" s="1">
        <f>IF(AND("AS"=MID(D391,1,2),LEN(B391)&gt;1),INDEX(コアインボイス0904!F:F,MATCH('japan-core_semantics'!B391,コアインボイス0904!C:C,0),1),"")</f>
        <v>1</v>
      </c>
    </row>
    <row r="392" spans="1:11">
      <c r="A392" s="161">
        <v>545</v>
      </c>
      <c r="B392" s="161" t="str">
        <f>INDEX(コアインボイス0904!C:C,MATCH('japan-core_semantics'!A392,コアインボイス0904!A:A,0),1)</f>
        <v>/JC00/JC44_JC4f/JC61_JC19/JC61_JC19_01</v>
      </c>
      <c r="C392" s="161" t="s">
        <v>5116</v>
      </c>
      <c r="D392" t="s">
        <v>48</v>
      </c>
      <c r="E392">
        <v>2</v>
      </c>
      <c r="F392" t="str">
        <f>IF(LEN(B392)&gt;1,INDEX(コアインボイス0904!E:E,MATCH('japan-core_semantics'!B392,コアインボイス0904!C:C,0),1),"")</f>
        <v>文書レベル購買会計アカウント</v>
      </c>
      <c r="G392" t="str">
        <f>IF(LEN(B392)&gt;1,INDEX(コアインボイス0904!G:G,MATCH('japan-core_semantics'!B392,コアインボイス0904!C:C,0),1),"")</f>
        <v>購買会計アカウントタイプコード</v>
      </c>
      <c r="H392" s="1" t="s">
        <v>2355</v>
      </c>
      <c r="K392" s="1" t="str">
        <f>IF(AND("AS"=MID(D392,1,2),LEN(B392)&gt;1),INDEX(コアインボイス0904!F:F,MATCH('japan-core_semantics'!B392,コアインボイス0904!C:C,0),1),"")</f>
        <v/>
      </c>
    </row>
    <row r="393" spans="1:11">
      <c r="A393">
        <v>546</v>
      </c>
      <c r="B393" s="161" t="str">
        <f>INDEX(コアインボイス0904!C:C,MATCH('japan-core_semantics'!A393,コアインボイス0904!A:A,0),1)</f>
        <v>/JC00/JC44_JC4f/JC61_JC19/JC61_JC19_02</v>
      </c>
      <c r="C393" s="161" t="s">
        <v>5117</v>
      </c>
      <c r="D393" t="s">
        <v>48</v>
      </c>
      <c r="E393">
        <v>2</v>
      </c>
      <c r="F393" t="str">
        <f>IF(LEN(B393)&gt;1,INDEX(コアインボイス0904!E:E,MATCH('japan-core_semantics'!B393,コアインボイス0904!C:C,0),1),"")</f>
        <v>文書レベル購買会計アカウント</v>
      </c>
      <c r="G393" t="str">
        <f>IF(LEN(B393)&gt;1,INDEX(コアインボイス0904!G:G,MATCH('japan-core_semantics'!B393,コアインボイス0904!C:C,0),1),"")</f>
        <v>購買会計アカウント名</v>
      </c>
      <c r="H393" s="1" t="s">
        <v>2355</v>
      </c>
      <c r="K393" s="1" t="str">
        <f>IF(AND("AS"=MID(D393,1,2),LEN(B393)&gt;1),INDEX(コアインボイス0904!F:F,MATCH('japan-core_semantics'!B393,コアインボイス0904!C:C,0),1),"")</f>
        <v/>
      </c>
    </row>
    <row r="394" spans="1:11">
      <c r="A394" s="161">
        <v>547</v>
      </c>
      <c r="B394" s="161" t="str">
        <f>INDEX(コアインボイス0904!C:C,MATCH('japan-core_semantics'!A394,コアインボイス0904!A:A,0),1)</f>
        <v>/JC00/JC44_JC4f/JC6e_JC62</v>
      </c>
      <c r="C394" s="161" t="s">
        <v>5119</v>
      </c>
      <c r="D394" t="s">
        <v>60</v>
      </c>
      <c r="E394">
        <v>2</v>
      </c>
      <c r="F394" t="str">
        <f>IF(LEN(B394)&gt;1,INDEX(コアインボイス0904!E:E,MATCH('japan-core_semantics'!B394,コアインボイス0904!C:C,0),1),"")</f>
        <v>文書</v>
      </c>
      <c r="I394" t="s">
        <v>4520</v>
      </c>
      <c r="K394" s="1" t="str">
        <f>IF(AND("AS"=MID(D394,1,2),LEN(B394)&gt;1),INDEX(コアインボイス0904!F:F,MATCH('japan-core_semantics'!B394,コアインボイス0904!C:C,0),1),"")</f>
        <v>n</v>
      </c>
    </row>
    <row r="395" spans="1:11">
      <c r="A395" s="161">
        <v>549</v>
      </c>
      <c r="B395" s="161" t="str">
        <f>INDEX(コアインボイス0904!C:C,MATCH('japan-core_semantics'!A395,コアインボイス0904!A:A,0),1)</f>
        <v>/JC00/JC44_JC4f/JC6e_JC62/JC6e_JC62_01</v>
      </c>
      <c r="C395" s="161" t="s">
        <v>5120</v>
      </c>
      <c r="D395" t="s">
        <v>48</v>
      </c>
      <c r="E395">
        <v>2</v>
      </c>
      <c r="F395" t="str">
        <f>IF(LEN(B395)&gt;1,INDEX(コアインボイス0904!E:E,MATCH('japan-core_semantics'!B395,コアインボイス0904!C:C,0),1),"")</f>
        <v>明細行</v>
      </c>
      <c r="G395" t="str">
        <f>IF(LEN(B395)&gt;1,INDEX(コアインボイス0904!G:G,MATCH('japan-core_semantics'!B395,コアインボイス0904!C:C,0),1),"")</f>
        <v>明細行ID</v>
      </c>
      <c r="H395" s="1" t="s">
        <v>2355</v>
      </c>
      <c r="K395" s="1" t="str">
        <f>IF(AND("AS"=MID(D395,1,2),LEN(B395)&gt;1),INDEX(コアインボイス0904!F:F,MATCH('japan-core_semantics'!B395,コアインボイス0904!C:C,0),1),"")</f>
        <v/>
      </c>
    </row>
    <row r="396" spans="1:11">
      <c r="A396">
        <v>550</v>
      </c>
      <c r="B396" s="161" t="str">
        <f>INDEX(コアインボイス0904!C:C,MATCH('japan-core_semantics'!A396,コアインボイス0904!A:A,0),1)</f>
        <v>/JC00/JC44_JC4f/JC6e_JC62/JC6e_JC62_02</v>
      </c>
      <c r="C396" s="161" t="s">
        <v>5121</v>
      </c>
      <c r="D396" t="s">
        <v>48</v>
      </c>
      <c r="E396">
        <v>2</v>
      </c>
      <c r="F396" t="str">
        <f>IF(LEN(B396)&gt;1,INDEX(コアインボイス0904!E:E,MATCH('japan-core_semantics'!B396,コアインボイス0904!C:C,0),1),"")</f>
        <v>明細行</v>
      </c>
      <c r="G396" t="str">
        <f>IF(LEN(B396)&gt;1,INDEX(コアインボイス0904!G:G,MATCH('japan-core_semantics'!B396,コアインボイス0904!C:C,0),1),"")</f>
        <v>明細行類型コード</v>
      </c>
      <c r="H396" s="1" t="s">
        <v>2355</v>
      </c>
      <c r="K396" s="1" t="str">
        <f>IF(AND("AS"=MID(D396,1,2),LEN(B396)&gt;1),INDEX(コアインボイス0904!F:F,MATCH('japan-core_semantics'!B396,コアインボイス0904!C:C,0),1),"")</f>
        <v/>
      </c>
    </row>
    <row r="397" spans="1:11">
      <c r="A397" s="161">
        <v>551</v>
      </c>
      <c r="B397" s="161" t="str">
        <f>INDEX(コアインボイス0904!C:C,MATCH('japan-core_semantics'!A397,コアインボイス0904!A:A,0),1)</f>
        <v>/JC00/JC44_JC4f/JC6e_JC62/JC7c_JC10</v>
      </c>
      <c r="C397" s="161" t="s">
        <v>5123</v>
      </c>
      <c r="D397" t="s">
        <v>60</v>
      </c>
      <c r="E397">
        <v>3</v>
      </c>
      <c r="F397" t="str">
        <f>IF(LEN(B397)&gt;1,INDEX(コアインボイス0904!E:E,MATCH('japan-core_semantics'!B397,コアインボイス0904!C:C,0),1),"")</f>
        <v>明細行</v>
      </c>
      <c r="I397" t="s">
        <v>4521</v>
      </c>
      <c r="K397" s="1" t="str">
        <f>IF(AND("AS"=MID(D397,1,2),LEN(B397)&gt;1),INDEX(コアインボイス0904!F:F,MATCH('japan-core_semantics'!B397,コアインボイス0904!C:C,0),1),"")</f>
        <v>n</v>
      </c>
    </row>
    <row r="398" spans="1:11">
      <c r="A398" s="161">
        <v>553</v>
      </c>
      <c r="B398" s="161" t="str">
        <f>INDEX(コアインボイス0904!C:C,MATCH('japan-core_semantics'!A398,コアインボイス0904!A:A,0),1)</f>
        <v>/JC00/JC44_JC4f/JC6e_JC62/JC7c_JC10/JC7c_JC10_01</v>
      </c>
      <c r="C398" s="161" t="s">
        <v>5124</v>
      </c>
      <c r="D398" t="s">
        <v>48</v>
      </c>
      <c r="E398">
        <v>3</v>
      </c>
      <c r="F398" t="str">
        <f>IF(LEN(B398)&gt;1,INDEX(コアインボイス0904!E:E,MATCH('japan-core_semantics'!B398,コアインボイス0904!C:C,0),1),"")</f>
        <v>明細行注釈</v>
      </c>
      <c r="G398" t="str">
        <f>IF(LEN(B398)&gt;1,INDEX(コアインボイス0904!G:G,MATCH('japan-core_semantics'!B398,コアインボイス0904!C:C,0),1),"")</f>
        <v>明細行注釈表題</v>
      </c>
      <c r="H398" s="1" t="s">
        <v>2355</v>
      </c>
      <c r="K398" s="1" t="str">
        <f>IF(AND("AS"=MID(D398,1,2),LEN(B398)&gt;1),INDEX(コアインボイス0904!F:F,MATCH('japan-core_semantics'!B398,コアインボイス0904!C:C,0),1),"")</f>
        <v/>
      </c>
    </row>
    <row r="399" spans="1:11">
      <c r="A399">
        <v>554</v>
      </c>
      <c r="B399" s="161" t="str">
        <f>INDEX(コアインボイス0904!C:C,MATCH('japan-core_semantics'!A399,コアインボイス0904!A:A,0),1)</f>
        <v>/JC00/JC44_JC4f/JC6e_JC62/JC7c_JC10/JC7c_JC10_02</v>
      </c>
      <c r="C399" s="161" t="s">
        <v>5125</v>
      </c>
      <c r="D399" t="s">
        <v>48</v>
      </c>
      <c r="E399">
        <v>3</v>
      </c>
      <c r="F399" t="str">
        <f>IF(LEN(B399)&gt;1,INDEX(コアインボイス0904!E:E,MATCH('japan-core_semantics'!B399,コアインボイス0904!C:C,0),1),"")</f>
        <v>明細行注釈</v>
      </c>
      <c r="G399" t="str">
        <f>IF(LEN(B399)&gt;1,INDEX(コアインボイス0904!G:G,MATCH('japan-core_semantics'!B399,コアインボイス0904!C:C,0),1),"")</f>
        <v>明細行注釈内容</v>
      </c>
      <c r="H399" s="1" t="s">
        <v>2355</v>
      </c>
      <c r="K399" s="1" t="str">
        <f>IF(AND("AS"=MID(D399,1,2),LEN(B399)&gt;1),INDEX(コアインボイス0904!F:F,MATCH('japan-core_semantics'!B399,コアインボイス0904!C:C,0),1),"")</f>
        <v/>
      </c>
    </row>
    <row r="400" spans="1:11">
      <c r="A400" s="161">
        <v>555</v>
      </c>
      <c r="B400" s="161" t="str">
        <f>INDEX(コアインボイス0904!C:C,MATCH('japan-core_semantics'!A400,コアインボイス0904!A:A,0),1)</f>
        <v>/JC00/JC44_JC4f/JC6e_JC62/JC7c_JC10/JC7c_JC10_03</v>
      </c>
      <c r="C400" s="161" t="s">
        <v>5126</v>
      </c>
      <c r="D400" t="s">
        <v>48</v>
      </c>
      <c r="E400">
        <v>3</v>
      </c>
      <c r="F400" t="str">
        <f>IF(LEN(B400)&gt;1,INDEX(コアインボイス0904!E:E,MATCH('japan-core_semantics'!B400,コアインボイス0904!C:C,0),1),"")</f>
        <v>明細行注釈</v>
      </c>
      <c r="G400" t="str">
        <f>IF(LEN(B400)&gt;1,INDEX(コアインボイス0904!G:G,MATCH('japan-core_semantics'!B400,コアインボイス0904!C:C,0),1),"")</f>
        <v>明細行注釈ID</v>
      </c>
      <c r="H400" s="1" t="s">
        <v>2355</v>
      </c>
      <c r="K400" s="1" t="str">
        <f>IF(AND("AS"=MID(D400,1,2),LEN(B400)&gt;1),INDEX(コアインボイス0904!F:F,MATCH('japan-core_semantics'!B400,コアインボイス0904!C:C,0),1),"")</f>
        <v/>
      </c>
    </row>
    <row r="401" spans="1:11">
      <c r="A401">
        <v>558</v>
      </c>
      <c r="B401" s="161" t="str">
        <f>INDEX(コアインボイス0904!C:C,MATCH('japan-core_semantics'!A401,コアインボイス0904!A:A,0),1)</f>
        <v>/JC00/JC44_JC4f/JC6e_JC62/JC67_JC13</v>
      </c>
      <c r="C401" s="161" t="s">
        <v>5128</v>
      </c>
      <c r="D401" t="s">
        <v>60</v>
      </c>
      <c r="E401">
        <v>3</v>
      </c>
      <c r="F401" t="str">
        <f>IF(LEN(B401)&gt;1,INDEX(コアインボイス0904!E:E,MATCH('japan-core_semantics'!B401,コアインボイス0904!C:C,0),1),"")</f>
        <v>明細行</v>
      </c>
      <c r="I401" t="s">
        <v>5255</v>
      </c>
      <c r="K401" s="1">
        <f>IF(AND("AS"=MID(D401,1,2),LEN(B401)&gt;1),INDEX(コアインボイス0904!F:F,MATCH('japan-core_semantics'!B401,コアインボイス0904!C:C,0),1),"")</f>
        <v>1</v>
      </c>
    </row>
    <row r="402" spans="1:11">
      <c r="A402">
        <v>560</v>
      </c>
      <c r="B402" s="161" t="str">
        <f>INDEX(コアインボイス0904!C:C,MATCH('japan-core_semantics'!A402,コアインボイス0904!A:A,0),1)</f>
        <v>/JC00/JC44_JC4f/JC6e_JC62/JC67_JC13/JC67_JC13_01</v>
      </c>
      <c r="C402" s="161" t="s">
        <v>5129</v>
      </c>
      <c r="D402" t="s">
        <v>48</v>
      </c>
      <c r="E402">
        <v>3</v>
      </c>
      <c r="F402" t="str">
        <f>IF(LEN(B402)&gt;1,INDEX(コアインボイス0904!E:E,MATCH('japan-core_semantics'!B402,コアインボイス0904!C:C,0),1),"")</f>
        <v>明細行受注書</v>
      </c>
      <c r="G402" t="str">
        <f>IF(LEN(B402)&gt;1,INDEX(コアインボイス0904!G:G,MATCH('japan-core_semantics'!B402,コアインボイス0904!C:C,0),1),"")</f>
        <v>明細行受注書ID</v>
      </c>
      <c r="H402" s="1" t="s">
        <v>2355</v>
      </c>
      <c r="K402" s="1" t="str">
        <f>IF(AND("AS"=MID(D402,1,2),LEN(B402)&gt;1),INDEX(コアインボイス0904!F:F,MATCH('japan-core_semantics'!B402,コアインボイス0904!C:C,0),1),"")</f>
        <v/>
      </c>
    </row>
    <row r="403" spans="1:11">
      <c r="A403" s="161">
        <v>561</v>
      </c>
      <c r="B403" s="161" t="str">
        <f>INDEX(コアインボイス0904!C:C,MATCH('japan-core_semantics'!A403,コアインボイス0904!A:A,0),1)</f>
        <v>/JC00/JC44_JC4f/JC6e_JC62/JC67_JC13/JC67_JC13_02</v>
      </c>
      <c r="C403" s="161" t="s">
        <v>5130</v>
      </c>
      <c r="D403" t="s">
        <v>48</v>
      </c>
      <c r="E403">
        <v>3</v>
      </c>
      <c r="F403" t="str">
        <f>IF(LEN(B403)&gt;1,INDEX(コアインボイス0904!E:E,MATCH('japan-core_semantics'!B403,コアインボイス0904!C:C,0),1),"")</f>
        <v>明細行受注書</v>
      </c>
      <c r="G403" t="str">
        <f>IF(LEN(B403)&gt;1,INDEX(コアインボイス0904!G:G,MATCH('japan-core_semantics'!B403,コアインボイス0904!C:C,0),1),"")</f>
        <v>明細行受注書明細行ID</v>
      </c>
      <c r="H403" s="1" t="s">
        <v>2355</v>
      </c>
      <c r="K403" s="1" t="str">
        <f>IF(AND("AS"=MID(D403,1,2),LEN(B403)&gt;1),INDEX(コアインボイス0904!F:F,MATCH('japan-core_semantics'!B403,コアインボイス0904!C:C,0),1),"")</f>
        <v/>
      </c>
    </row>
    <row r="404" spans="1:11">
      <c r="A404">
        <v>562</v>
      </c>
      <c r="B404" s="161" t="str">
        <f>INDEX(コアインボイス0904!C:C,MATCH('japan-core_semantics'!A404,コアインボイス0904!A:A,0),1)</f>
        <v>/JC00/JC44_JC4f/JC6e_JC62/JC67_JC13/JC67_JC13_03</v>
      </c>
      <c r="C404" s="161" t="s">
        <v>5131</v>
      </c>
      <c r="D404" t="s">
        <v>48</v>
      </c>
      <c r="E404">
        <v>3</v>
      </c>
      <c r="F404" t="str">
        <f>IF(LEN(B404)&gt;1,INDEX(コアインボイス0904!E:E,MATCH('japan-core_semantics'!B404,コアインボイス0904!C:C,0),1),"")</f>
        <v>明細行受注書</v>
      </c>
      <c r="G404" t="str">
        <f>IF(LEN(B404)&gt;1,INDEX(コアインボイス0904!G:G,MATCH('japan-core_semantics'!B404,コアインボイス0904!C:C,0),1),"")</f>
        <v>明細行受注書履歴ID</v>
      </c>
      <c r="H404" s="1" t="s">
        <v>2355</v>
      </c>
      <c r="K404" s="1" t="str">
        <f>IF(AND("AS"=MID(D404,1,2),LEN(B404)&gt;1),INDEX(コアインボイス0904!F:F,MATCH('japan-core_semantics'!B404,コアインボイス0904!C:C,0),1),"")</f>
        <v/>
      </c>
    </row>
    <row r="405" spans="1:11">
      <c r="A405" s="161">
        <v>563</v>
      </c>
      <c r="B405" s="161" t="str">
        <f>INDEX(コアインボイス0904!C:C,MATCH('japan-core_semantics'!A405,コアインボイス0904!A:A,0),1)</f>
        <v>/JC00/JC44_JC4f/JC6e_JC62/JC68_JC13</v>
      </c>
      <c r="C405" s="161" t="s">
        <v>5133</v>
      </c>
      <c r="D405" t="s">
        <v>60</v>
      </c>
      <c r="E405">
        <v>3</v>
      </c>
      <c r="F405" t="str">
        <f>IF(LEN(B405)&gt;1,INDEX(コアインボイス0904!E:E,MATCH('japan-core_semantics'!B405,コアインボイス0904!C:C,0),1),"")</f>
        <v>明細行</v>
      </c>
      <c r="I405" t="s">
        <v>5256</v>
      </c>
      <c r="K405" s="1">
        <f>IF(AND("AS"=MID(D405,1,2),LEN(B405)&gt;1),INDEX(コアインボイス0904!F:F,MATCH('japan-core_semantics'!B405,コアインボイス0904!C:C,0),1),"")</f>
        <v>1</v>
      </c>
    </row>
    <row r="406" spans="1:11">
      <c r="A406" s="161">
        <v>565</v>
      </c>
      <c r="B406" s="161" t="str">
        <f>INDEX(コアインボイス0904!C:C,MATCH('japan-core_semantics'!A406,コアインボイス0904!A:A,0),1)</f>
        <v>/JC00/JC44_JC4f/JC6e_JC62/JC68_JC13/JC68_JC13_01</v>
      </c>
      <c r="C406" s="161" t="s">
        <v>5134</v>
      </c>
      <c r="D406" t="s">
        <v>48</v>
      </c>
      <c r="E406">
        <v>3</v>
      </c>
      <c r="F406" t="str">
        <f>IF(LEN(B406)&gt;1,INDEX(コアインボイス0904!E:E,MATCH('japan-core_semantics'!B406,コアインボイス0904!C:C,0),1),"")</f>
        <v>明細行注文書</v>
      </c>
      <c r="G406" t="str">
        <f>IF(LEN(B406)&gt;1,INDEX(コアインボイス0904!G:G,MATCH('japan-core_semantics'!B406,コアインボイス0904!C:C,0),1),"")</f>
        <v>明細行注文書ID</v>
      </c>
      <c r="H406" s="1" t="s">
        <v>2355</v>
      </c>
      <c r="K406" s="1" t="str">
        <f>IF(AND("AS"=MID(D406,1,2),LEN(B406)&gt;1),INDEX(コアインボイス0904!F:F,MATCH('japan-core_semantics'!B406,コアインボイス0904!C:C,0),1),"")</f>
        <v/>
      </c>
    </row>
    <row r="407" spans="1:11">
      <c r="A407">
        <v>566</v>
      </c>
      <c r="B407" s="161" t="str">
        <f>INDEX(コアインボイス0904!C:C,MATCH('japan-core_semantics'!A407,コアインボイス0904!A:A,0),1)</f>
        <v>/JC00/JC44_JC4f/JC6e_JC62/JC68_JC13/JC68_JC13_02</v>
      </c>
      <c r="C407" s="161" t="s">
        <v>5135</v>
      </c>
      <c r="D407" t="s">
        <v>48</v>
      </c>
      <c r="E407">
        <v>3</v>
      </c>
      <c r="F407" t="str">
        <f>IF(LEN(B407)&gt;1,INDEX(コアインボイス0904!E:E,MATCH('japan-core_semantics'!B407,コアインボイス0904!C:C,0),1),"")</f>
        <v>明細行注文書</v>
      </c>
      <c r="G407" t="str">
        <f>IF(LEN(B407)&gt;1,INDEX(コアインボイス0904!G:G,MATCH('japan-core_semantics'!B407,コアインボイス0904!C:C,0),1),"")</f>
        <v>明細行注文書明細行ID</v>
      </c>
      <c r="H407" s="1" t="s">
        <v>2355</v>
      </c>
      <c r="K407" s="1" t="str">
        <f>IF(AND("AS"=MID(D407,1,2),LEN(B407)&gt;1),INDEX(コアインボイス0904!F:F,MATCH('japan-core_semantics'!B407,コアインボイス0904!C:C,0),1),"")</f>
        <v/>
      </c>
    </row>
    <row r="408" spans="1:11">
      <c r="A408" s="161">
        <v>567</v>
      </c>
      <c r="B408" s="161" t="str">
        <f>INDEX(コアインボイス0904!C:C,MATCH('japan-core_semantics'!A408,コアインボイス0904!A:A,0),1)</f>
        <v>/JC00/JC44_JC4f/JC6e_JC62/JC68_JC13/JC68_JC13_03</v>
      </c>
      <c r="C408" s="161" t="s">
        <v>5136</v>
      </c>
      <c r="D408" t="s">
        <v>48</v>
      </c>
      <c r="E408">
        <v>3</v>
      </c>
      <c r="F408" t="str">
        <f>IF(LEN(B408)&gt;1,INDEX(コアインボイス0904!E:E,MATCH('japan-core_semantics'!B408,コアインボイス0904!C:C,0),1),"")</f>
        <v>明細行注文書</v>
      </c>
      <c r="G408" t="str">
        <f>IF(LEN(B408)&gt;1,INDEX(コアインボイス0904!G:G,MATCH('japan-core_semantics'!B408,コアインボイス0904!C:C,0),1),"")</f>
        <v>明細行注文書履歴ID</v>
      </c>
      <c r="H408" s="1" t="s">
        <v>2355</v>
      </c>
      <c r="K408" s="1" t="str">
        <f>IF(AND("AS"=MID(D408,1,2),LEN(B408)&gt;1),INDEX(コアインボイス0904!F:F,MATCH('japan-core_semantics'!B408,コアインボイス0904!C:C,0),1),"")</f>
        <v/>
      </c>
    </row>
    <row r="409" spans="1:11">
      <c r="A409">
        <v>568</v>
      </c>
      <c r="B409" s="161" t="str">
        <f>INDEX(コアインボイス0904!C:C,MATCH('japan-core_semantics'!A409,コアインボイス0904!A:A,0),1)</f>
        <v>/JC00/JC44_JC4f/JC6e_JC62/JC69_e_JC13</v>
      </c>
      <c r="C409" s="161" t="s">
        <v>5138</v>
      </c>
      <c r="D409" t="s">
        <v>60</v>
      </c>
      <c r="E409">
        <v>3</v>
      </c>
      <c r="F409" t="str">
        <f>IF(LEN(B409)&gt;1,INDEX(コアインボイス0904!E:E,MATCH('japan-core_semantics'!B409,コアインボイス0904!C:C,0),1),"")</f>
        <v>明細行</v>
      </c>
      <c r="I409" t="s">
        <v>4660</v>
      </c>
      <c r="K409" s="1">
        <f>IF(AND("AS"=MID(D409,1,2),LEN(B409)&gt;1),INDEX(コアインボイス0904!F:F,MATCH('japan-core_semantics'!B409,コアインボイス0904!C:C,0),1),"")</f>
        <v>1</v>
      </c>
    </row>
    <row r="410" spans="1:11">
      <c r="A410">
        <v>570</v>
      </c>
      <c r="B410" s="161" t="str">
        <f>INDEX(コアインボイス0904!C:C,MATCH('japan-core_semantics'!A410,コアインボイス0904!A:A,0),1)</f>
        <v>/JC00/JC44_JC4f/JC6e_JC62/JC69_e_JC13/JC69_e_JC13_01</v>
      </c>
      <c r="C410" s="161" t="s">
        <v>5139</v>
      </c>
      <c r="D410" t="s">
        <v>48</v>
      </c>
      <c r="E410">
        <v>3</v>
      </c>
      <c r="F410" t="str">
        <f>IF(LEN(B410)&gt;1,INDEX(コアインボイス0904!E:E,MATCH('japan-core_semantics'!B410,コアインボイス0904!C:C,0),1),"")</f>
        <v>明細行出荷案内書</v>
      </c>
      <c r="G410" t="str">
        <f>IF(LEN(B410)&gt;1,INDEX(コアインボイス0904!G:G,MATCH('japan-core_semantics'!B410,コアインボイス0904!C:C,0),1),"")</f>
        <v>明細行出荷案内書ID</v>
      </c>
      <c r="H410" s="1" t="s">
        <v>2355</v>
      </c>
      <c r="K410" s="1" t="str">
        <f>IF(AND("AS"=MID(D410,1,2),LEN(B410)&gt;1),INDEX(コアインボイス0904!F:F,MATCH('japan-core_semantics'!B410,コアインボイス0904!C:C,0),1),"")</f>
        <v/>
      </c>
    </row>
    <row r="411" spans="1:11">
      <c r="A411" s="161">
        <v>571</v>
      </c>
      <c r="B411" s="161" t="str">
        <f>INDEX(コアインボイス0904!C:C,MATCH('japan-core_semantics'!A411,コアインボイス0904!A:A,0),1)</f>
        <v>/JC00/JC44_JC4f/JC6e_JC62/JC69_e_JC13/JC69_e_JC13_02</v>
      </c>
      <c r="C411" s="161" t="s">
        <v>5140</v>
      </c>
      <c r="D411" t="s">
        <v>48</v>
      </c>
      <c r="E411">
        <v>3</v>
      </c>
      <c r="F411" t="str">
        <f>IF(LEN(B411)&gt;1,INDEX(コアインボイス0904!E:E,MATCH('japan-core_semantics'!B411,コアインボイス0904!C:C,0),1),"")</f>
        <v>明細行出荷案内書</v>
      </c>
      <c r="G411" t="str">
        <f>IF(LEN(B411)&gt;1,INDEX(コアインボイス0904!G:G,MATCH('japan-core_semantics'!B411,コアインボイス0904!C:C,0),1),"")</f>
        <v>明細行出荷案内書明細行ID</v>
      </c>
      <c r="H411" s="1" t="s">
        <v>2355</v>
      </c>
      <c r="K411" s="1" t="str">
        <f>IF(AND("AS"=MID(D411,1,2),LEN(B411)&gt;1),INDEX(コアインボイス0904!F:F,MATCH('japan-core_semantics'!B411,コアインボイス0904!C:C,0),1),"")</f>
        <v/>
      </c>
    </row>
    <row r="412" spans="1:11">
      <c r="A412" s="161">
        <v>572</v>
      </c>
      <c r="B412" s="161" t="str">
        <f>INDEX(コアインボイス0904!C:C,MATCH('japan-core_semantics'!A412,コアインボイス0904!A:A,0),1)</f>
        <v>/JC00/JC44_JC4f/JC6e_JC62/JC69_e_JC13/JC69_e_JC13_03</v>
      </c>
      <c r="C412" s="161" t="s">
        <v>5141</v>
      </c>
      <c r="D412" t="s">
        <v>48</v>
      </c>
      <c r="E412">
        <v>3</v>
      </c>
      <c r="F412" t="str">
        <f>IF(LEN(B412)&gt;1,INDEX(コアインボイス0904!E:E,MATCH('japan-core_semantics'!B412,コアインボイス0904!C:C,0),1),"")</f>
        <v>明細行出荷案内書</v>
      </c>
      <c r="G412" t="str">
        <f>IF(LEN(B412)&gt;1,INDEX(コアインボイス0904!G:G,MATCH('japan-core_semantics'!B412,コアインボイス0904!C:C,0),1),"")</f>
        <v>明細行文書参照タイプコード</v>
      </c>
      <c r="H412" s="1" t="s">
        <v>2355</v>
      </c>
      <c r="K412" s="1" t="str">
        <f>IF(AND("AS"=MID(D412,1,2),LEN(B412)&gt;1),INDEX(コアインボイス0904!F:F,MATCH('japan-core_semantics'!B412,コアインボイス0904!C:C,0),1),"")</f>
        <v/>
      </c>
    </row>
    <row r="413" spans="1:11">
      <c r="A413" s="161">
        <v>573</v>
      </c>
      <c r="B413" s="161" t="str">
        <f>INDEX(コアインボイス0904!C:C,MATCH('japan-core_semantics'!A413,コアインボイス0904!A:A,0),1)</f>
        <v>/JC00/JC44_JC4f/JC6e_JC62/JC69_e_JC13/JC69_e_JC13_04</v>
      </c>
      <c r="C413" s="161" t="s">
        <v>5142</v>
      </c>
      <c r="D413" t="s">
        <v>48</v>
      </c>
      <c r="E413">
        <v>3</v>
      </c>
      <c r="F413" t="str">
        <f>IF(LEN(B413)&gt;1,INDEX(コアインボイス0904!E:E,MATCH('japan-core_semantics'!B413,コアインボイス0904!C:C,0),1),"")</f>
        <v>明細行出荷案内書</v>
      </c>
      <c r="G413" t="str">
        <f>IF(LEN(B413)&gt;1,INDEX(コアインボイス0904!G:G,MATCH('japan-core_semantics'!B413,コアインボイス0904!C:C,0),1),"")</f>
        <v>明細行出荷案内書履歴ID</v>
      </c>
      <c r="H413" s="1" t="s">
        <v>2355</v>
      </c>
      <c r="K413" s="1" t="str">
        <f>IF(AND("AS"=MID(D413,1,2),LEN(B413)&gt;1),INDEX(コアインボイス0904!F:F,MATCH('japan-core_semantics'!B413,コアインボイス0904!C:C,0),1),"")</f>
        <v/>
      </c>
    </row>
    <row r="414" spans="1:11">
      <c r="A414" s="161">
        <v>574</v>
      </c>
      <c r="B414" s="161" t="str">
        <f>INDEX(コアインボイス0904!C:C,MATCH('japan-core_semantics'!A414,コアインボイス0904!A:A,0),1)</f>
        <v>/JC00/JC44_JC4f/JC6e_JC62/JC69_e_JC13/JC69_e_JC13_05</v>
      </c>
      <c r="C414" s="161" t="s">
        <v>5143</v>
      </c>
      <c r="D414" t="s">
        <v>48</v>
      </c>
      <c r="E414">
        <v>3</v>
      </c>
      <c r="F414" t="str">
        <f>IF(LEN(B414)&gt;1,INDEX(コアインボイス0904!E:E,MATCH('japan-core_semantics'!B414,コアインボイス0904!C:C,0),1),"")</f>
        <v>明細行出荷案内書</v>
      </c>
      <c r="G414" t="str">
        <f>IF(LEN(B414)&gt;1,INDEX(コアインボイス0904!G:G,MATCH('japan-core_semantics'!B414,コアインボイス0904!C:C,0),1),"")</f>
        <v>明細行文書タイプコード</v>
      </c>
      <c r="H414" s="1" t="s">
        <v>2355</v>
      </c>
      <c r="K414" s="1" t="str">
        <f>IF(AND("AS"=MID(D414,1,2),LEN(B414)&gt;1),INDEX(コアインボイス0904!F:F,MATCH('japan-core_semantics'!B414,コアインボイス0904!C:C,0),1),"")</f>
        <v/>
      </c>
    </row>
    <row r="415" spans="1:11">
      <c r="A415">
        <v>575</v>
      </c>
      <c r="B415" s="161" t="str">
        <f>INDEX(コアインボイス0904!C:C,MATCH('japan-core_semantics'!A415,コアインボイス0904!A:A,0),1)</f>
        <v>/JC00/JC44_JC4f/JC6e_JC62/JC69_e_JC13/JC69_e_JC13_06</v>
      </c>
      <c r="C415" s="161" t="s">
        <v>5144</v>
      </c>
      <c r="D415" t="s">
        <v>48</v>
      </c>
      <c r="E415">
        <v>3</v>
      </c>
      <c r="F415" t="str">
        <f>IF(LEN(B415)&gt;1,INDEX(コアインボイス0904!E:E,MATCH('japan-core_semantics'!B415,コアインボイス0904!C:C,0),1),"")</f>
        <v>明細行出荷案内書</v>
      </c>
      <c r="G415" t="str">
        <f>IF(LEN(B415)&gt;1,INDEX(コアインボイス0904!G:G,MATCH('japan-core_semantics'!B415,コアインボイス0904!C:C,0),1),"")</f>
        <v>明細行文書添付ファイル</v>
      </c>
      <c r="H415" s="1" t="s">
        <v>2355</v>
      </c>
      <c r="K415" s="1" t="str">
        <f>IF(AND("AS"=MID(D415,1,2),LEN(B415)&gt;1),INDEX(コアインボイス0904!F:F,MATCH('japan-core_semantics'!B415,コアインボイス0904!C:C,0),1),"")</f>
        <v/>
      </c>
    </row>
    <row r="416" spans="1:11">
      <c r="A416" s="161">
        <v>576</v>
      </c>
      <c r="B416" s="161" t="str">
        <f>INDEX(コアインボイス0904!C:C,MATCH('japan-core_semantics'!A416,コアインボイス0904!A:A,0),1)</f>
        <v>/JC00/JC44_JC4f/JC6e_JC62/JC69_e_JC13/JC69_e_JC13_07</v>
      </c>
      <c r="C416" s="161" t="s">
        <v>5145</v>
      </c>
      <c r="D416" t="s">
        <v>48</v>
      </c>
      <c r="E416">
        <v>3</v>
      </c>
      <c r="F416" t="str">
        <f>IF(LEN(B416)&gt;1,INDEX(コアインボイス0904!E:E,MATCH('japan-core_semantics'!B416,コアインボイス0904!C:C,0),1),"")</f>
        <v>明細行出荷案内書</v>
      </c>
      <c r="G416" t="str">
        <f>IF(LEN(B416)&gt;1,INDEX(コアインボイス0904!G:G,MATCH('japan-core_semantics'!B416,コアインボイス0904!C:C,0),1),"")</f>
        <v>明細行文書サブタイプコード</v>
      </c>
      <c r="H416" s="1" t="s">
        <v>2355</v>
      </c>
      <c r="K416" s="1" t="str">
        <f>IF(AND("AS"=MID(D416,1,2),LEN(B416)&gt;1),INDEX(コアインボイス0904!F:F,MATCH('japan-core_semantics'!B416,コアインボイス0904!C:C,0),1),"")</f>
        <v/>
      </c>
    </row>
    <row r="417" spans="1:11">
      <c r="A417">
        <v>577</v>
      </c>
      <c r="B417" s="161" t="str">
        <f>INDEX(コアインボイス0904!C:C,MATCH('japan-core_semantics'!A417,コアインボイス0904!A:A,0),1)</f>
        <v>/JC00/JC44_JC4f/JC6e_JC62/JC69_JC13</v>
      </c>
      <c r="C417" s="161" t="s">
        <v>5147</v>
      </c>
      <c r="D417" t="s">
        <v>60</v>
      </c>
      <c r="E417">
        <v>3</v>
      </c>
      <c r="F417" t="str">
        <f>IF(LEN(B417)&gt;1,INDEX(コアインボイス0904!E:E,MATCH('japan-core_semantics'!B417,コアインボイス0904!C:C,0),1),"")</f>
        <v>明細行</v>
      </c>
      <c r="I417" t="s">
        <v>5257</v>
      </c>
      <c r="K417" s="1" t="str">
        <f>IF(AND("AS"=MID(D417,1,2),LEN(B417)&gt;1),INDEX(コアインボイス0904!F:F,MATCH('japan-core_semantics'!B417,コアインボイス0904!C:C,0),1),"")</f>
        <v>n</v>
      </c>
    </row>
    <row r="418" spans="1:11">
      <c r="A418" s="161">
        <v>579</v>
      </c>
      <c r="B418" s="161" t="str">
        <f>INDEX(コアインボイス0904!C:C,MATCH('japan-core_semantics'!A418,コアインボイス0904!A:A,0),1)</f>
        <v>/JC00/JC44_JC4f/JC6e_JC62/JC69_JC13/JC69_JC13_01</v>
      </c>
      <c r="C418" s="161" t="s">
        <v>5148</v>
      </c>
      <c r="D418" t="s">
        <v>48</v>
      </c>
      <c r="E418">
        <v>3</v>
      </c>
      <c r="F418" t="str">
        <f>IF(LEN(B418)&gt;1,INDEX(コアインボイス0904!E:E,MATCH('japan-core_semantics'!B418,コアインボイス0904!C:C,0),1),"")</f>
        <v>明細行参照文書</v>
      </c>
      <c r="G418" t="str">
        <f>IF(LEN(B418)&gt;1,INDEX(コアインボイス0904!G:G,MATCH('japan-core_semantics'!B418,コアインボイス0904!C:C,0),1),"")</f>
        <v>明細行文書ID</v>
      </c>
      <c r="H418" s="1" t="s">
        <v>2355</v>
      </c>
      <c r="K418" s="1" t="str">
        <f>IF(AND("AS"=MID(D418,1,2),LEN(B418)&gt;1),INDEX(コアインボイス0904!F:F,MATCH('japan-core_semantics'!B418,コアインボイス0904!C:C,0),1),"")</f>
        <v/>
      </c>
    </row>
    <row r="419" spans="1:11">
      <c r="A419" s="161">
        <v>580</v>
      </c>
      <c r="B419" s="161" t="str">
        <f>INDEX(コアインボイス0904!C:C,MATCH('japan-core_semantics'!A419,コアインボイス0904!A:A,0),1)</f>
        <v>/JC00/JC44_JC4f/JC6e_JC62/JC69_JC13/JC69_JC13_02</v>
      </c>
      <c r="C419" s="161" t="s">
        <v>5149</v>
      </c>
      <c r="D419" t="s">
        <v>48</v>
      </c>
      <c r="E419">
        <v>3</v>
      </c>
      <c r="F419" t="str">
        <f>IF(LEN(B419)&gt;1,INDEX(コアインボイス0904!E:E,MATCH('japan-core_semantics'!B419,コアインボイス0904!C:C,0),1),"")</f>
        <v>明細行参照文書</v>
      </c>
      <c r="G419" t="str">
        <f>IF(LEN(B419)&gt;1,INDEX(コアインボイス0904!G:G,MATCH('japan-core_semantics'!B419,コアインボイス0904!C:C,0),1),"")</f>
        <v>明細行文書明細行ID</v>
      </c>
      <c r="H419" s="1" t="s">
        <v>2355</v>
      </c>
      <c r="K419" s="1" t="str">
        <f>IF(AND("AS"=MID(D419,1,2),LEN(B419)&gt;1),INDEX(コアインボイス0904!F:F,MATCH('japan-core_semantics'!B419,コアインボイス0904!C:C,0),1),"")</f>
        <v/>
      </c>
    </row>
    <row r="420" spans="1:11">
      <c r="A420">
        <v>581</v>
      </c>
      <c r="B420" s="161" t="str">
        <f>INDEX(コアインボイス0904!C:C,MATCH('japan-core_semantics'!A420,コアインボイス0904!A:A,0),1)</f>
        <v>/JC00/JC44_JC4f/JC6e_JC62/JC69_JC13/JC69_JC13_03</v>
      </c>
      <c r="C420" s="161" t="s">
        <v>5150</v>
      </c>
      <c r="D420" t="s">
        <v>48</v>
      </c>
      <c r="E420">
        <v>3</v>
      </c>
      <c r="F420" t="str">
        <f>IF(LEN(B420)&gt;1,INDEX(コアインボイス0904!E:E,MATCH('japan-core_semantics'!B420,コアインボイス0904!C:C,0),1),"")</f>
        <v>明細行参照文書</v>
      </c>
      <c r="G420" t="str">
        <f>IF(LEN(B420)&gt;1,INDEX(コアインボイス0904!G:G,MATCH('japan-core_semantics'!B420,コアインボイス0904!C:C,0),1),"")</f>
        <v>明細行文書参照タイプコード</v>
      </c>
      <c r="H420" s="1" t="s">
        <v>2355</v>
      </c>
      <c r="K420" s="1" t="str">
        <f>IF(AND("AS"=MID(D420,1,2),LEN(B420)&gt;1),INDEX(コアインボイス0904!F:F,MATCH('japan-core_semantics'!B420,コアインボイス0904!C:C,0),1),"")</f>
        <v/>
      </c>
    </row>
    <row r="421" spans="1:11">
      <c r="A421">
        <v>582</v>
      </c>
      <c r="B421" s="161" t="str">
        <f>INDEX(コアインボイス0904!C:C,MATCH('japan-core_semantics'!A421,コアインボイス0904!A:A,0),1)</f>
        <v>/JC00/JC44_JC4f/JC6e_JC62/JC69_JC13/JC69_JC13_04</v>
      </c>
      <c r="C421" s="161" t="s">
        <v>5151</v>
      </c>
      <c r="D421" t="s">
        <v>48</v>
      </c>
      <c r="E421">
        <v>3</v>
      </c>
      <c r="F421" t="str">
        <f>IF(LEN(B421)&gt;1,INDEX(コアインボイス0904!E:E,MATCH('japan-core_semantics'!B421,コアインボイス0904!C:C,0),1),"")</f>
        <v>明細行参照文書</v>
      </c>
      <c r="G421" t="str">
        <f>IF(LEN(B421)&gt;1,INDEX(コアインボイス0904!G:G,MATCH('japan-core_semantics'!B421,コアインボイス0904!C:C,0),1),"")</f>
        <v>明細行文書履歴ID</v>
      </c>
      <c r="H421" s="1" t="s">
        <v>2355</v>
      </c>
      <c r="K421" s="1" t="str">
        <f>IF(AND("AS"=MID(D421,1,2),LEN(B421)&gt;1),INDEX(コアインボイス0904!F:F,MATCH('japan-core_semantics'!B421,コアインボイス0904!C:C,0),1),"")</f>
        <v/>
      </c>
    </row>
    <row r="422" spans="1:11">
      <c r="A422" s="161">
        <v>583</v>
      </c>
      <c r="B422" s="161" t="str">
        <f>INDEX(コアインボイス0904!C:C,MATCH('japan-core_semantics'!A422,コアインボイス0904!A:A,0),1)</f>
        <v>/JC00/JC44_JC4f/JC6e_JC62/JC69_JC13/JC69_JC13_05</v>
      </c>
      <c r="C422" s="161" t="s">
        <v>5152</v>
      </c>
      <c r="D422" t="s">
        <v>48</v>
      </c>
      <c r="E422">
        <v>3</v>
      </c>
      <c r="F422" t="str">
        <f>IF(LEN(B422)&gt;1,INDEX(コアインボイス0904!E:E,MATCH('japan-core_semantics'!B422,コアインボイス0904!C:C,0),1),"")</f>
        <v>明細行参照文書</v>
      </c>
      <c r="G422" t="str">
        <f>IF(LEN(B422)&gt;1,INDEX(コアインボイス0904!G:G,MATCH('japan-core_semantics'!B422,コアインボイス0904!C:C,0),1),"")</f>
        <v>明細行文書タイプコード</v>
      </c>
      <c r="H422" s="1" t="s">
        <v>2355</v>
      </c>
      <c r="K422" s="1" t="str">
        <f>IF(AND("AS"=MID(D422,1,2),LEN(B422)&gt;1),INDEX(コアインボイス0904!F:F,MATCH('japan-core_semantics'!B422,コアインボイス0904!C:C,0),1),"")</f>
        <v/>
      </c>
    </row>
    <row r="423" spans="1:11">
      <c r="A423">
        <v>584</v>
      </c>
      <c r="B423" s="161" t="str">
        <f>INDEX(コアインボイス0904!C:C,MATCH('japan-core_semantics'!A423,コアインボイス0904!A:A,0),1)</f>
        <v>/JC00/JC44_JC4f/JC6e_JC62/JC69_JC13/JC69_JC13_06</v>
      </c>
      <c r="C423" s="161" t="s">
        <v>5153</v>
      </c>
      <c r="D423" t="s">
        <v>48</v>
      </c>
      <c r="E423">
        <v>3</v>
      </c>
      <c r="F423" t="str">
        <f>IF(LEN(B423)&gt;1,INDEX(コアインボイス0904!E:E,MATCH('japan-core_semantics'!B423,コアインボイス0904!C:C,0),1),"")</f>
        <v>明細行参照文書</v>
      </c>
      <c r="G423" t="str">
        <f>IF(LEN(B423)&gt;1,INDEX(コアインボイス0904!G:G,MATCH('japan-core_semantics'!B423,コアインボイス0904!C:C,0),1),"")</f>
        <v>明細行文書添付ファイル</v>
      </c>
      <c r="H423" s="1" t="s">
        <v>2428</v>
      </c>
      <c r="K423" s="1" t="str">
        <f>IF(AND("AS"=MID(D423,1,2),LEN(B423)&gt;1),INDEX(コアインボイス0904!F:F,MATCH('japan-core_semantics'!B423,コアインボイス0904!C:C,0),1),"")</f>
        <v/>
      </c>
    </row>
    <row r="424" spans="1:11">
      <c r="A424" s="161">
        <v>585</v>
      </c>
      <c r="B424" s="161" t="str">
        <f>INDEX(コアインボイス0904!C:C,MATCH('japan-core_semantics'!A424,コアインボイス0904!A:A,0),1)</f>
        <v>/JC00/JC44_JC4f/JC6e_JC62/JC69_JC13/JC69_JC13_07</v>
      </c>
      <c r="C424" s="161" t="s">
        <v>5154</v>
      </c>
      <c r="D424" t="s">
        <v>48</v>
      </c>
      <c r="E424">
        <v>3</v>
      </c>
      <c r="F424" t="str">
        <f>IF(LEN(B424)&gt;1,INDEX(コアインボイス0904!E:E,MATCH('japan-core_semantics'!B424,コアインボイス0904!C:C,0),1),"")</f>
        <v>明細行参照文書</v>
      </c>
      <c r="G424" t="str">
        <f>IF(LEN(B424)&gt;1,INDEX(コアインボイス0904!G:G,MATCH('japan-core_semantics'!B424,コアインボイス0904!C:C,0),1),"")</f>
        <v>明細行文書サブタイプコード</v>
      </c>
      <c r="H424" s="1" t="s">
        <v>2355</v>
      </c>
      <c r="K424" s="1" t="str">
        <f>IF(AND("AS"=MID(D424,1,2),LEN(B424)&gt;1),INDEX(コアインボイス0904!F:F,MATCH('japan-core_semantics'!B424,コアインボイス0904!C:C,0),1),"")</f>
        <v/>
      </c>
    </row>
    <row r="425" spans="1:11">
      <c r="A425" s="161">
        <v>586</v>
      </c>
      <c r="B425" s="161" t="str">
        <f>INDEX(コアインボイス0904!C:C,MATCH('japan-core_semantics'!A425,コアインボイス0904!A:A,0),1)</f>
        <v>/JC00/JC44_JC4f/JC6e_JC62/JC6a_JC28</v>
      </c>
      <c r="C425" s="161" t="s">
        <v>5156</v>
      </c>
      <c r="D425" t="s">
        <v>60</v>
      </c>
      <c r="E425">
        <v>3</v>
      </c>
      <c r="F425" t="str">
        <f>IF(LEN(B425)&gt;1,INDEX(コアインボイス0904!E:E,MATCH('japan-core_semantics'!B425,コアインボイス0904!C:C,0),1),"")</f>
        <v>明細行</v>
      </c>
      <c r="I425" t="s">
        <v>4113</v>
      </c>
      <c r="K425" s="1">
        <f>IF(AND("AS"=MID(D425,1,2),LEN(B425)&gt;1),INDEX(コアインボイス0904!F:F,MATCH('japan-core_semantics'!B425,コアインボイス0904!C:C,0),1),"")</f>
        <v>1</v>
      </c>
    </row>
    <row r="426" spans="1:11">
      <c r="A426" s="161">
        <v>588</v>
      </c>
      <c r="B426" s="161" t="str">
        <f>INDEX(コアインボイス0904!C:C,MATCH('japan-core_semantics'!A426,コアインボイス0904!A:A,0),1)</f>
        <v>/JC00/JC44_JC4f/JC6e_JC62/JC6a_JC28/JC6a_JC28_01</v>
      </c>
      <c r="C426" s="161" t="s">
        <v>5157</v>
      </c>
      <c r="D426" t="s">
        <v>48</v>
      </c>
      <c r="E426">
        <v>3</v>
      </c>
      <c r="F426" t="str">
        <f>IF(LEN(B426)&gt;1,INDEX(コアインボイス0904!E:E,MATCH('japan-core_semantics'!B426,コアインボイス0904!C:C,0),1),"")</f>
        <v>単価</v>
      </c>
      <c r="G426" t="str">
        <f>IF(LEN(B426)&gt;1,INDEX(コアインボイス0904!G:G,MATCH('japan-core_semantics'!B426,コアインボイス0904!C:C,0),1),"")</f>
        <v>単価コード</v>
      </c>
      <c r="H426" s="1" t="s">
        <v>2355</v>
      </c>
      <c r="K426" s="1" t="str">
        <f>IF(AND("AS"=MID(D426,1,2),LEN(B426)&gt;1),INDEX(コアインボイス0904!F:F,MATCH('japan-core_semantics'!B426,コアインボイス0904!C:C,0),1),"")</f>
        <v/>
      </c>
    </row>
    <row r="427" spans="1:11">
      <c r="A427">
        <v>589</v>
      </c>
      <c r="B427" s="161" t="str">
        <f>INDEX(コアインボイス0904!C:C,MATCH('japan-core_semantics'!A427,コアインボイス0904!A:A,0),1)</f>
        <v>/JC00/JC44_JC4f/JC6e_JC62/JC6a_JC28/JC6a_JC28_02</v>
      </c>
      <c r="C427" s="161" t="s">
        <v>5158</v>
      </c>
      <c r="D427" t="s">
        <v>48</v>
      </c>
      <c r="E427">
        <v>3</v>
      </c>
      <c r="F427" t="str">
        <f>IF(LEN(B427)&gt;1,INDEX(コアインボイス0904!E:E,MATCH('japan-core_semantics'!B427,コアインボイス0904!C:C,0),1),"")</f>
        <v>単価</v>
      </c>
      <c r="G427" t="str">
        <f>IF(LEN(B427)&gt;1,INDEX(コアインボイス0904!G:G,MATCH('japan-core_semantics'!B427,コアインボイス0904!C:C,0),1),"")</f>
        <v>契約単価</v>
      </c>
      <c r="H427" s="1" t="s">
        <v>2902</v>
      </c>
      <c r="K427" s="1" t="str">
        <f>IF(AND("AS"=MID(D427,1,2),LEN(B427)&gt;1),INDEX(コアインボイス0904!F:F,MATCH('japan-core_semantics'!B427,コアインボイス0904!C:C,0),1),"")</f>
        <v/>
      </c>
    </row>
    <row r="428" spans="1:11">
      <c r="A428" s="161">
        <v>590</v>
      </c>
      <c r="B428" s="161" t="str">
        <f>INDEX(コアインボイス0904!C:C,MATCH('japan-core_semantics'!A428,コアインボイス0904!A:A,0),1)</f>
        <v>/JC00/JC44_JC4f/JC6e_JC62/JC6a_JC28/JC6a_JC28_03</v>
      </c>
      <c r="C428" s="161" t="s">
        <v>5159</v>
      </c>
      <c r="D428" t="s">
        <v>48</v>
      </c>
      <c r="E428">
        <v>3</v>
      </c>
      <c r="F428" t="str">
        <f>IF(LEN(B428)&gt;1,INDEX(コアインボイス0904!E:E,MATCH('japan-core_semantics'!B428,コアインボイス0904!C:C,0),1),"")</f>
        <v>単価</v>
      </c>
      <c r="G428" t="str">
        <f>IF(LEN(B428)&gt;1,INDEX(コアインボイス0904!G:G,MATCH('japan-core_semantics'!B428,コアインボイス0904!C:C,0),1),"")</f>
        <v>単価基準数量</v>
      </c>
      <c r="H428" s="1" t="s">
        <v>2825</v>
      </c>
      <c r="K428" s="1" t="str">
        <f>IF(AND("AS"=MID(D428,1,2),LEN(B428)&gt;1),INDEX(コアインボイス0904!F:F,MATCH('japan-core_semantics'!B428,コアインボイス0904!C:C,0),1),"")</f>
        <v/>
      </c>
    </row>
    <row r="429" spans="1:11">
      <c r="A429">
        <v>591</v>
      </c>
      <c r="B429" s="161" t="str">
        <f>INDEX(コアインボイス0904!C:C,MATCH('japan-core_semantics'!A429,コアインボイス0904!A:A,0),1)</f>
        <v>/JC00/JC44_JC4f/JC6e_JC62/JC6a_JC28/JC6a_JC28_04</v>
      </c>
      <c r="C429" s="161" t="s">
        <v>5283</v>
      </c>
      <c r="D429" t="s">
        <v>48</v>
      </c>
      <c r="E429">
        <v>3</v>
      </c>
      <c r="F429" t="str">
        <f>IF(LEN(B429)&gt;1,INDEX(コアインボイス0904!E:E,MATCH('japan-core_semantics'!B429,コアインボイス0904!C:C,0),1),"")</f>
        <v>単価</v>
      </c>
      <c r="G429" t="str">
        <f>IF(LEN(B429)&gt;1,INDEX(コアインボイス0904!G:G,MATCH('japan-core_semantics'!B429,コアインボイス0904!C:C,0),1),"")</f>
        <v>数量単位コード</v>
      </c>
      <c r="H429" s="1" t="s">
        <v>2355</v>
      </c>
      <c r="K429" s="1" t="str">
        <f>IF(AND("AS"=MID(D429,1,2),LEN(B429)&gt;1),INDEX(コアインボイス0904!F:F,MATCH('japan-core_semantics'!B429,コアインボイス0904!C:C,0),1),"")</f>
        <v/>
      </c>
    </row>
    <row r="430" spans="1:11">
      <c r="A430">
        <v>592</v>
      </c>
      <c r="B430" s="161" t="str">
        <f>INDEX(コアインボイス0904!C:C,MATCH('japan-core_semantics'!A430,コアインボイス0904!A:A,0),1)</f>
        <v>/JC00/JC44_JC4f/JC6e_JC62/JC64_JC6b</v>
      </c>
      <c r="C430" s="161" t="s">
        <v>5161</v>
      </c>
      <c r="D430" t="s">
        <v>60</v>
      </c>
      <c r="E430">
        <v>3</v>
      </c>
      <c r="F430" t="str">
        <f>IF(LEN(B430)&gt;1,INDEX(コアインボイス0904!E:E,MATCH('japan-core_semantics'!B430,コアインボイス0904!C:C,0),1),"")</f>
        <v>明細行</v>
      </c>
      <c r="I430" t="s">
        <v>4554</v>
      </c>
      <c r="K430" s="1">
        <f>IF(AND("AS"=MID(D430,1,2),LEN(B430)&gt;1),INDEX(コアインボイス0904!F:F,MATCH('japan-core_semantics'!B430,コアインボイス0904!C:C,0),1),"")</f>
        <v>1</v>
      </c>
    </row>
    <row r="431" spans="1:11">
      <c r="A431" s="161">
        <v>594</v>
      </c>
      <c r="B431" s="161" t="str">
        <f>INDEX(コアインボイス0904!C:C,MATCH('japan-core_semantics'!A431,コアインボイス0904!A:A,0),1)</f>
        <v>/JC00/JC44_JC4f/JC6e_JC62/JC64_JC6b/JC64_JC6b_01</v>
      </c>
      <c r="C431" s="161" t="s">
        <v>5162</v>
      </c>
      <c r="D431" t="s">
        <v>48</v>
      </c>
      <c r="E431">
        <v>3</v>
      </c>
      <c r="F431" t="str">
        <f>IF(LEN(B431)&gt;1,INDEX(コアインボイス0904!E:E,MATCH('japan-core_semantics'!B431,コアインボイス0904!C:C,0),1),"")</f>
        <v>明細行配送</v>
      </c>
      <c r="G431" t="str">
        <f>IF(LEN(B431)&gt;1,INDEX(コアインボイス0904!G:G,MATCH('japan-core_semantics'!B431,コアインボイス0904!C:C,0),1),"")</f>
        <v>請求セット数量</v>
      </c>
      <c r="H431" s="1" t="s">
        <v>2825</v>
      </c>
      <c r="K431" s="1" t="str">
        <f>IF(AND("AS"=MID(D431,1,2),LEN(B431)&gt;1),INDEX(コアインボイス0904!F:F,MATCH('japan-core_semantics'!B431,コアインボイス0904!C:C,0),1),"")</f>
        <v/>
      </c>
    </row>
    <row r="432" spans="1:11">
      <c r="A432">
        <v>595</v>
      </c>
      <c r="B432" s="161" t="str">
        <f>INDEX(コアインボイス0904!C:C,MATCH('japan-core_semantics'!A432,コアインボイス0904!A:A,0),1)</f>
        <v>/JC00/JC44_JC4f/JC6e_JC62/JC64_JC6b/JC64_JC6b_02</v>
      </c>
      <c r="C432" s="161" t="s">
        <v>5163</v>
      </c>
      <c r="D432" t="s">
        <v>48</v>
      </c>
      <c r="E432">
        <v>3</v>
      </c>
      <c r="F432" t="str">
        <f>IF(LEN(B432)&gt;1,INDEX(コアインボイス0904!E:E,MATCH('japan-core_semantics'!B432,コアインボイス0904!C:C,0),1),"")</f>
        <v>明細行配送</v>
      </c>
      <c r="G432" t="str">
        <f>IF(LEN(B432)&gt;1,INDEX(コアインボイス0904!G:G,MATCH('japan-core_semantics'!B432,コアインボイス0904!C:C,0),1),"")</f>
        <v>請求バラ数量</v>
      </c>
      <c r="H432" s="1" t="s">
        <v>2825</v>
      </c>
      <c r="K432" s="1" t="str">
        <f>IF(AND("AS"=MID(D432,1,2),LEN(B432)&gt;1),INDEX(コアインボイス0904!F:F,MATCH('japan-core_semantics'!B432,コアインボイス0904!C:C,0),1),"")</f>
        <v/>
      </c>
    </row>
    <row r="433" spans="1:11">
      <c r="A433">
        <v>596</v>
      </c>
      <c r="B433" s="161" t="str">
        <f>INDEX(コアインボイス0904!C:C,MATCH('japan-core_semantics'!A433,コアインボイス0904!A:A,0),1)</f>
        <v>/JC00/JC44_JC4f/JC6e_JC62/JC64_JC6b/JC64_JC6b_03</v>
      </c>
      <c r="C433" s="161" t="s">
        <v>5164</v>
      </c>
      <c r="D433" t="s">
        <v>48</v>
      </c>
      <c r="E433">
        <v>3</v>
      </c>
      <c r="F433" t="str">
        <f>IF(LEN(B433)&gt;1,INDEX(コアインボイス0904!E:E,MATCH('japan-core_semantics'!B433,コアインボイス0904!C:C,0),1),"")</f>
        <v>明細行配送</v>
      </c>
      <c r="G433" t="str">
        <f>IF(LEN(B433)&gt;1,INDEX(コアインボイス0904!G:G,MATCH('japan-core_semantics'!B433,コアインボイス0904!C:C,0),1),"")</f>
        <v>請求セット単位数量(入り数）</v>
      </c>
      <c r="H433" s="1" t="s">
        <v>2825</v>
      </c>
      <c r="K433" s="1" t="str">
        <f>IF(AND("AS"=MID(D433,1,2),LEN(B433)&gt;1),INDEX(コアインボイス0904!F:F,MATCH('japan-core_semantics'!B433,コアインボイス0904!C:C,0),1),"")</f>
        <v/>
      </c>
    </row>
    <row r="434" spans="1:11">
      <c r="A434">
        <v>597</v>
      </c>
      <c r="B434" s="161" t="str">
        <f>INDEX(コアインボイス0904!C:C,MATCH('japan-core_semantics'!A434,コアインボイス0904!A:A,0),1)</f>
        <v>/JC00/JC44_JC4f/JC6e_JC62/JC64_JC6b/JC64_JC6b_04</v>
      </c>
      <c r="C434" s="161" t="s">
        <v>5165</v>
      </c>
      <c r="D434" t="s">
        <v>48</v>
      </c>
      <c r="E434">
        <v>3</v>
      </c>
      <c r="F434" t="str">
        <f>IF(LEN(B434)&gt;1,INDEX(コアインボイス0904!E:E,MATCH('japan-core_semantics'!B434,コアインボイス0904!C:C,0),1),"")</f>
        <v>明細行配送</v>
      </c>
      <c r="G434" t="str">
        <f>IF(LEN(B434)&gt;1,INDEX(コアインボイス0904!G:G,MATCH('japan-core_semantics'!B434,コアインボイス0904!C:C,0),1),"")</f>
        <v>請求数量</v>
      </c>
      <c r="H434" s="1" t="s">
        <v>2825</v>
      </c>
      <c r="K434" s="1" t="str">
        <f>IF(AND("AS"=MID(D434,1,2),LEN(B434)&gt;1),INDEX(コアインボイス0904!F:F,MATCH('japan-core_semantics'!B434,コアインボイス0904!C:C,0),1),"")</f>
        <v/>
      </c>
    </row>
    <row r="435" spans="1:11">
      <c r="A435" s="161">
        <v>598</v>
      </c>
      <c r="B435" s="161" t="str">
        <f>INDEX(コアインボイス0904!C:C,MATCH('japan-core_semantics'!A435,コアインボイス0904!A:A,0),1)</f>
        <v>/JC00/JC44_JC4f/JC6e_JC62/JC64_JC6b/JC64_JC6b_05</v>
      </c>
      <c r="C435" s="161" t="s">
        <v>5284</v>
      </c>
      <c r="D435" t="s">
        <v>48</v>
      </c>
      <c r="E435">
        <v>3</v>
      </c>
      <c r="F435" t="str">
        <f>IF(LEN(B435)&gt;1,INDEX(コアインボイス0904!E:E,MATCH('japan-core_semantics'!B435,コアインボイス0904!C:C,0),1),"")</f>
        <v>明細行配送</v>
      </c>
      <c r="G435" t="str">
        <f>IF(LEN(B435)&gt;1,INDEX(コアインボイス0904!G:G,MATCH('japan-core_semantics'!B435,コアインボイス0904!C:C,0),1),"")</f>
        <v>数量単位コード</v>
      </c>
      <c r="H435" s="1" t="s">
        <v>2355</v>
      </c>
      <c r="K435" s="1" t="str">
        <f>IF(AND("AS"=MID(D435,1,2),LEN(B435)&gt;1),INDEX(コアインボイス0904!F:F,MATCH('japan-core_semantics'!B435,コアインボイス0904!C:C,0),1),"")</f>
        <v/>
      </c>
    </row>
    <row r="436" spans="1:11">
      <c r="A436">
        <v>599</v>
      </c>
      <c r="B436" s="161" t="str">
        <f>INDEX(コアインボイス0904!C:C,MATCH('japan-core_semantics'!A436,コアインボイス0904!A:A,0),1)</f>
        <v>/JC00/JC44_JC4f/JC6e_JC62/JC65_JC6c</v>
      </c>
      <c r="C436" s="161" t="s">
        <v>5167</v>
      </c>
      <c r="D436" t="s">
        <v>60</v>
      </c>
      <c r="E436">
        <v>3</v>
      </c>
      <c r="F436" t="str">
        <f>IF(LEN(B436)&gt;1,INDEX(コアインボイス0904!E:E,MATCH('japan-core_semantics'!B436,コアインボイス0904!C:C,0),1),"")</f>
        <v>明細行</v>
      </c>
      <c r="I436" t="s">
        <v>4522</v>
      </c>
      <c r="K436" s="1">
        <f>IF(AND("AS"=MID(D436,1,2),LEN(B436)&gt;1),INDEX(コアインボイス0904!F:F,MATCH('japan-core_semantics'!B436,コアインボイス0904!C:C,0),1),"")</f>
        <v>1</v>
      </c>
    </row>
    <row r="437" spans="1:11">
      <c r="A437">
        <v>601</v>
      </c>
      <c r="B437" s="161" t="str">
        <f>INDEX(コアインボイス0904!C:C,MATCH('japan-core_semantics'!A437,コアインボイス0904!A:A,0),1)</f>
        <v>/JC00/JC44_JC4f/JC6e_JC62/JC65_JC6c/JC65_JC6c_01</v>
      </c>
      <c r="C437" s="161" t="s">
        <v>5168</v>
      </c>
      <c r="D437" t="s">
        <v>48</v>
      </c>
      <c r="E437">
        <v>3</v>
      </c>
      <c r="F437" t="str">
        <f>IF(LEN(B437)&gt;1,INDEX(コアインボイス0904!E:E,MATCH('japan-core_semantics'!B437,コアインボイス0904!C:C,0),1),"")</f>
        <v>明細行決裁</v>
      </c>
      <c r="G437" t="str">
        <f>IF(LEN(B437)&gt;1,INDEX(コアインボイス0904!G:G,MATCH('japan-core_semantics'!B437,コアインボイス0904!C:C,0),1),"")</f>
        <v>明細行取引方向コード</v>
      </c>
      <c r="H437" s="1" t="s">
        <v>2355</v>
      </c>
      <c r="K437" s="1" t="str">
        <f>IF(AND("AS"=MID(D437,1,2),LEN(B437)&gt;1),INDEX(コアインボイス0904!F:F,MATCH('japan-core_semantics'!B437,コアインボイス0904!C:C,0),1),"")</f>
        <v/>
      </c>
    </row>
    <row r="438" spans="1:11">
      <c r="A438" s="161">
        <v>602</v>
      </c>
      <c r="B438" s="161" t="str">
        <f>INDEX(コアインボイス0904!C:C,MATCH('japan-core_semantics'!A438,コアインボイス0904!A:A,0),1)</f>
        <v>/JC00/JC44_JC4f/JC6e_JC62/JC6d_JC2d</v>
      </c>
      <c r="C438" s="161" t="s">
        <v>5170</v>
      </c>
      <c r="D438" t="s">
        <v>60</v>
      </c>
      <c r="E438">
        <v>3</v>
      </c>
      <c r="F438" t="str">
        <f>IF(LEN(B438)&gt;1,INDEX(コアインボイス0904!E:E,MATCH('japan-core_semantics'!B438,コアインボイス0904!C:C,0),1),"")</f>
        <v>明細行</v>
      </c>
      <c r="I438" t="s">
        <v>4523</v>
      </c>
      <c r="K438" s="1">
        <f>IF(AND("AS"=MID(D438,1,2),LEN(B438)&gt;1),INDEX(コアインボイス0904!F:F,MATCH('japan-core_semantics'!B438,コアインボイス0904!C:C,0),1),"")</f>
        <v>1</v>
      </c>
    </row>
    <row r="439" spans="1:11">
      <c r="A439" s="161">
        <v>604</v>
      </c>
      <c r="B439" s="161" t="str">
        <f>INDEX(コアインボイス0904!C:C,MATCH('japan-core_semantics'!A439,コアインボイス0904!A:A,0),1)</f>
        <v>/JC00/JC44_JC4f/JC6e_JC62/JC6d_JC2d/JC6d_JC2d_01</v>
      </c>
      <c r="C439" s="161" t="s">
        <v>5171</v>
      </c>
      <c r="D439" t="s">
        <v>48</v>
      </c>
      <c r="E439">
        <v>3</v>
      </c>
      <c r="F439" t="str">
        <f>IF(LEN(B439)&gt;1,INDEX(コアインボイス0904!E:E,MATCH('japan-core_semantics'!B439,コアインボイス0904!C:C,0),1),"")</f>
        <v>明細行税</v>
      </c>
      <c r="G439" t="str">
        <f>IF(LEN(B439)&gt;1,INDEX(コアインボイス0904!G:G,MATCH('japan-core_semantics'!B439,コアインボイス0904!C:C,0),1),"")</f>
        <v>明細行税タイプコード</v>
      </c>
      <c r="H439" s="1" t="s">
        <v>2355</v>
      </c>
      <c r="K439" s="1" t="str">
        <f>IF(AND("AS"=MID(D439,1,2),LEN(B439)&gt;1),INDEX(コアインボイス0904!F:F,MATCH('japan-core_semantics'!B439,コアインボイス0904!C:C,0),1),"")</f>
        <v/>
      </c>
    </row>
    <row r="440" spans="1:11">
      <c r="A440">
        <v>605</v>
      </c>
      <c r="B440" s="161" t="str">
        <f>INDEX(コアインボイス0904!C:C,MATCH('japan-core_semantics'!A440,コアインボイス0904!A:A,0),1)</f>
        <v>/JC00/JC44_JC4f/JC6e_JC62/JC6d_JC2d/JC6d_JC2d_02</v>
      </c>
      <c r="C440" s="161" t="s">
        <v>5172</v>
      </c>
      <c r="D440" t="s">
        <v>48</v>
      </c>
      <c r="E440">
        <v>3</v>
      </c>
      <c r="F440" t="str">
        <f>IF(LEN(B440)&gt;1,INDEX(コアインボイス0904!E:E,MATCH('japan-core_semantics'!B440,コアインボイス0904!C:C,0),1),"")</f>
        <v>明細行税</v>
      </c>
      <c r="G440" t="str">
        <f>IF(LEN(B440)&gt;1,INDEX(コアインボイス0904!G:G,MATCH('japan-core_semantics'!B440,コアインボイス0904!C:C,0),1),"")</f>
        <v>明細行譲渡資産金額（税抜き）</v>
      </c>
      <c r="H440" s="1" t="s">
        <v>2566</v>
      </c>
      <c r="K440" s="1" t="str">
        <f>IF(AND("AS"=MID(D440,1,2),LEN(B440)&gt;1),INDEX(コアインボイス0904!F:F,MATCH('japan-core_semantics'!B440,コアインボイス0904!C:C,0),1),"")</f>
        <v/>
      </c>
    </row>
    <row r="441" spans="1:11">
      <c r="A441" s="161">
        <v>606</v>
      </c>
      <c r="B441" s="161" t="str">
        <f>INDEX(コアインボイス0904!C:C,MATCH('japan-core_semantics'!A441,コアインボイス0904!A:A,0),1)</f>
        <v>/JC00/JC44_JC4f/JC6e_JC62/JC6d_JC2d/JC6d_JC2d_03</v>
      </c>
      <c r="C441" s="161" t="s">
        <v>5173</v>
      </c>
      <c r="D441" t="s">
        <v>48</v>
      </c>
      <c r="E441">
        <v>3</v>
      </c>
      <c r="F441" t="str">
        <f>IF(LEN(B441)&gt;1,INDEX(コアインボイス0904!E:E,MATCH('japan-core_semantics'!B441,コアインボイス0904!C:C,0),1),"")</f>
        <v>明細行税</v>
      </c>
      <c r="G441" t="str">
        <f>IF(LEN(B441)&gt;1,INDEX(コアインボイス0904!G:G,MATCH('japan-core_semantics'!B441,コアインボイス0904!C:C,0),1),"")</f>
        <v>明細行課税分類コード</v>
      </c>
      <c r="H441" s="1" t="s">
        <v>2355</v>
      </c>
      <c r="K441" s="1" t="str">
        <f>IF(AND("AS"=MID(D441,1,2),LEN(B441)&gt;1),INDEX(コアインボイス0904!F:F,MATCH('japan-core_semantics'!B441,コアインボイス0904!C:C,0),1),"")</f>
        <v/>
      </c>
    </row>
    <row r="442" spans="1:11">
      <c r="A442">
        <v>607</v>
      </c>
      <c r="B442" s="161" t="str">
        <f>INDEX(コアインボイス0904!C:C,MATCH('japan-core_semantics'!A442,コアインボイス0904!A:A,0),1)</f>
        <v>/JC00/JC44_JC4f/JC6e_JC62/JC6d_JC2d/JC6d_JC2d_04</v>
      </c>
      <c r="C442" s="161" t="s">
        <v>5174</v>
      </c>
      <c r="D442" t="s">
        <v>48</v>
      </c>
      <c r="E442">
        <v>3</v>
      </c>
      <c r="F442" t="str">
        <f>IF(LEN(B442)&gt;1,INDEX(コアインボイス0904!E:E,MATCH('japan-core_semantics'!B442,コアインボイス0904!C:C,0),1),"")</f>
        <v>明細行税</v>
      </c>
      <c r="G442" t="str">
        <f>IF(LEN(B442)&gt;1,INDEX(コアインボイス0904!G:G,MATCH('japan-core_semantics'!B442,コアインボイス0904!C:C,0),1),"")</f>
        <v>明細行課税分類名</v>
      </c>
      <c r="H442" s="1" t="s">
        <v>2428</v>
      </c>
      <c r="K442" s="1" t="str">
        <f>IF(AND("AS"=MID(D442,1,2),LEN(B442)&gt;1),INDEX(コアインボイス0904!F:F,MATCH('japan-core_semantics'!B442,コアインボイス0904!C:C,0),1),"")</f>
        <v/>
      </c>
    </row>
    <row r="443" spans="1:11">
      <c r="A443" s="161">
        <v>608</v>
      </c>
      <c r="B443" s="161" t="str">
        <f>INDEX(コアインボイス0904!C:C,MATCH('japan-core_semantics'!A443,コアインボイス0904!A:A,0),1)</f>
        <v>/JC00/JC44_JC4f/JC6e_JC62/JC6d_JC2d/JC6d_JC2d_05</v>
      </c>
      <c r="C443" s="161" t="s">
        <v>5175</v>
      </c>
      <c r="D443" t="s">
        <v>48</v>
      </c>
      <c r="E443">
        <v>3</v>
      </c>
      <c r="F443" t="str">
        <f>IF(LEN(B443)&gt;1,INDEX(コアインボイス0904!E:E,MATCH('japan-core_semantics'!B443,コアインボイス0904!C:C,0),1),"")</f>
        <v>明細行税</v>
      </c>
      <c r="G443" t="str">
        <f>IF(LEN(B443)&gt;1,INDEX(コアインボイス0904!G:G,MATCH('japan-core_semantics'!B443,コアインボイス0904!C:C,0),1),"")</f>
        <v>明細行税率</v>
      </c>
      <c r="H443" s="1" t="s">
        <v>2697</v>
      </c>
      <c r="K443" s="1" t="str">
        <f>IF(AND("AS"=MID(D443,1,2),LEN(B443)&gt;1),INDEX(コアインボイス0904!F:F,MATCH('japan-core_semantics'!B443,コアインボイス0904!C:C,0),1),"")</f>
        <v/>
      </c>
    </row>
    <row r="444" spans="1:11">
      <c r="A444" s="161">
        <v>609</v>
      </c>
      <c r="B444" s="161" t="str">
        <f>INDEX(コアインボイス0904!C:C,MATCH('japan-core_semantics'!A444,コアインボイス0904!A:A,0),1)</f>
        <v>/JC00/JC44_JC4f/JC6e_JC62/JC6d_JC2d/JC6d_JC2d_06</v>
      </c>
      <c r="C444" s="161" t="s">
        <v>5176</v>
      </c>
      <c r="D444" t="s">
        <v>48</v>
      </c>
      <c r="E444">
        <v>3</v>
      </c>
      <c r="F444" t="str">
        <f>IF(LEN(B444)&gt;1,INDEX(コアインボイス0904!E:E,MATCH('japan-core_semantics'!B444,コアインボイス0904!C:C,0),1),"")</f>
        <v>明細行税</v>
      </c>
      <c r="G444" t="str">
        <f>IF(LEN(B444)&gt;1,INDEX(コアインボイス0904!G:G,MATCH('japan-core_semantics'!B444,コアインボイス0904!C:C,0),1),"")</f>
        <v>明細行譲渡資産金額(税込み)</v>
      </c>
      <c r="H444" s="1" t="s">
        <v>2566</v>
      </c>
      <c r="K444" s="1" t="str">
        <f>IF(AND("AS"=MID(D444,1,2),LEN(B444)&gt;1),INDEX(コアインボイス0904!F:F,MATCH('japan-core_semantics'!B444,コアインボイス0904!C:C,0),1),"")</f>
        <v/>
      </c>
    </row>
    <row r="445" spans="1:11">
      <c r="A445">
        <v>610</v>
      </c>
      <c r="B445" s="161" t="str">
        <f>INDEX(コアインボイス0904!C:C,MATCH('japan-core_semantics'!A445,コアインボイス0904!A:A,0),1)</f>
        <v>/JC00/JC44_JC4f/JC6e_JC62/JC6d_JC2d/JC6d_JC2d_07</v>
      </c>
      <c r="C445" s="161" t="s">
        <v>5177</v>
      </c>
      <c r="D445" t="s">
        <v>48</v>
      </c>
      <c r="E445">
        <v>3</v>
      </c>
      <c r="F445" t="str">
        <f>IF(LEN(B445)&gt;1,INDEX(コアインボイス0904!E:E,MATCH('japan-core_semantics'!B445,コアインボイス0904!C:C,0),1),"")</f>
        <v>明細行税</v>
      </c>
      <c r="G445" t="str">
        <f>IF(LEN(B445)&gt;1,INDEX(コアインボイス0904!G:G,MATCH('japan-core_semantics'!B445,コアインボイス0904!C:C,0),1),"")</f>
        <v>明細行適用税制ID</v>
      </c>
      <c r="H445" s="1" t="s">
        <v>2431</v>
      </c>
      <c r="K445" s="1" t="str">
        <f>IF(AND("AS"=MID(D445,1,2),LEN(B445)&gt;1),INDEX(コアインボイス0904!F:F,MATCH('japan-core_semantics'!B445,コアインボイス0904!C:C,0),1),"")</f>
        <v/>
      </c>
    </row>
    <row r="446" spans="1:11">
      <c r="A446" s="161">
        <v>611</v>
      </c>
      <c r="B446" s="161" t="str">
        <f>INDEX(コアインボイス0904!C:C,MATCH('japan-core_semantics'!A446,コアインボイス0904!A:A,0),1)</f>
        <v>/JC00/JC44_JC4f/JC6e_JC62/JC73_JC13</v>
      </c>
      <c r="C446" s="161" t="s">
        <v>5179</v>
      </c>
      <c r="D446" t="s">
        <v>60</v>
      </c>
      <c r="E446">
        <v>3</v>
      </c>
      <c r="F446" t="str">
        <f>IF(LEN(B446)&gt;1,INDEX(コアインボイス0904!E:E,MATCH('japan-core_semantics'!B446,コアインボイス0904!C:C,0),1),"")</f>
        <v>明細行</v>
      </c>
      <c r="I446" t="s">
        <v>5258</v>
      </c>
      <c r="K446" s="1" t="str">
        <f>IF(AND("AS"=MID(D446,1,2),LEN(B446)&gt;1),INDEX(コアインボイス0904!F:F,MATCH('japan-core_semantics'!B446,コアインボイス0904!C:C,0),1),"")</f>
        <v>n</v>
      </c>
    </row>
    <row r="447" spans="1:11">
      <c r="A447" s="161">
        <v>613</v>
      </c>
      <c r="B447" s="161" t="str">
        <f>INDEX(コアインボイス0904!C:C,MATCH('japan-core_semantics'!A447,コアインボイス0904!A:A,0),1)</f>
        <v>/JC00/JC44_JC4f/JC6e_JC62/JC73_JC13/JC73_JC13_01</v>
      </c>
      <c r="C447" s="161" t="s">
        <v>5180</v>
      </c>
      <c r="D447" t="s">
        <v>48</v>
      </c>
      <c r="E447">
        <v>3</v>
      </c>
      <c r="F447" t="str">
        <f>IF(LEN(B447)&gt;1,INDEX(コアインボイス0904!E:E,MATCH('japan-core_semantics'!B447,コアインボイス0904!C:C,0),1),"")</f>
        <v>明細行対象物</v>
      </c>
      <c r="G447" t="str">
        <f>IF(LEN(B447)&gt;1,INDEX(コアインボイス0904!G:G,MATCH('japan-core_semantics'!B447,コアインボイス0904!C:C,0),1),"")</f>
        <v>明細行対象物ID</v>
      </c>
      <c r="H447" s="1" t="s">
        <v>2431</v>
      </c>
      <c r="K447" s="1" t="str">
        <f>IF(AND("AS"=MID(D447,1,2),LEN(B447)&gt;1),INDEX(コアインボイス0904!F:F,MATCH('japan-core_semantics'!B447,コアインボイス0904!C:C,0),1),"")</f>
        <v/>
      </c>
    </row>
    <row r="448" spans="1:11">
      <c r="A448">
        <v>614</v>
      </c>
      <c r="B448" s="161" t="str">
        <f>INDEX(コアインボイス0904!C:C,MATCH('japan-core_semantics'!A448,コアインボイス0904!A:A,0),1)</f>
        <v>/JC00/JC44_JC4f/JC6e_JC62/JC73_JC13/JC73_JC13_02</v>
      </c>
      <c r="C448" s="161" t="s">
        <v>5181</v>
      </c>
      <c r="D448" t="s">
        <v>48</v>
      </c>
      <c r="E448">
        <v>3</v>
      </c>
      <c r="F448" t="str">
        <f>IF(LEN(B448)&gt;1,INDEX(コアインボイス0904!E:E,MATCH('japan-core_semantics'!B448,コアインボイス0904!C:C,0),1),"")</f>
        <v>明細行対象物</v>
      </c>
      <c r="G448" t="str">
        <f>IF(LEN(B448)&gt;1,INDEX(コアインボイス0904!G:G,MATCH('japan-core_semantics'!B448,コアインボイス0904!C:C,0),1),"")</f>
        <v>明細行対象物発行日</v>
      </c>
      <c r="H448" s="1" t="s">
        <v>2418</v>
      </c>
      <c r="K448" s="1" t="str">
        <f>IF(AND("AS"=MID(D448,1,2),LEN(B448)&gt;1),INDEX(コアインボイス0904!F:F,MATCH('japan-core_semantics'!B448,コアインボイス0904!C:C,0),1),"")</f>
        <v/>
      </c>
    </row>
    <row r="449" spans="1:11">
      <c r="A449" s="161">
        <v>615</v>
      </c>
      <c r="B449" s="161" t="str">
        <f>INDEX(コアインボイス0904!C:C,MATCH('japan-core_semantics'!A449,コアインボイス0904!A:A,0),1)</f>
        <v>/JC00/JC44_JC4f/JC6e_JC62/JC73_JC13/JC73_JC13_03</v>
      </c>
      <c r="C449" s="161" t="s">
        <v>5182</v>
      </c>
      <c r="D449" t="s">
        <v>48</v>
      </c>
      <c r="E449">
        <v>3</v>
      </c>
      <c r="F449" t="str">
        <f>IF(LEN(B449)&gt;1,INDEX(コアインボイス0904!E:E,MATCH('japan-core_semantics'!B449,コアインボイス0904!C:C,0),1),"")</f>
        <v>明細行対象物</v>
      </c>
      <c r="G449" t="str">
        <f>IF(LEN(B449)&gt;1,INDEX(コアインボイス0904!G:G,MATCH('japan-core_semantics'!B449,コアインボイス0904!C:C,0),1),"")</f>
        <v>明細行対象物明細行ID</v>
      </c>
      <c r="H449" s="1" t="s">
        <v>2431</v>
      </c>
      <c r="K449" s="1" t="str">
        <f>IF(AND("AS"=MID(D449,1,2),LEN(B449)&gt;1),INDEX(コアインボイス0904!F:F,MATCH('japan-core_semantics'!B449,コアインボイス0904!C:C,0),1),"")</f>
        <v/>
      </c>
    </row>
    <row r="450" spans="1:11">
      <c r="A450">
        <v>616</v>
      </c>
      <c r="B450" s="161" t="str">
        <f>INDEX(コアインボイス0904!C:C,MATCH('japan-core_semantics'!A450,コアインボイス0904!A:A,0),1)</f>
        <v>/JC00/JC44_JC4f/JC6e_JC62/JC73_JC13/JC73_JC13_04</v>
      </c>
      <c r="C450" s="161" t="s">
        <v>5183</v>
      </c>
      <c r="D450" t="s">
        <v>48</v>
      </c>
      <c r="E450">
        <v>3</v>
      </c>
      <c r="F450" t="str">
        <f>IF(LEN(B450)&gt;1,INDEX(コアインボイス0904!E:E,MATCH('japan-core_semantics'!B450,コアインボイス0904!C:C,0),1),"")</f>
        <v>明細行対象物</v>
      </c>
      <c r="G450" t="str">
        <f>IF(LEN(B450)&gt;1,INDEX(コアインボイス0904!G:G,MATCH('japan-core_semantics'!B450,コアインボイス0904!C:C,0),1),"")</f>
        <v>明細行文書参照タイプコード</v>
      </c>
      <c r="H450" s="1" t="s">
        <v>2355</v>
      </c>
      <c r="K450" s="1" t="str">
        <f>IF(AND("AS"=MID(D450,1,2),LEN(B450)&gt;1),INDEX(コアインボイス0904!F:F,MATCH('japan-core_semantics'!B450,コアインボイス0904!C:C,0),1),"")</f>
        <v/>
      </c>
    </row>
    <row r="451" spans="1:11">
      <c r="A451" s="161">
        <v>617</v>
      </c>
      <c r="B451" s="161" t="str">
        <f>INDEX(コアインボイス0904!C:C,MATCH('japan-core_semantics'!A451,コアインボイス0904!A:A,0),1)</f>
        <v>/JC00/JC44_JC4f/JC6e_JC62/JC73_JC13/JC73_JC13_05</v>
      </c>
      <c r="C451" s="161" t="s">
        <v>5184</v>
      </c>
      <c r="D451" t="s">
        <v>48</v>
      </c>
      <c r="E451">
        <v>3</v>
      </c>
      <c r="F451" t="str">
        <f>IF(LEN(B451)&gt;1,INDEX(コアインボイス0904!E:E,MATCH('japan-core_semantics'!B451,コアインボイス0904!C:C,0),1),"")</f>
        <v>明細行対象物</v>
      </c>
      <c r="G451" t="str">
        <f>IF(LEN(B451)&gt;1,INDEX(コアインボイス0904!G:G,MATCH('japan-core_semantics'!B451,コアインボイス0904!C:C,0),1),"")</f>
        <v>明細行対象物履歴ID</v>
      </c>
      <c r="H451" s="1" t="s">
        <v>2355</v>
      </c>
      <c r="K451" s="1" t="str">
        <f>IF(AND("AS"=MID(D451,1,2),LEN(B451)&gt;1),INDEX(コアインボイス0904!F:F,MATCH('japan-core_semantics'!B451,コアインボイス0904!C:C,0),1),"")</f>
        <v/>
      </c>
    </row>
    <row r="452" spans="1:11">
      <c r="A452">
        <v>618</v>
      </c>
      <c r="B452" s="161" t="str">
        <f>INDEX(コアインボイス0904!C:C,MATCH('japan-core_semantics'!A452,コアインボイス0904!A:A,0),1)</f>
        <v>/JC00/JC44_JC4f/JC6e_JC62/JC73_JC13/JC73_JC13_06</v>
      </c>
      <c r="C452" s="161" t="s">
        <v>5185</v>
      </c>
      <c r="D452" t="s">
        <v>48</v>
      </c>
      <c r="E452">
        <v>3</v>
      </c>
      <c r="F452" t="str">
        <f>IF(LEN(B452)&gt;1,INDEX(コアインボイス0904!E:E,MATCH('japan-core_semantics'!B452,コアインボイス0904!C:C,0),1),"")</f>
        <v>明細行対象物</v>
      </c>
      <c r="G452" t="str">
        <f>IF(LEN(B452)&gt;1,INDEX(コアインボイス0904!G:G,MATCH('japan-core_semantics'!B452,コアインボイス0904!C:C,0),1),"")</f>
        <v>明細行文書タイプコード</v>
      </c>
      <c r="H452" s="1" t="s">
        <v>2355</v>
      </c>
      <c r="K452" s="1" t="str">
        <f>IF(AND("AS"=MID(D452,1,2),LEN(B452)&gt;1),INDEX(コアインボイス0904!F:F,MATCH('japan-core_semantics'!B452,コアインボイス0904!C:C,0),1),"")</f>
        <v/>
      </c>
    </row>
    <row r="453" spans="1:11">
      <c r="A453" s="161">
        <v>619</v>
      </c>
      <c r="B453" s="161" t="str">
        <f>INDEX(コアインボイス0904!C:C,MATCH('japan-core_semantics'!A453,コアインボイス0904!A:A,0),1)</f>
        <v>/JC00/JC44_JC4f/JC6e_JC62/JC73_JC13/JC73_JC13_07</v>
      </c>
      <c r="C453" s="161" t="s">
        <v>5186</v>
      </c>
      <c r="D453" t="s">
        <v>48</v>
      </c>
      <c r="E453">
        <v>3</v>
      </c>
      <c r="F453" t="str">
        <f>IF(LEN(B453)&gt;1,INDEX(コアインボイス0904!E:E,MATCH('japan-core_semantics'!B453,コアインボイス0904!C:C,0),1),"")</f>
        <v>明細行対象物</v>
      </c>
      <c r="G453" t="str">
        <f>IF(LEN(B453)&gt;1,INDEX(コアインボイス0904!G:G,MATCH('japan-core_semantics'!B453,コアインボイス0904!C:C,0),1),"")</f>
        <v>明細行文書サブタイプコード</v>
      </c>
      <c r="H453" s="1" t="s">
        <v>2355</v>
      </c>
      <c r="K453" s="1" t="str">
        <f>IF(AND("AS"=MID(D453,1,2),LEN(B453)&gt;1),INDEX(コアインボイス0904!F:F,MATCH('japan-core_semantics'!B453,コアインボイス0904!C:C,0),1),"")</f>
        <v/>
      </c>
    </row>
    <row r="454" spans="1:11">
      <c r="A454">
        <v>620</v>
      </c>
      <c r="B454" s="161" t="str">
        <f>INDEX(コアインボイス0904!C:C,MATCH('japan-core_semantics'!A454,コアインボイス0904!A:A,0),1)</f>
        <v>/JC00/JC44_JC4f/JC6e_JC62/JC75_8_JC1b</v>
      </c>
      <c r="C454" s="161" t="s">
        <v>5188</v>
      </c>
      <c r="D454" t="s">
        <v>60</v>
      </c>
      <c r="E454">
        <v>3</v>
      </c>
      <c r="F454" t="str">
        <f>IF(LEN(B454)&gt;1,INDEX(コアインボイス0904!E:E,MATCH('japan-core_semantics'!B454,コアインボイス0904!C:C,0),1),"")</f>
        <v>明細行</v>
      </c>
      <c r="I454" t="s">
        <v>4524</v>
      </c>
      <c r="K454" s="1" t="str">
        <f>IF(AND("AS"=MID(D454,1,2),LEN(B454)&gt;1),INDEX(コアインボイス0904!F:F,MATCH('japan-core_semantics'!B454,コアインボイス0904!C:C,0),1),"")</f>
        <v>n</v>
      </c>
    </row>
    <row r="455" spans="1:11">
      <c r="A455">
        <v>622</v>
      </c>
      <c r="B455" s="161" t="str">
        <f>INDEX(コアインボイス0904!C:C,MATCH('japan-core_semantics'!A455,コアインボイス0904!A:A,0),1)</f>
        <v>/JC00/JC44_JC4f/JC6e_JC62/JC75_8_JC1b/JC75_8_JC1b_01</v>
      </c>
      <c r="C455" s="161" t="s">
        <v>5189</v>
      </c>
      <c r="D455" t="s">
        <v>48</v>
      </c>
      <c r="E455">
        <v>3</v>
      </c>
      <c r="F455" t="str">
        <f>IF(LEN(B455)&gt;1,INDEX(コアインボイス0904!E:E,MATCH('japan-core_semantics'!B455,コアインボイス0904!C:C,0),1),"")</f>
        <v>明細行返金</v>
      </c>
      <c r="G455" t="str">
        <f>IF(LEN(B455)&gt;1,INDEX(コアインボイス0904!G:G,MATCH('japan-core_semantics'!B455,コアインボイス0904!C:C,0),1),"")</f>
        <v>明細行追加請求判別子</v>
      </c>
      <c r="H455" s="1" t="s">
        <v>5266</v>
      </c>
      <c r="K455" s="1" t="str">
        <f>IF(AND("AS"=MID(D455,1,2),LEN(B455)&gt;1),INDEX(コアインボイス0904!F:F,MATCH('japan-core_semantics'!B455,コアインボイス0904!C:C,0),1),"")</f>
        <v/>
      </c>
    </row>
    <row r="456" spans="1:11">
      <c r="A456" s="161">
        <v>623</v>
      </c>
      <c r="B456" s="161" t="str">
        <f>INDEX(コアインボイス0904!C:C,MATCH('japan-core_semantics'!A456,コアインボイス0904!A:A,0),1)</f>
        <v>/JC00/JC44_JC4f/JC6e_JC62/JC75_8_JC1b/JC75_8_JC1b_02</v>
      </c>
      <c r="C456" s="161" t="s">
        <v>5190</v>
      </c>
      <c r="D456" t="s">
        <v>48</v>
      </c>
      <c r="E456">
        <v>3</v>
      </c>
      <c r="F456" t="str">
        <f>IF(LEN(B456)&gt;1,INDEX(コアインボイス0904!E:E,MATCH('japan-core_semantics'!B456,コアインボイス0904!C:C,0),1),"")</f>
        <v>明細行返金</v>
      </c>
      <c r="G456" t="str">
        <f>IF(LEN(B456)&gt;1,INDEX(コアインボイス0904!G:G,MATCH('japan-core_semantics'!B456,コアインボイス0904!C:C,0),1),"")</f>
        <v>明細行返金計算率</v>
      </c>
      <c r="H456" s="1" t="s">
        <v>2697</v>
      </c>
      <c r="K456" s="1" t="str">
        <f>IF(AND("AS"=MID(D456,1,2),LEN(B456)&gt;1),INDEX(コアインボイス0904!F:F,MATCH('japan-core_semantics'!B456,コアインボイス0904!C:C,0),1),"")</f>
        <v/>
      </c>
    </row>
    <row r="457" spans="1:11">
      <c r="A457">
        <v>624</v>
      </c>
      <c r="B457" s="161" t="str">
        <f>INDEX(コアインボイス0904!C:C,MATCH('japan-core_semantics'!A457,コアインボイス0904!A:A,0),1)</f>
        <v>/JC00/JC44_JC4f/JC6e_JC62/JC75_8_JC1b/JC75_8_JC1b_03</v>
      </c>
      <c r="C457" s="161" t="s">
        <v>5191</v>
      </c>
      <c r="D457" t="s">
        <v>48</v>
      </c>
      <c r="E457">
        <v>3</v>
      </c>
      <c r="F457" t="str">
        <f>IF(LEN(B457)&gt;1,INDEX(コアインボイス0904!E:E,MATCH('japan-core_semantics'!B457,コアインボイス0904!C:C,0),1),"")</f>
        <v>明細行返金</v>
      </c>
      <c r="G457" t="str">
        <f>IF(LEN(B457)&gt;1,INDEX(コアインボイス0904!G:G,MATCH('japan-core_semantics'!B457,コアインボイス0904!C:C,0),1),"")</f>
        <v>明細行返金金額</v>
      </c>
      <c r="H457" s="1" t="s">
        <v>2566</v>
      </c>
      <c r="K457" s="1" t="str">
        <f>IF(AND("AS"=MID(D457,1,2),LEN(B457)&gt;1),INDEX(コアインボイス0904!F:F,MATCH('japan-core_semantics'!B457,コアインボイス0904!C:C,0),1),"")</f>
        <v/>
      </c>
    </row>
    <row r="458" spans="1:11">
      <c r="A458" s="161">
        <v>625</v>
      </c>
      <c r="B458" s="161" t="str">
        <f>INDEX(コアインボイス0904!C:C,MATCH('japan-core_semantics'!A458,コアインボイス0904!A:A,0),1)</f>
        <v>/JC00/JC44_JC4f/JC6e_JC62/JC75_8_JC1b/JC75_8_JC1b_04</v>
      </c>
      <c r="C458" s="161" t="s">
        <v>5192</v>
      </c>
      <c r="D458" t="s">
        <v>48</v>
      </c>
      <c r="E458">
        <v>3</v>
      </c>
      <c r="F458" t="str">
        <f>IF(LEN(B458)&gt;1,INDEX(コアインボイス0904!E:E,MATCH('japan-core_semantics'!B458,コアインボイス0904!C:C,0),1),"")</f>
        <v>明細行返金</v>
      </c>
      <c r="G458" t="str">
        <f>IF(LEN(B458)&gt;1,INDEX(コアインボイス0904!G:G,MATCH('japan-core_semantics'!B458,コアインボイス0904!C:C,0),1),"")</f>
        <v>明細行返金理由コード</v>
      </c>
      <c r="H458" s="1" t="s">
        <v>2355</v>
      </c>
      <c r="K458" s="1" t="str">
        <f>IF(AND("AS"=MID(D458,1,2),LEN(B458)&gt;1),INDEX(コアインボイス0904!F:F,MATCH('japan-core_semantics'!B458,コアインボイス0904!C:C,0),1),"")</f>
        <v/>
      </c>
    </row>
    <row r="459" spans="1:11">
      <c r="A459">
        <v>626</v>
      </c>
      <c r="B459" s="161" t="str">
        <f>INDEX(コアインボイス0904!C:C,MATCH('japan-core_semantics'!A459,コアインボイス0904!A:A,0),1)</f>
        <v>/JC00/JC44_JC4f/JC6e_JC62/JC75_8_JC1b/JC75_8_JC1b_05</v>
      </c>
      <c r="C459" s="161" t="s">
        <v>5193</v>
      </c>
      <c r="D459" t="s">
        <v>48</v>
      </c>
      <c r="E459">
        <v>3</v>
      </c>
      <c r="F459" t="str">
        <f>IF(LEN(B459)&gt;1,INDEX(コアインボイス0904!E:E,MATCH('japan-core_semantics'!B459,コアインボイス0904!C:C,0),1),"")</f>
        <v>明細行返金</v>
      </c>
      <c r="G459" t="str">
        <f>IF(LEN(B459)&gt;1,INDEX(コアインボイス0904!G:G,MATCH('japan-core_semantics'!B459,コアインボイス0904!C:C,0),1),"")</f>
        <v>明細行返金理由</v>
      </c>
      <c r="H459" s="1" t="s">
        <v>2428</v>
      </c>
      <c r="K459" s="1" t="str">
        <f>IF(AND("AS"=MID(D459,1,2),LEN(B459)&gt;1),INDEX(コアインボイス0904!F:F,MATCH('japan-core_semantics'!B459,コアインボイス0904!C:C,0),1),"")</f>
        <v/>
      </c>
    </row>
    <row r="460" spans="1:11">
      <c r="A460">
        <v>627</v>
      </c>
      <c r="B460" s="161" t="str">
        <f>INDEX(コアインボイス0904!C:C,MATCH('japan-core_semantics'!A460,コアインボイス0904!A:A,0),1)</f>
        <v>/JC00/JC44_JC4f/JC6e_JC62/JC75_8_JC1b/JC75_8_JC1b_06</v>
      </c>
      <c r="C460" s="161" t="s">
        <v>5194</v>
      </c>
      <c r="D460" t="s">
        <v>48</v>
      </c>
      <c r="E460">
        <v>3</v>
      </c>
      <c r="F460" t="str">
        <f>IF(LEN(B460)&gt;1,INDEX(コアインボイス0904!E:E,MATCH('japan-core_semantics'!B460,コアインボイス0904!C:C,0),1),"")</f>
        <v>明細行返金</v>
      </c>
      <c r="G460" t="str">
        <f>IF(LEN(B460)&gt;1,INDEX(コアインボイス0904!G:G,MATCH('japan-core_semantics'!B460,コアインボイス0904!C:C,0),1),"")</f>
        <v>明細行返金計算根拠金額</v>
      </c>
      <c r="H460" s="1" t="s">
        <v>2566</v>
      </c>
      <c r="K460" s="1" t="str">
        <f>IF(AND("AS"=MID(D460,1,2),LEN(B460)&gt;1),INDEX(コアインボイス0904!F:F,MATCH('japan-core_semantics'!B460,コアインボイス0904!C:C,0),1),"")</f>
        <v/>
      </c>
    </row>
    <row r="461" spans="1:11">
      <c r="A461">
        <v>628</v>
      </c>
      <c r="B461" s="161" t="str">
        <f>INDEX(コアインボイス0904!C:C,MATCH('japan-core_semantics'!A461,コアインボイス0904!A:A,0),1)</f>
        <v>/JC00/JC44_JC4f/JC6e_JC62/JC75_9_JC1b</v>
      </c>
      <c r="C461" s="161" t="s">
        <v>5196</v>
      </c>
      <c r="D461" t="s">
        <v>60</v>
      </c>
      <c r="E461">
        <v>3</v>
      </c>
      <c r="F461" t="str">
        <f>IF(LEN(B461)&gt;1,INDEX(コアインボイス0904!E:E,MATCH('japan-core_semantics'!B461,コアインボイス0904!C:C,0),1),"")</f>
        <v>明細行</v>
      </c>
      <c r="I461" t="s">
        <v>4525</v>
      </c>
      <c r="K461" s="1" t="str">
        <f>IF(AND("AS"=MID(D461,1,2),LEN(B461)&gt;1),INDEX(コアインボイス0904!F:F,MATCH('japan-core_semantics'!B461,コアインボイス0904!C:C,0),1),"")</f>
        <v>n</v>
      </c>
    </row>
    <row r="462" spans="1:11">
      <c r="A462">
        <v>630</v>
      </c>
      <c r="B462" s="161" t="str">
        <f>INDEX(コアインボイス0904!C:C,MATCH('japan-core_semantics'!A462,コアインボイス0904!A:A,0),1)</f>
        <v>/JC00/JC44_JC4f/JC6e_JC62/JC75_9_JC1b/JC75_9_JC1b_01</v>
      </c>
      <c r="C462" s="161" t="s">
        <v>5197</v>
      </c>
      <c r="D462" t="s">
        <v>48</v>
      </c>
      <c r="E462">
        <v>3</v>
      </c>
      <c r="F462" t="str">
        <f>IF(LEN(B462)&gt;1,INDEX(コアインボイス0904!E:E,MATCH('japan-core_semantics'!B462,コアインボイス0904!C:C,0),1),"")</f>
        <v>明細行追加請求</v>
      </c>
      <c r="G462" t="str">
        <f>IF(LEN(B462)&gt;1,INDEX(コアインボイス0904!G:G,MATCH('japan-core_semantics'!B462,コアインボイス0904!C:C,0),1),"")</f>
        <v>明細行追加請求判別子</v>
      </c>
      <c r="H462" s="1" t="s">
        <v>5266</v>
      </c>
      <c r="K462" s="1" t="str">
        <f>IF(AND("AS"=MID(D462,1,2),LEN(B462)&gt;1),INDEX(コアインボイス0904!F:F,MATCH('japan-core_semantics'!B462,コアインボイス0904!C:C,0),1),"")</f>
        <v/>
      </c>
    </row>
    <row r="463" spans="1:11">
      <c r="A463" s="161">
        <v>631</v>
      </c>
      <c r="B463" s="161" t="str">
        <f>INDEX(コアインボイス0904!C:C,MATCH('japan-core_semantics'!A463,コアインボイス0904!A:A,0),1)</f>
        <v>/JC00/JC44_JC4f/JC6e_JC62/JC75_9_JC1b/JC75_9_JC1b_02</v>
      </c>
      <c r="C463" s="161" t="s">
        <v>5198</v>
      </c>
      <c r="D463" t="s">
        <v>48</v>
      </c>
      <c r="E463">
        <v>3</v>
      </c>
      <c r="F463" t="str">
        <f>IF(LEN(B463)&gt;1,INDEX(コアインボイス0904!E:E,MATCH('japan-core_semantics'!B463,コアインボイス0904!C:C,0),1),"")</f>
        <v>明細行追加請求</v>
      </c>
      <c r="G463" t="str">
        <f>IF(LEN(B463)&gt;1,INDEX(コアインボイス0904!G:G,MATCH('japan-core_semantics'!B463,コアインボイス0904!C:C,0),1),"")</f>
        <v>明細行追加請求計算率</v>
      </c>
      <c r="H463" s="1" t="s">
        <v>2697</v>
      </c>
      <c r="K463" s="1" t="str">
        <f>IF(AND("AS"=MID(D463,1,2),LEN(B463)&gt;1),INDEX(コアインボイス0904!F:F,MATCH('japan-core_semantics'!B463,コアインボイス0904!C:C,0),1),"")</f>
        <v/>
      </c>
    </row>
    <row r="464" spans="1:11">
      <c r="A464">
        <v>632</v>
      </c>
      <c r="B464" s="161" t="str">
        <f>INDEX(コアインボイス0904!C:C,MATCH('japan-core_semantics'!A464,コアインボイス0904!A:A,0),1)</f>
        <v>/JC00/JC44_JC4f/JC6e_JC62/JC75_9_JC1b/JC75_9_JC1b_03</v>
      </c>
      <c r="C464" s="161" t="s">
        <v>5199</v>
      </c>
      <c r="D464" t="s">
        <v>48</v>
      </c>
      <c r="E464">
        <v>3</v>
      </c>
      <c r="F464" t="str">
        <f>IF(LEN(B464)&gt;1,INDEX(コアインボイス0904!E:E,MATCH('japan-core_semantics'!B464,コアインボイス0904!C:C,0),1),"")</f>
        <v>明細行追加請求</v>
      </c>
      <c r="G464" t="str">
        <f>IF(LEN(B464)&gt;1,INDEX(コアインボイス0904!G:G,MATCH('japan-core_semantics'!B464,コアインボイス0904!C:C,0),1),"")</f>
        <v>明細行追加請求金額</v>
      </c>
      <c r="H464" s="1" t="s">
        <v>2566</v>
      </c>
      <c r="K464" s="1" t="str">
        <f>IF(AND("AS"=MID(D464,1,2),LEN(B464)&gt;1),INDEX(コアインボイス0904!F:F,MATCH('japan-core_semantics'!B464,コアインボイス0904!C:C,0),1),"")</f>
        <v/>
      </c>
    </row>
    <row r="465" spans="1:11">
      <c r="A465" s="161">
        <v>633</v>
      </c>
      <c r="B465" s="161" t="str">
        <f>INDEX(コアインボイス0904!C:C,MATCH('japan-core_semantics'!A465,コアインボイス0904!A:A,0),1)</f>
        <v>/JC00/JC44_JC4f/JC6e_JC62/JC75_9_JC1b/JC75_9_JC1b_04</v>
      </c>
      <c r="C465" s="161" t="s">
        <v>5200</v>
      </c>
      <c r="D465" t="s">
        <v>48</v>
      </c>
      <c r="E465">
        <v>3</v>
      </c>
      <c r="F465" t="str">
        <f>IF(LEN(B465)&gt;1,INDEX(コアインボイス0904!E:E,MATCH('japan-core_semantics'!B465,コアインボイス0904!C:C,0),1),"")</f>
        <v>明細行追加請求</v>
      </c>
      <c r="G465" t="str">
        <f>IF(LEN(B465)&gt;1,INDEX(コアインボイス0904!G:G,MATCH('japan-core_semantics'!B465,コアインボイス0904!C:C,0),1),"")</f>
        <v>明細行追加請求理由コード</v>
      </c>
      <c r="H465" s="1" t="s">
        <v>2355</v>
      </c>
      <c r="K465" s="1" t="str">
        <f>IF(AND("AS"=MID(D465,1,2),LEN(B465)&gt;1),INDEX(コアインボイス0904!F:F,MATCH('japan-core_semantics'!B465,コアインボイス0904!C:C,0),1),"")</f>
        <v/>
      </c>
    </row>
    <row r="466" spans="1:11">
      <c r="A466">
        <v>634</v>
      </c>
      <c r="B466" s="161" t="str">
        <f>INDEX(コアインボイス0904!C:C,MATCH('japan-core_semantics'!A466,コアインボイス0904!A:A,0),1)</f>
        <v>/JC00/JC44_JC4f/JC6e_JC62/JC75_9_JC1b/JC75_9_JC1b_05</v>
      </c>
      <c r="C466" s="161" t="s">
        <v>5201</v>
      </c>
      <c r="D466" t="s">
        <v>48</v>
      </c>
      <c r="E466">
        <v>3</v>
      </c>
      <c r="F466" t="str">
        <f>IF(LEN(B466)&gt;1,INDEX(コアインボイス0904!E:E,MATCH('japan-core_semantics'!B466,コアインボイス0904!C:C,0),1),"")</f>
        <v>明細行追加請求</v>
      </c>
      <c r="G466" t="str">
        <f>IF(LEN(B466)&gt;1,INDEX(コアインボイス0904!G:G,MATCH('japan-core_semantics'!B466,コアインボイス0904!C:C,0),1),"")</f>
        <v>明細行追加請求理由</v>
      </c>
      <c r="H466" s="1" t="s">
        <v>2428</v>
      </c>
      <c r="K466" s="1" t="str">
        <f>IF(AND("AS"=MID(D466,1,2),LEN(B466)&gt;1),INDEX(コアインボイス0904!F:F,MATCH('japan-core_semantics'!B466,コアインボイス0904!C:C,0),1),"")</f>
        <v/>
      </c>
    </row>
    <row r="467" spans="1:11">
      <c r="A467" s="161">
        <v>635</v>
      </c>
      <c r="B467" s="161" t="str">
        <f>INDEX(コアインボイス0904!C:C,MATCH('japan-core_semantics'!A467,コアインボイス0904!A:A,0),1)</f>
        <v>/JC00/JC44_JC4f/JC6e_JC62/JC75_9_JC1b/JC75_9_JC1b_06</v>
      </c>
      <c r="C467" s="161" t="s">
        <v>5202</v>
      </c>
      <c r="D467" t="s">
        <v>48</v>
      </c>
      <c r="E467">
        <v>3</v>
      </c>
      <c r="F467" t="str">
        <f>IF(LEN(B467)&gt;1,INDEX(コアインボイス0904!E:E,MATCH('japan-core_semantics'!B467,コアインボイス0904!C:C,0),1),"")</f>
        <v>明細行追加請求</v>
      </c>
      <c r="G467" t="str">
        <f>IF(LEN(B467)&gt;1,INDEX(コアインボイス0904!G:G,MATCH('japan-core_semantics'!B467,コアインボイス0904!C:C,0),1),"")</f>
        <v>明細行追加請求計算根拠金額</v>
      </c>
      <c r="H467" s="1" t="s">
        <v>2566</v>
      </c>
      <c r="K467" s="1" t="str">
        <f>IF(AND("AS"=MID(D467,1,2),LEN(B467)&gt;1),INDEX(コアインボイス0904!F:F,MATCH('japan-core_semantics'!B467,コアインボイス0904!C:C,0),1),"")</f>
        <v/>
      </c>
    </row>
    <row r="468" spans="1:11">
      <c r="A468" s="161">
        <v>636</v>
      </c>
      <c r="B468" s="161" t="str">
        <f>INDEX(コアインボイス0904!C:C,MATCH('japan-core_semantics'!A468,コアインボイス0904!A:A,0),1)</f>
        <v>/JC00/JC44_JC4f/JC6e_JC62/JC74_JC0f</v>
      </c>
      <c r="C468" s="161" t="s">
        <v>5204</v>
      </c>
      <c r="D468" t="s">
        <v>60</v>
      </c>
      <c r="E468">
        <v>3</v>
      </c>
      <c r="F468" t="str">
        <f>IF(LEN(B468)&gt;1,INDEX(コアインボイス0904!E:E,MATCH('japan-core_semantics'!B468,コアインボイス0904!C:C,0),1),"")</f>
        <v>明細行</v>
      </c>
      <c r="I468" t="s">
        <v>4526</v>
      </c>
      <c r="K468" s="1" t="str">
        <f>IF(AND("AS"=MID(D468,1,2),LEN(B468)&gt;1),INDEX(コアインボイス0904!F:F,MATCH('japan-core_semantics'!B468,コアインボイス0904!C:C,0),1),"")</f>
        <v>n</v>
      </c>
    </row>
    <row r="469" spans="1:11">
      <c r="A469" s="161">
        <v>638</v>
      </c>
      <c r="B469" s="161" t="str">
        <f>INDEX(コアインボイス0904!C:C,MATCH('japan-core_semantics'!A469,コアインボイス0904!A:A,0),1)</f>
        <v>/JC00/JC44_JC4f/JC6e_JC62/JC74_JC0f/JC74_JC0f_01</v>
      </c>
      <c r="C469" s="161" t="s">
        <v>5205</v>
      </c>
      <c r="D469" t="s">
        <v>48</v>
      </c>
      <c r="E469">
        <v>3</v>
      </c>
      <c r="F469" t="str">
        <f>IF(LEN(B469)&gt;1,INDEX(コアインボイス0904!E:E,MATCH('japan-core_semantics'!B469,コアインボイス0904!C:C,0),1),"")</f>
        <v>明細行調整</v>
      </c>
      <c r="G469" t="str">
        <f>IF(LEN(B469)&gt;1,INDEX(コアインボイス0904!G:G,MATCH('japan-core_semantics'!B469,コアインボイス0904!C:C,0),1),"")</f>
        <v>明細行調整理由コード</v>
      </c>
      <c r="H469" s="1" t="s">
        <v>2355</v>
      </c>
      <c r="K469" s="1" t="str">
        <f>IF(AND("AS"=MID(D469,1,2),LEN(B469)&gt;1),INDEX(コアインボイス0904!F:F,MATCH('japan-core_semantics'!B469,コアインボイス0904!C:C,0),1),"")</f>
        <v/>
      </c>
    </row>
    <row r="470" spans="1:11">
      <c r="A470" s="161">
        <v>639</v>
      </c>
      <c r="B470" s="161" t="str">
        <f>INDEX(コアインボイス0904!C:C,MATCH('japan-core_semantics'!A470,コアインボイス0904!A:A,0),1)</f>
        <v>/JC00/JC44_JC4f/JC6e_JC62/JC74_JC0f/JC74_JC0f_02</v>
      </c>
      <c r="C470" s="161" t="s">
        <v>5206</v>
      </c>
      <c r="D470" t="s">
        <v>48</v>
      </c>
      <c r="E470">
        <v>3</v>
      </c>
      <c r="F470" t="str">
        <f>IF(LEN(B470)&gt;1,INDEX(コアインボイス0904!E:E,MATCH('japan-core_semantics'!B470,コアインボイス0904!C:C,0),1),"")</f>
        <v>明細行調整</v>
      </c>
      <c r="G470" t="str">
        <f>IF(LEN(B470)&gt;1,INDEX(コアインボイス0904!G:G,MATCH('japan-core_semantics'!B470,コアインボイス0904!C:C,0),1),"")</f>
        <v>明細行調整理由</v>
      </c>
      <c r="H470" s="1" t="s">
        <v>2428</v>
      </c>
      <c r="K470" s="1" t="str">
        <f>IF(AND("AS"=MID(D470,1,2),LEN(B470)&gt;1),INDEX(コアインボイス0904!F:F,MATCH('japan-core_semantics'!B470,コアインボイス0904!C:C,0),1),"")</f>
        <v/>
      </c>
    </row>
    <row r="471" spans="1:11">
      <c r="A471">
        <v>640</v>
      </c>
      <c r="B471" s="161" t="str">
        <f>INDEX(コアインボイス0904!C:C,MATCH('japan-core_semantics'!A471,コアインボイス0904!A:A,0),1)</f>
        <v>/JC00/JC44_JC4f/JC6e_JC62/JC74_JC0f/JC74_JC0f_03</v>
      </c>
      <c r="C471" s="161" t="s">
        <v>5207</v>
      </c>
      <c r="D471" t="s">
        <v>48</v>
      </c>
      <c r="E471">
        <v>3</v>
      </c>
      <c r="F471" t="str">
        <f>IF(LEN(B471)&gt;1,INDEX(コアインボイス0904!E:E,MATCH('japan-core_semantics'!B471,コアインボイス0904!C:C,0),1),"")</f>
        <v>明細行調整</v>
      </c>
      <c r="G471" t="str">
        <f>IF(LEN(B471)&gt;1,INDEX(コアインボイス0904!G:G,MATCH('japan-core_semantics'!B471,コアインボイス0904!C:C,0),1),"")</f>
        <v>明細行調整金額</v>
      </c>
      <c r="H471" s="1" t="s">
        <v>2566</v>
      </c>
      <c r="K471" s="1" t="str">
        <f>IF(AND("AS"=MID(D471,1,2),LEN(B471)&gt;1),INDEX(コアインボイス0904!F:F,MATCH('japan-core_semantics'!B471,コアインボイス0904!C:C,0),1),"")</f>
        <v/>
      </c>
    </row>
    <row r="472" spans="1:11">
      <c r="A472" s="161">
        <v>641</v>
      </c>
      <c r="B472" s="161" t="str">
        <f>INDEX(コアインボイス0904!C:C,MATCH('japan-core_semantics'!A472,コアインボイス0904!A:A,0),1)</f>
        <v>/JC00/JC44_JC4f/JC6e_JC62/JC76_JC14</v>
      </c>
      <c r="C472" s="161" t="s">
        <v>5209</v>
      </c>
      <c r="D472" t="s">
        <v>60</v>
      </c>
      <c r="E472">
        <v>3</v>
      </c>
      <c r="F472" t="str">
        <f>IF(LEN(B472)&gt;1,INDEX(コアインボイス0904!E:E,MATCH('japan-core_semantics'!B472,コアインボイス0904!C:C,0),1),"")</f>
        <v>明細行</v>
      </c>
      <c r="I472" t="s">
        <v>4527</v>
      </c>
      <c r="K472" s="1">
        <f>IF(AND("AS"=MID(D472,1,2),LEN(B472)&gt;1),INDEX(コアインボイス0904!F:F,MATCH('japan-core_semantics'!B472,コアインボイス0904!C:C,0),1),"")</f>
        <v>1</v>
      </c>
    </row>
    <row r="473" spans="1:11">
      <c r="A473">
        <v>643</v>
      </c>
      <c r="B473" s="161" t="str">
        <f>INDEX(コアインボイス0904!C:C,MATCH('japan-core_semantics'!A473,コアインボイス0904!A:A,0),1)</f>
        <v>/JC00/JC44_JC4f/JC6e_JC62/JC76_JC14/JC76_JC14_01</v>
      </c>
      <c r="C473" s="161" t="s">
        <v>5210</v>
      </c>
      <c r="D473" t="s">
        <v>48</v>
      </c>
      <c r="E473">
        <v>3</v>
      </c>
      <c r="F473" t="str">
        <f>IF(LEN(B473)&gt;1,INDEX(コアインボイス0904!E:E,MATCH('japan-core_semantics'!B473,コアインボイス0904!C:C,0),1),"")</f>
        <v>明細行取引期間</v>
      </c>
      <c r="G473" t="str">
        <f>IF(LEN(B473)&gt;1,INDEX(コアインボイス0904!G:G,MATCH('japan-core_semantics'!B473,コアインボイス0904!C:C,0),1),"")</f>
        <v>明細行取引開始日</v>
      </c>
      <c r="H473" s="1" t="s">
        <v>2418</v>
      </c>
      <c r="K473" s="1" t="str">
        <f>IF(AND("AS"=MID(D473,1,2),LEN(B473)&gt;1),INDEX(コアインボイス0904!F:F,MATCH('japan-core_semantics'!B473,コアインボイス0904!C:C,0),1),"")</f>
        <v/>
      </c>
    </row>
    <row r="474" spans="1:11">
      <c r="A474" s="161">
        <v>644</v>
      </c>
      <c r="B474" s="161" t="str">
        <f>INDEX(コアインボイス0904!C:C,MATCH('japan-core_semantics'!A474,コアインボイス0904!A:A,0),1)</f>
        <v>/JC00/JC44_JC4f/JC6e_JC62/JC76_JC14/JC76_JC14_02</v>
      </c>
      <c r="C474" s="161" t="s">
        <v>5211</v>
      </c>
      <c r="D474" t="s">
        <v>48</v>
      </c>
      <c r="E474">
        <v>3</v>
      </c>
      <c r="F474" t="str">
        <f>IF(LEN(B474)&gt;1,INDEX(コアインボイス0904!E:E,MATCH('japan-core_semantics'!B474,コアインボイス0904!C:C,0),1),"")</f>
        <v>明細行取引期間</v>
      </c>
      <c r="G474" t="str">
        <f>IF(LEN(B474)&gt;1,INDEX(コアインボイス0904!G:G,MATCH('japan-core_semantics'!B474,コアインボイス0904!C:C,0),1),"")</f>
        <v>明細行取引終了日</v>
      </c>
      <c r="H474" s="1" t="s">
        <v>2418</v>
      </c>
      <c r="K474" s="1" t="str">
        <f>IF(AND("AS"=MID(D474,1,2),LEN(B474)&gt;1),INDEX(コアインボイス0904!F:F,MATCH('japan-core_semantics'!B474,コアインボイス0904!C:C,0),1),"")</f>
        <v/>
      </c>
    </row>
    <row r="475" spans="1:11">
      <c r="A475">
        <v>645</v>
      </c>
      <c r="B475" s="161" t="str">
        <f>INDEX(コアインボイス0904!C:C,MATCH('japan-core_semantics'!A475,コアインボイス0904!A:A,0),1)</f>
        <v>/JC00/JC44_JC4f/JC6e_JC62/JC7d_JC19</v>
      </c>
      <c r="C475" s="161" t="s">
        <v>5213</v>
      </c>
      <c r="D475" t="s">
        <v>60</v>
      </c>
      <c r="E475">
        <v>3</v>
      </c>
      <c r="F475" t="str">
        <f>IF(LEN(B475)&gt;1,INDEX(コアインボイス0904!E:E,MATCH('japan-core_semantics'!B475,コアインボイス0904!C:C,0),1),"")</f>
        <v>明細行</v>
      </c>
      <c r="I475" t="s">
        <v>4528</v>
      </c>
      <c r="K475" s="1">
        <f>IF(AND("AS"=MID(D475,1,2),LEN(B475)&gt;1),INDEX(コアインボイス0904!F:F,MATCH('japan-core_semantics'!B475,コアインボイス0904!C:C,0),1),"")</f>
        <v>1</v>
      </c>
    </row>
    <row r="476" spans="1:11">
      <c r="A476">
        <v>647</v>
      </c>
      <c r="B476" s="161" t="str">
        <f>INDEX(コアインボイス0904!C:C,MATCH('japan-core_semantics'!A476,コアインボイス0904!A:A,0),1)</f>
        <v>/JC00/JC44_JC4f/JC6e_JC62/JC7d_JC19/JC7d_JC19_01</v>
      </c>
      <c r="C476" s="161" t="s">
        <v>5214</v>
      </c>
      <c r="D476" t="s">
        <v>48</v>
      </c>
      <c r="E476">
        <v>3</v>
      </c>
      <c r="F476" t="str">
        <f>IF(LEN(B476)&gt;1,INDEX(コアインボイス0904!E:E,MATCH('japan-core_semantics'!B476,コアインボイス0904!C:C,0),1),"")</f>
        <v>明細行購買会計アカウント</v>
      </c>
      <c r="G476" t="str">
        <f>IF(LEN(B476)&gt;1,INDEX(コアインボイス0904!G:G,MATCH('japan-core_semantics'!B476,コアインボイス0904!C:C,0),1),"")</f>
        <v>明細行購買会計アカウントタイプコード</v>
      </c>
      <c r="H476" s="1" t="s">
        <v>2355</v>
      </c>
      <c r="K476" s="1" t="str">
        <f>IF(AND("AS"=MID(D476,1,2),LEN(B476)&gt;1),INDEX(コアインボイス0904!F:F,MATCH('japan-core_semantics'!B476,コアインボイス0904!C:C,0),1),"")</f>
        <v/>
      </c>
    </row>
    <row r="477" spans="1:11">
      <c r="A477">
        <v>648</v>
      </c>
      <c r="B477" s="161" t="str">
        <f>INDEX(コアインボイス0904!C:C,MATCH('japan-core_semantics'!A477,コアインボイス0904!A:A,0),1)</f>
        <v>/JC00/JC44_JC4f/JC6e_JC62/JC7d_JC19/JC7d_JC19_02</v>
      </c>
      <c r="C477" s="161" t="s">
        <v>5215</v>
      </c>
      <c r="D477" t="s">
        <v>48</v>
      </c>
      <c r="E477">
        <v>3</v>
      </c>
      <c r="F477" t="str">
        <f>IF(LEN(B477)&gt;1,INDEX(コアインボイス0904!E:E,MATCH('japan-core_semantics'!B477,コアインボイス0904!C:C,0),1),"")</f>
        <v>明細行購買会計アカウント</v>
      </c>
      <c r="G477" t="str">
        <f>IF(LEN(B477)&gt;1,INDEX(コアインボイス0904!G:G,MATCH('japan-core_semantics'!B477,コアインボイス0904!C:C,0),1),"")</f>
        <v>明細行購買会計アカウント名</v>
      </c>
      <c r="H477" s="1" t="s">
        <v>2428</v>
      </c>
      <c r="K477" s="1" t="str">
        <f>IF(AND("AS"=MID(D477,1,2),LEN(B477)&gt;1),INDEX(コアインボイス0904!F:F,MATCH('japan-core_semantics'!B477,コアインボイス0904!C:C,0),1),"")</f>
        <v/>
      </c>
    </row>
    <row r="478" spans="1:11">
      <c r="A478">
        <v>649</v>
      </c>
      <c r="B478" s="161" t="str">
        <f>INDEX(コアインボイス0904!C:C,MATCH('japan-core_semantics'!A478,コアインボイス0904!A:A,0),1)</f>
        <v>/JC00/JC44_JC4f/JC6e_JC62/JC70_JC29</v>
      </c>
      <c r="C478" s="161" t="s">
        <v>5217</v>
      </c>
      <c r="D478" t="s">
        <v>60</v>
      </c>
      <c r="E478">
        <v>3</v>
      </c>
      <c r="F478" t="str">
        <f>IF(LEN(B478)&gt;1,INDEX(コアインボイス0904!E:E,MATCH('japan-core_semantics'!B478,コアインボイス0904!C:C,0),1),"")</f>
        <v>明細行</v>
      </c>
      <c r="I478" t="s">
        <v>4555</v>
      </c>
      <c r="K478" s="1">
        <f>IF(AND("AS"=MID(D478,1,2),LEN(B478)&gt;1),INDEX(コアインボイス0904!F:F,MATCH('japan-core_semantics'!B478,コアインボイス0904!C:C,0),1),"")</f>
        <v>1</v>
      </c>
    </row>
    <row r="479" spans="1:11">
      <c r="A479" s="161">
        <v>651</v>
      </c>
      <c r="B479" s="161" t="str">
        <f>INDEX(コアインボイス0904!C:C,MATCH('japan-core_semantics'!A479,コアインボイス0904!A:A,0),1)</f>
        <v>/JC00/JC44_JC4f/JC6e_JC62/JC70_JC29/JC70_JC29_01</v>
      </c>
      <c r="C479" s="161" t="s">
        <v>5218</v>
      </c>
      <c r="D479" t="s">
        <v>48</v>
      </c>
      <c r="E479">
        <v>3</v>
      </c>
      <c r="F479" t="str">
        <f>IF(LEN(B479)&gt;1,INDEX(コアインボイス0904!E:E,MATCH('japan-core_semantics'!B479,コアインボイス0904!C:C,0),1),"")</f>
        <v>明細行取引品目</v>
      </c>
      <c r="G479" t="str">
        <f>IF(LEN(B479)&gt;1,INDEX(コアインボイス0904!G:G,MATCH('japan-core_semantics'!B479,コアインボイス0904!C:C,0),1),"")</f>
        <v>品目ID</v>
      </c>
      <c r="H479" s="1" t="s">
        <v>2431</v>
      </c>
      <c r="K479" s="1" t="str">
        <f>IF(AND("AS"=MID(D479,1,2),LEN(B479)&gt;1),INDEX(コアインボイス0904!F:F,MATCH('japan-core_semantics'!B479,コアインボイス0904!C:C,0),1),"")</f>
        <v/>
      </c>
    </row>
    <row r="480" spans="1:11">
      <c r="A480">
        <v>652</v>
      </c>
      <c r="B480" s="161" t="str">
        <f>INDEX(コアインボイス0904!C:C,MATCH('japan-core_semantics'!A480,コアインボイス0904!A:A,0),1)</f>
        <v>/JC00/JC44_JC4f/JC6e_JC62/JC70_JC29/JC70_JC29_02</v>
      </c>
      <c r="C480" s="161" t="s">
        <v>5219</v>
      </c>
      <c r="D480" t="s">
        <v>48</v>
      </c>
      <c r="E480">
        <v>3</v>
      </c>
      <c r="F480" t="str">
        <f>IF(LEN(B480)&gt;1,INDEX(コアインボイス0904!E:E,MATCH('japan-core_semantics'!B480,コアインボイス0904!C:C,0),1),"")</f>
        <v>明細行取引品目</v>
      </c>
      <c r="G480" t="str">
        <f>IF(LEN(B480)&gt;1,INDEX(コアインボイス0904!G:G,MATCH('japan-core_semantics'!B480,コアインボイス0904!C:C,0),1),"")</f>
        <v>グローバル品目ID</v>
      </c>
      <c r="H480" s="1" t="s">
        <v>2431</v>
      </c>
      <c r="K480" s="1" t="str">
        <f>IF(AND("AS"=MID(D480,1,2),LEN(B480)&gt;1),INDEX(コアインボイス0904!F:F,MATCH('japan-core_semantics'!B480,コアインボイス0904!C:C,0),1),"")</f>
        <v/>
      </c>
    </row>
    <row r="481" spans="1:11">
      <c r="A481" s="161">
        <v>653</v>
      </c>
      <c r="B481" s="161" t="str">
        <f>INDEX(コアインボイス0904!C:C,MATCH('japan-core_semantics'!A481,コアインボイス0904!A:A,0),1)</f>
        <v>/JC00/JC44_JC4f/JC6e_JC62/JC70_JC29/JC70_JC29_10</v>
      </c>
      <c r="C481" s="161" t="s">
        <v>5285</v>
      </c>
      <c r="D481" t="s">
        <v>48</v>
      </c>
      <c r="E481">
        <v>3</v>
      </c>
      <c r="F481" t="str">
        <f>IF(LEN(B481)&gt;1,INDEX(コアインボイス0904!E:E,MATCH('japan-core_semantics'!B481,コアインボイス0904!C:C,0),1),"")</f>
        <v>明細行取引品目</v>
      </c>
      <c r="G481" t="str">
        <f>IF(LEN(B481)&gt;1,INDEX(コアインボイス0904!G:G,MATCH('japan-core_semantics'!B481,コアインボイス0904!C:C,0),1),"")</f>
        <v>スキーマID</v>
      </c>
      <c r="H481" s="1" t="s">
        <v>2355</v>
      </c>
      <c r="K481" s="1" t="str">
        <f>IF(AND("AS"=MID(D481,1,2),LEN(B481)&gt;1),INDEX(コアインボイス0904!F:F,MATCH('japan-core_semantics'!B481,コアインボイス0904!C:C,0),1),"")</f>
        <v/>
      </c>
    </row>
    <row r="482" spans="1:11">
      <c r="A482">
        <v>654</v>
      </c>
      <c r="B482" s="161" t="str">
        <f>INDEX(コアインボイス0904!C:C,MATCH('japan-core_semantics'!A482,コアインボイス0904!A:A,0),1)</f>
        <v>/JC00/JC44_JC4f/JC6e_JC62/JC70_JC29/JC70_JC29_03</v>
      </c>
      <c r="C482" s="161" t="s">
        <v>5220</v>
      </c>
      <c r="D482" t="s">
        <v>48</v>
      </c>
      <c r="E482">
        <v>3</v>
      </c>
      <c r="F482" t="str">
        <f>IF(LEN(B482)&gt;1,INDEX(コアインボイス0904!E:E,MATCH('japan-core_semantics'!B482,コアインボイス0904!C:C,0),1),"")</f>
        <v>明細行取引品目</v>
      </c>
      <c r="G482" t="str">
        <f>IF(LEN(B482)&gt;1,INDEX(コアインボイス0904!G:G,MATCH('japan-core_semantics'!B482,コアインボイス0904!C:C,0),1),"")</f>
        <v>受注者品目ID</v>
      </c>
      <c r="H482" s="1" t="s">
        <v>2431</v>
      </c>
      <c r="K482" s="1" t="str">
        <f>IF(AND("AS"=MID(D482,1,2),LEN(B482)&gt;1),INDEX(コアインボイス0904!F:F,MATCH('japan-core_semantics'!B482,コアインボイス0904!C:C,0),1),"")</f>
        <v/>
      </c>
    </row>
    <row r="483" spans="1:11">
      <c r="A483">
        <v>655</v>
      </c>
      <c r="B483" s="161" t="str">
        <f>INDEX(コアインボイス0904!C:C,MATCH('japan-core_semantics'!A483,コアインボイス0904!A:A,0),1)</f>
        <v>/JC00/JC44_JC4f/JC6e_JC62/JC70_JC29/JC70_JC29_04</v>
      </c>
      <c r="C483" s="161" t="s">
        <v>5221</v>
      </c>
      <c r="D483" t="s">
        <v>48</v>
      </c>
      <c r="E483">
        <v>3</v>
      </c>
      <c r="F483" t="str">
        <f>IF(LEN(B483)&gt;1,INDEX(コアインボイス0904!E:E,MATCH('japan-core_semantics'!B483,コアインボイス0904!C:C,0),1),"")</f>
        <v>明細行取引品目</v>
      </c>
      <c r="G483" t="str">
        <f>IF(LEN(B483)&gt;1,INDEX(コアインボイス0904!G:G,MATCH('japan-core_semantics'!B483,コアインボイス0904!C:C,0),1),"")</f>
        <v>発注者品目ID</v>
      </c>
      <c r="H483" s="1" t="s">
        <v>2431</v>
      </c>
      <c r="K483" s="1" t="str">
        <f>IF(AND("AS"=MID(D483,1,2),LEN(B483)&gt;1),INDEX(コアインボイス0904!F:F,MATCH('japan-core_semantics'!B483,コアインボイス0904!C:C,0),1),"")</f>
        <v/>
      </c>
    </row>
    <row r="484" spans="1:11">
      <c r="A484" s="161">
        <v>656</v>
      </c>
      <c r="B484" s="161" t="str">
        <f>INDEX(コアインボイス0904!C:C,MATCH('japan-core_semantics'!A484,コアインボイス0904!A:A,0),1)</f>
        <v>/JC00/JC44_JC4f/JC6e_JC62/JC70_JC29/JC70_JC29_05</v>
      </c>
      <c r="C484" s="161" t="s">
        <v>5222</v>
      </c>
      <c r="D484" t="s">
        <v>48</v>
      </c>
      <c r="E484">
        <v>3</v>
      </c>
      <c r="F484" t="str">
        <f>IF(LEN(B484)&gt;1,INDEX(コアインボイス0904!E:E,MATCH('japan-core_semantics'!B484,コアインボイス0904!C:C,0),1),"")</f>
        <v>明細行取引品目</v>
      </c>
      <c r="G484" t="str">
        <f>IF(LEN(B484)&gt;1,INDEX(コアインボイス0904!G:G,MATCH('japan-core_semantics'!B484,コアインボイス0904!C:C,0),1),"")</f>
        <v>メーカー品目ID</v>
      </c>
      <c r="H484" s="1" t="s">
        <v>2431</v>
      </c>
      <c r="K484" s="1" t="str">
        <f>IF(AND("AS"=MID(D484,1,2),LEN(B484)&gt;1),INDEX(コアインボイス0904!F:F,MATCH('japan-core_semantics'!B484,コアインボイス0904!C:C,0),1),"")</f>
        <v/>
      </c>
    </row>
    <row r="485" spans="1:11">
      <c r="A485" s="161">
        <v>657</v>
      </c>
      <c r="B485" s="161" t="str">
        <f>INDEX(コアインボイス0904!C:C,MATCH('japan-core_semantics'!A485,コアインボイス0904!A:A,0),1)</f>
        <v>/JC00/JC44_JC4f/JC6e_JC62/JC70_JC29/JC70_JC29_06</v>
      </c>
      <c r="C485" s="161" t="s">
        <v>5223</v>
      </c>
      <c r="D485" t="s">
        <v>48</v>
      </c>
      <c r="E485">
        <v>3</v>
      </c>
      <c r="F485" t="str">
        <f>IF(LEN(B485)&gt;1,INDEX(コアインボイス0904!E:E,MATCH('japan-core_semantics'!B485,コアインボイス0904!C:C,0),1),"")</f>
        <v>明細行取引品目</v>
      </c>
      <c r="G485" t="str">
        <f>IF(LEN(B485)&gt;1,INDEX(コアインボイス0904!G:G,MATCH('japan-core_semantics'!B485,コアインボイス0904!C:C,0),1),"")</f>
        <v>品目名</v>
      </c>
      <c r="H485" s="1" t="s">
        <v>2428</v>
      </c>
      <c r="K485" s="1" t="str">
        <f>IF(AND("AS"=MID(D485,1,2),LEN(B485)&gt;1),INDEX(コアインボイス0904!F:F,MATCH('japan-core_semantics'!B485,コアインボイス0904!C:C,0),1),"")</f>
        <v/>
      </c>
    </row>
    <row r="486" spans="1:11">
      <c r="A486" s="161">
        <v>658</v>
      </c>
      <c r="B486" s="161" t="str">
        <f>INDEX(コアインボイス0904!C:C,MATCH('japan-core_semantics'!A486,コアインボイス0904!A:A,0),1)</f>
        <v>/JC00/JC44_JC4f/JC6e_JC62/JC70_JC29/JC70_JC29_07</v>
      </c>
      <c r="C486" s="161" t="s">
        <v>5224</v>
      </c>
      <c r="D486" t="s">
        <v>48</v>
      </c>
      <c r="E486">
        <v>3</v>
      </c>
      <c r="F486" t="str">
        <f>IF(LEN(B486)&gt;1,INDEX(コアインボイス0904!E:E,MATCH('japan-core_semantics'!B486,コアインボイス0904!C:C,0),1),"")</f>
        <v>明細行取引品目</v>
      </c>
      <c r="G486" t="str">
        <f>IF(LEN(B486)&gt;1,INDEX(コアインボイス0904!G:G,MATCH('japan-core_semantics'!B486,コアインボイス0904!C:C,0),1),"")</f>
        <v>品目摘要</v>
      </c>
      <c r="H486" s="1" t="s">
        <v>2428</v>
      </c>
      <c r="K486" s="1" t="str">
        <f>IF(AND("AS"=MID(D486,1,2),LEN(B486)&gt;1),INDEX(コアインボイス0904!F:F,MATCH('japan-core_semantics'!B486,コアインボイス0904!C:C,0),1),"")</f>
        <v/>
      </c>
    </row>
    <row r="487" spans="1:11">
      <c r="A487">
        <v>659</v>
      </c>
      <c r="B487" s="161" t="str">
        <f>INDEX(コアインボイス0904!C:C,MATCH('japan-core_semantics'!A487,コアインボイス0904!A:A,0),1)</f>
        <v>/JC00/JC44_JC4f/JC6e_JC62/JC70_JC29/JC70_JC29_08</v>
      </c>
      <c r="C487" s="161" t="s">
        <v>5225</v>
      </c>
      <c r="D487" t="s">
        <v>48</v>
      </c>
      <c r="E487">
        <v>3</v>
      </c>
      <c r="F487" t="str">
        <f>IF(LEN(B487)&gt;1,INDEX(コアインボイス0904!E:E,MATCH('japan-core_semantics'!B487,コアインボイス0904!C:C,0),1),"")</f>
        <v>明細行取引品目</v>
      </c>
      <c r="G487" t="str">
        <f>IF(LEN(B487)&gt;1,INDEX(コアインボイス0904!G:G,MATCH('japan-core_semantics'!B487,コアインボイス0904!C:C,0),1),"")</f>
        <v>品目数量単位判別子</v>
      </c>
      <c r="H487" s="1" t="s">
        <v>2355</v>
      </c>
      <c r="K487" s="1" t="str">
        <f>IF(AND("AS"=MID(D487,1,2),LEN(B487)&gt;1),INDEX(コアインボイス0904!F:F,MATCH('japan-core_semantics'!B487,コアインボイス0904!C:C,0),1),"")</f>
        <v/>
      </c>
    </row>
    <row r="488" spans="1:11">
      <c r="A488">
        <v>662</v>
      </c>
      <c r="B488" s="161" t="str">
        <f>INDEX(コアインボイス0904!C:C,MATCH('japan-core_semantics'!A488,コアインボイス0904!A:A,0),1)</f>
        <v>/JC00/JC44_JC4f/JC6e_JC62/JC70_JC29/JC70_JC29_09</v>
      </c>
      <c r="C488" s="161" t="s">
        <v>5226</v>
      </c>
      <c r="D488" t="s">
        <v>48</v>
      </c>
      <c r="E488">
        <v>3</v>
      </c>
      <c r="F488" t="str">
        <f>IF(LEN(B488)&gt;1,INDEX(コアインボイス0904!E:E,MATCH('japan-core_semantics'!B488,コアインボイス0904!C:C,0),1),"")</f>
        <v>明細行取引品目</v>
      </c>
      <c r="G488" t="str">
        <f>IF(LEN(B488)&gt;1,INDEX(コアインボイス0904!G:G,MATCH('japan-core_semantics'!B488,コアインボイス0904!C:C,0),1),"")</f>
        <v>品目分類</v>
      </c>
      <c r="H488" s="1" t="s">
        <v>2355</v>
      </c>
      <c r="K488" s="1" t="str">
        <f>IF(AND("AS"=MID(D488,1,2),LEN(B488)&gt;1),INDEX(コアインボイス0904!F:F,MATCH('japan-core_semantics'!B488,コアインボイス0904!C:C,0),1),"")</f>
        <v/>
      </c>
    </row>
    <row r="489" spans="1:11">
      <c r="A489" s="161">
        <v>663</v>
      </c>
      <c r="B489" s="161" t="str">
        <f>INDEX(コアインボイス0904!C:C,MATCH('japan-core_semantics'!A489,コアインボイス0904!A:A,0),1)</f>
        <v>/JC00/JC44_JC4f/JC6e_JC62/JC2a_JC11</v>
      </c>
      <c r="C489" s="161" t="s">
        <v>5228</v>
      </c>
      <c r="D489" t="s">
        <v>60</v>
      </c>
      <c r="E489">
        <v>3</v>
      </c>
      <c r="F489" t="str">
        <f>IF(LEN(B489)&gt;1,INDEX(コアインボイス0904!E:E,MATCH('japan-core_semantics'!B489,コアインボイス0904!C:C,0),1),"")</f>
        <v>明細行</v>
      </c>
      <c r="I489" t="s">
        <v>4556</v>
      </c>
      <c r="K489" s="1" t="str">
        <f>IF(AND("AS"=MID(D489,1,2),LEN(B489)&gt;1),INDEX(コアインボイス0904!F:F,MATCH('japan-core_semantics'!B489,コアインボイス0904!C:C,0),1),"")</f>
        <v>n</v>
      </c>
    </row>
    <row r="490" spans="1:11">
      <c r="A490">
        <v>665</v>
      </c>
      <c r="B490" s="161" t="str">
        <f>INDEX(コアインボイス0904!C:C,MATCH('japan-core_semantics'!A490,コアインボイス0904!A:A,0),1)</f>
        <v>/JC00/JC44_JC4f/JC6e_JC62/JC2a_JC11/JC2a_JC11_01</v>
      </c>
      <c r="C490" s="161" t="s">
        <v>5229</v>
      </c>
      <c r="D490" t="s">
        <v>48</v>
      </c>
      <c r="E490">
        <v>3</v>
      </c>
      <c r="F490" t="str">
        <f>IF(LEN(B490)&gt;1,INDEX(コアインボイス0904!E:E,MATCH('japan-core_semantics'!B490,コアインボイス0904!C:C,0),1),"")</f>
        <v>取引品目品目特性</v>
      </c>
      <c r="G490" t="str">
        <f>IF(LEN(B490)&gt;1,INDEX(コアインボイス0904!G:G,MATCH('japan-core_semantics'!B490,コアインボイス0904!C:C,0),1),"")</f>
        <v>取引品目特性内容</v>
      </c>
      <c r="H490" s="1" t="s">
        <v>2428</v>
      </c>
      <c r="K490" s="1" t="str">
        <f>IF(AND("AS"=MID(D490,1,2),LEN(B490)&gt;1),INDEX(コアインボイス0904!F:F,MATCH('japan-core_semantics'!B490,コアインボイス0904!C:C,0),1),"")</f>
        <v/>
      </c>
    </row>
    <row r="491" spans="1:11">
      <c r="A491" s="161">
        <v>666</v>
      </c>
      <c r="B491" s="161" t="str">
        <f>INDEX(コアインボイス0904!C:C,MATCH('japan-core_semantics'!A491,コアインボイス0904!A:A,0),1)</f>
        <v>/JC00/JC44_JC4f/JC6e_JC62/JC2a_JC11/JC2a_JC11_02</v>
      </c>
      <c r="C491" s="161" t="s">
        <v>5230</v>
      </c>
      <c r="D491" t="s">
        <v>48</v>
      </c>
      <c r="E491">
        <v>3</v>
      </c>
      <c r="F491" t="str">
        <f>IF(LEN(B491)&gt;1,INDEX(コアインボイス0904!E:E,MATCH('japan-core_semantics'!B491,コアインボイス0904!C:C,0),1),"")</f>
        <v>取引品目品目特性</v>
      </c>
      <c r="G491" t="str">
        <f>IF(LEN(B491)&gt;1,INDEX(コアインボイス0904!G:G,MATCH('japan-core_semantics'!B491,コアインボイス0904!C:C,0),1),"")</f>
        <v>品目特性値</v>
      </c>
      <c r="H491" s="1" t="s">
        <v>2428</v>
      </c>
      <c r="K491" s="1" t="str">
        <f>IF(AND("AS"=MID(D491,1,2),LEN(B491)&gt;1),INDEX(コアインボイス0904!F:F,MATCH('japan-core_semantics'!B491,コアインボイス0904!C:C,0),1),"")</f>
        <v/>
      </c>
    </row>
    <row r="492" spans="1:11">
      <c r="A492">
        <v>667</v>
      </c>
      <c r="B492" s="161" t="str">
        <f>INDEX(コアインボイス0904!C:C,MATCH('japan-core_semantics'!A492,コアインボイス0904!A:A,0),1)</f>
        <v>/JC00/JC44_JC4f/JC6e_JC62/JC2c_JC21</v>
      </c>
      <c r="C492" s="161" t="s">
        <v>5232</v>
      </c>
      <c r="D492" t="s">
        <v>60</v>
      </c>
      <c r="E492">
        <v>3</v>
      </c>
      <c r="F492" t="str">
        <f>IF(LEN(B492)&gt;1,INDEX(コアインボイス0904!E:E,MATCH('japan-core_semantics'!B492,コアインボイス0904!C:C,0),1),"")</f>
        <v>明細行</v>
      </c>
      <c r="I492" t="s">
        <v>4557</v>
      </c>
      <c r="K492" s="1">
        <f>IF(AND("AS"=MID(D492,1,2),LEN(B492)&gt;1),INDEX(コアインボイス0904!F:F,MATCH('japan-core_semantics'!B492,コアインボイス0904!C:C,0),1),"")</f>
        <v>1</v>
      </c>
    </row>
    <row r="493" spans="1:11">
      <c r="A493" s="161">
        <v>669</v>
      </c>
      <c r="B493" s="161" t="str">
        <f>INDEX(コアインボイス0904!C:C,MATCH('japan-core_semantics'!A493,コアインボイス0904!A:A,0),1)</f>
        <v>/JC00/JC44_JC4f/JC6e_JC62/JC2c_JC21/JC2c_JC21_01</v>
      </c>
      <c r="C493" s="161" t="s">
        <v>5233</v>
      </c>
      <c r="D493" t="s">
        <v>48</v>
      </c>
      <c r="E493">
        <v>3</v>
      </c>
      <c r="F493" t="str">
        <f>IF(LEN(B493)&gt;1,INDEX(コアインボイス0904!E:E,MATCH('japan-core_semantics'!B493,コアインボイス0904!C:C,0),1),"")</f>
        <v>取引品目原産地</v>
      </c>
      <c r="G493" t="str">
        <f>IF(LEN(B493)&gt;1,INDEX(コアインボイス0904!G:G,MATCH('japan-core_semantics'!B493,コアインボイス0904!C:C,0),1),"")</f>
        <v>原産国ID</v>
      </c>
      <c r="H493" s="1" t="s">
        <v>2431</v>
      </c>
    </row>
    <row r="494" spans="1:11">
      <c r="A494" s="161"/>
      <c r="B494" s="161"/>
      <c r="C494" s="161"/>
    </row>
    <row r="495" spans="1:11">
      <c r="A495" s="161"/>
      <c r="B495" s="161"/>
      <c r="C495" s="161"/>
    </row>
    <row r="496" spans="1:11">
      <c r="A496" s="161"/>
      <c r="B496" s="161"/>
      <c r="C496" s="161"/>
    </row>
    <row r="497" spans="1:3">
      <c r="A497" s="161"/>
      <c r="B497" s="161"/>
      <c r="C497" s="161"/>
    </row>
    <row r="498" spans="1:3">
      <c r="A498" s="161"/>
      <c r="B498" s="161"/>
      <c r="C498" s="161"/>
    </row>
    <row r="499" spans="1:3">
      <c r="A499" s="161"/>
      <c r="B499" s="161"/>
      <c r="C499" s="161"/>
    </row>
    <row r="500" spans="1:3">
      <c r="A500" s="161"/>
      <c r="B500" s="161"/>
      <c r="C500" s="161"/>
    </row>
    <row r="501" spans="1:3">
      <c r="A501" s="161"/>
      <c r="B501" s="161"/>
      <c r="C501" s="161"/>
    </row>
    <row r="502" spans="1:3">
      <c r="A502" s="161"/>
      <c r="B502" s="161"/>
      <c r="C502" s="161"/>
    </row>
    <row r="503" spans="1:3">
      <c r="A503" s="161"/>
      <c r="B503" s="161"/>
      <c r="C503" s="161"/>
    </row>
    <row r="504" spans="1:3">
      <c r="A504" s="161"/>
      <c r="B504" s="161"/>
      <c r="C504" s="161"/>
    </row>
    <row r="505" spans="1:3">
      <c r="A505" s="161"/>
      <c r="B505" s="161"/>
      <c r="C505" s="161"/>
    </row>
    <row r="506" spans="1:3">
      <c r="A506" s="161"/>
      <c r="B506" s="161"/>
      <c r="C506" s="161"/>
    </row>
    <row r="507" spans="1:3">
      <c r="A507" s="161"/>
      <c r="B507" s="161"/>
      <c r="C507" s="161"/>
    </row>
    <row r="508" spans="1:3">
      <c r="A508" s="161"/>
      <c r="B508" s="161"/>
      <c r="C508" s="161"/>
    </row>
    <row r="509" spans="1:3">
      <c r="A509" s="161"/>
      <c r="B509" s="161"/>
      <c r="C509" s="161"/>
    </row>
    <row r="510" spans="1:3">
      <c r="A510" s="161"/>
      <c r="B510" s="161"/>
      <c r="C510" s="161"/>
    </row>
    <row r="511" spans="1:3">
      <c r="A511" s="161"/>
      <c r="B511" s="161"/>
      <c r="C511" s="161"/>
    </row>
    <row r="512" spans="1:3">
      <c r="A512" s="161"/>
      <c r="B512" s="161"/>
      <c r="C512" s="161"/>
    </row>
    <row r="513" spans="1:9">
      <c r="A513" s="161"/>
      <c r="B513" s="161"/>
      <c r="C513" s="161"/>
    </row>
    <row r="514" spans="1:9">
      <c r="A514" s="161"/>
      <c r="B514" s="161"/>
      <c r="C514" s="161"/>
    </row>
    <row r="515" spans="1:9">
      <c r="A515" s="161"/>
      <c r="B515" s="161"/>
      <c r="C515" s="161"/>
    </row>
    <row r="516" spans="1:9">
      <c r="A516" s="161"/>
      <c r="B516" s="161"/>
      <c r="C516" s="161"/>
    </row>
    <row r="517" spans="1:9">
      <c r="A517" s="161"/>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3" type="noConversion"/>
  <conditionalFormatting sqref="A1:K1048576">
    <cfRule type="expression" dxfId="36" priority="18">
      <formula>"AB"=MID($D1,1,2)</formula>
    </cfRule>
    <cfRule type="expression" dxfId="35" priority="19">
      <formula>"AS"=MID($D1,1,2)</formula>
    </cfRule>
  </conditionalFormatting>
  <conditionalFormatting sqref="B1:B1048576">
    <cfRule type="duplicateValues" dxfId="34" priority="6"/>
  </conditionalFormatting>
  <printOptions gridLines="1"/>
  <pageMargins left="0.25" right="0.25" top="0.75" bottom="0.75" header="0.3" footer="0.3"/>
  <pageSetup paperSize="9" scale="70" fitToHeight="0"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67" activePane="bottomLeft" state="frozen"/>
      <selection activeCell="E1" sqref="E1:E1048576"/>
      <selection pane="bottomLeft" activeCell="E177" sqref="E177"/>
    </sheetView>
  </sheetViews>
  <sheetFormatPr defaultColWidth="11.42578125" defaultRowHeight="15.95" customHeight="1"/>
  <cols>
    <col min="1" max="1" width="5.5703125" style="139" bestFit="1"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5703125" style="142" customWidth="1"/>
    <col min="14" max="15" width="8" style="139" customWidth="1"/>
    <col min="16" max="16384" width="11.42578125" style="142"/>
  </cols>
  <sheetData>
    <row r="1" spans="1:15" s="139" customFormat="1" ht="67.5" customHeight="1">
      <c r="A1" s="139" t="s">
        <v>3356</v>
      </c>
      <c r="B1" s="138" t="s">
        <v>2925</v>
      </c>
      <c r="C1" s="139" t="s">
        <v>2926</v>
      </c>
      <c r="D1" s="138" t="s">
        <v>2927</v>
      </c>
      <c r="E1" s="140" t="s">
        <v>2928</v>
      </c>
      <c r="F1" s="141" t="s">
        <v>27</v>
      </c>
      <c r="G1" s="139" t="s">
        <v>2931</v>
      </c>
      <c r="H1" s="141" t="s">
        <v>2929</v>
      </c>
      <c r="I1" s="139" t="s">
        <v>2932</v>
      </c>
      <c r="J1" s="138" t="s">
        <v>2930</v>
      </c>
      <c r="K1" s="159" t="s">
        <v>2281</v>
      </c>
      <c r="L1" s="138" t="s">
        <v>2933</v>
      </c>
      <c r="M1" s="139" t="s">
        <v>2934</v>
      </c>
      <c r="N1" s="138" t="s">
        <v>2935</v>
      </c>
      <c r="O1" s="138" t="s">
        <v>2936</v>
      </c>
    </row>
    <row r="2" spans="1:15" ht="15.95" customHeight="1">
      <c r="B2" s="142">
        <v>1000</v>
      </c>
      <c r="C2" s="142" t="s">
        <v>2410</v>
      </c>
      <c r="D2" s="139" t="s">
        <v>64</v>
      </c>
      <c r="E2" s="143">
        <v>0</v>
      </c>
      <c r="F2" s="142" t="s">
        <v>2411</v>
      </c>
      <c r="G2" s="142" t="s">
        <v>2383</v>
      </c>
      <c r="H2" s="142" t="s">
        <v>2937</v>
      </c>
      <c r="I2" s="142" t="s">
        <v>2938</v>
      </c>
      <c r="L2" s="139">
        <v>1000</v>
      </c>
      <c r="M2" s="142" t="s">
        <v>2412</v>
      </c>
      <c r="N2" s="139" t="s">
        <v>64</v>
      </c>
      <c r="O2" s="139" t="s">
        <v>64</v>
      </c>
    </row>
    <row r="3" spans="1:15" ht="15.95" customHeight="1">
      <c r="A3" s="139" t="str">
        <f>IF(MATCH(C3,コアインボイス0904!AY:AY,0),"済","")</f>
        <v>済</v>
      </c>
      <c r="B3" s="142">
        <v>1010</v>
      </c>
      <c r="C3" s="142" t="s">
        <v>159</v>
      </c>
      <c r="D3" s="139" t="s">
        <v>64</v>
      </c>
      <c r="E3" s="143">
        <v>1</v>
      </c>
      <c r="F3" s="145" t="s">
        <v>160</v>
      </c>
      <c r="G3" s="142" t="s">
        <v>2944</v>
      </c>
      <c r="H3" s="145" t="s">
        <v>2943</v>
      </c>
      <c r="I3" s="142" t="s">
        <v>2432</v>
      </c>
      <c r="J3" s="139" t="s">
        <v>2431</v>
      </c>
      <c r="L3" s="139">
        <v>1030</v>
      </c>
      <c r="M3" s="142" t="s">
        <v>4123</v>
      </c>
      <c r="N3" s="139" t="s">
        <v>64</v>
      </c>
      <c r="O3" s="139" t="s">
        <v>64</v>
      </c>
    </row>
    <row r="4" spans="1:15" ht="15.95" customHeight="1">
      <c r="A4" s="139" t="str">
        <f>IF(MATCH(C4,コアインボイス0904!AY:AY,0),"済","")</f>
        <v>済</v>
      </c>
      <c r="B4" s="142">
        <v>1020</v>
      </c>
      <c r="C4" s="142" t="s">
        <v>182</v>
      </c>
      <c r="D4" s="139" t="s">
        <v>64</v>
      </c>
      <c r="E4" s="143">
        <v>1</v>
      </c>
      <c r="F4" s="145" t="s">
        <v>183</v>
      </c>
      <c r="G4" s="142" t="s">
        <v>2946</v>
      </c>
      <c r="H4" s="145" t="s">
        <v>2945</v>
      </c>
      <c r="I4" s="142" t="s">
        <v>2434</v>
      </c>
      <c r="J4" s="139" t="s">
        <v>2418</v>
      </c>
      <c r="L4" s="139">
        <v>1040</v>
      </c>
      <c r="M4" s="142" t="s">
        <v>4124</v>
      </c>
      <c r="N4" s="139" t="s">
        <v>64</v>
      </c>
      <c r="O4" s="139" t="s">
        <v>64</v>
      </c>
    </row>
    <row r="5" spans="1:15" ht="15.95" customHeight="1">
      <c r="A5" s="139" t="e">
        <f>IF(MATCH(C5,コアインボイス0904!AY:AY,0),"済","")</f>
        <v>#N/A</v>
      </c>
      <c r="B5" s="142">
        <v>1030</v>
      </c>
      <c r="C5" s="142" t="s">
        <v>2436</v>
      </c>
      <c r="D5" s="139" t="s">
        <v>43</v>
      </c>
      <c r="E5" s="143">
        <v>1</v>
      </c>
      <c r="F5" s="145" t="s">
        <v>2437</v>
      </c>
      <c r="G5" s="142" t="s">
        <v>2948</v>
      </c>
      <c r="H5" s="145" t="s">
        <v>2947</v>
      </c>
      <c r="I5" s="142" t="s">
        <v>2438</v>
      </c>
      <c r="J5" s="139" t="s">
        <v>2435</v>
      </c>
      <c r="L5" s="139">
        <v>1050</v>
      </c>
      <c r="M5" s="142" t="s">
        <v>4125</v>
      </c>
      <c r="N5" s="139" t="s">
        <v>43</v>
      </c>
      <c r="O5" s="139" t="s">
        <v>43</v>
      </c>
    </row>
    <row r="6" spans="1:15" ht="15.95" customHeight="1">
      <c r="A6" s="139" t="str">
        <f>IF(MATCH(C6,コアインボイス0904!AY:AY,0),"済","")</f>
        <v>済</v>
      </c>
      <c r="B6" s="142">
        <v>1040</v>
      </c>
      <c r="C6" s="142" t="s">
        <v>175</v>
      </c>
      <c r="D6" s="139" t="s">
        <v>64</v>
      </c>
      <c r="E6" s="143">
        <v>1</v>
      </c>
      <c r="F6" s="145" t="s">
        <v>176</v>
      </c>
      <c r="G6" s="142" t="s">
        <v>2951</v>
      </c>
      <c r="H6" s="145" t="s">
        <v>2950</v>
      </c>
      <c r="I6" s="142" t="s">
        <v>2433</v>
      </c>
      <c r="J6" s="139" t="s">
        <v>2355</v>
      </c>
      <c r="L6" s="139">
        <v>1070</v>
      </c>
      <c r="M6" s="142" t="s">
        <v>4126</v>
      </c>
      <c r="N6" s="139" t="s">
        <v>64</v>
      </c>
      <c r="O6" s="139" t="s">
        <v>43</v>
      </c>
    </row>
    <row r="7" spans="1:15" ht="15.95" customHeight="1">
      <c r="A7" s="139" t="str">
        <f>IF(MATCH(C7,コアインボイス0904!AY:AY,0),"済","")</f>
        <v>済</v>
      </c>
      <c r="B7" s="142">
        <v>1050</v>
      </c>
      <c r="C7" s="142" t="s">
        <v>623</v>
      </c>
      <c r="D7" s="139" t="s">
        <v>64</v>
      </c>
      <c r="E7" s="143">
        <v>1</v>
      </c>
      <c r="F7" s="145" t="s">
        <v>624</v>
      </c>
      <c r="G7" s="142" t="s">
        <v>2956</v>
      </c>
      <c r="H7" s="145" t="s">
        <v>2955</v>
      </c>
      <c r="I7" s="142" t="s">
        <v>2563</v>
      </c>
      <c r="J7" s="139" t="s">
        <v>2355</v>
      </c>
      <c r="L7" s="139">
        <v>1100</v>
      </c>
      <c r="M7" s="142" t="s">
        <v>4127</v>
      </c>
      <c r="N7" s="139" t="s">
        <v>64</v>
      </c>
      <c r="O7" s="139" t="s">
        <v>43</v>
      </c>
    </row>
    <row r="8" spans="1:15" ht="15.95" customHeight="1">
      <c r="A8" s="139" t="str">
        <f>IF(MATCH(C8,コアインボイス0904!AY:AY,0),"済","")</f>
        <v>済</v>
      </c>
      <c r="B8" s="142">
        <v>1060</v>
      </c>
      <c r="C8" s="142" t="s">
        <v>617</v>
      </c>
      <c r="D8" s="139" t="s">
        <v>43</v>
      </c>
      <c r="E8" s="143">
        <v>1</v>
      </c>
      <c r="F8" s="145" t="s">
        <v>618</v>
      </c>
      <c r="G8" s="142" t="s">
        <v>2958</v>
      </c>
      <c r="H8" s="145" t="s">
        <v>2957</v>
      </c>
      <c r="I8" s="142" t="s">
        <v>2564</v>
      </c>
      <c r="J8" s="139" t="s">
        <v>2355</v>
      </c>
      <c r="L8" s="139">
        <v>1110</v>
      </c>
      <c r="M8" s="142" t="s">
        <v>4128</v>
      </c>
      <c r="N8" s="139" t="s">
        <v>43</v>
      </c>
      <c r="O8" s="139" t="s">
        <v>43</v>
      </c>
    </row>
    <row r="9" spans="1:15" ht="15.95" customHeight="1">
      <c r="A9" s="139" t="e">
        <f>IF(MATCH(C9,コアインボイス0904!AY:AY,0),"済","")</f>
        <v>#N/A</v>
      </c>
      <c r="B9" s="142">
        <v>1070</v>
      </c>
      <c r="C9" s="142" t="s">
        <v>2419</v>
      </c>
      <c r="D9" s="139" t="s">
        <v>43</v>
      </c>
      <c r="E9" s="143">
        <v>1</v>
      </c>
      <c r="F9" s="145" t="s">
        <v>2420</v>
      </c>
      <c r="G9" s="142" t="s">
        <v>2954</v>
      </c>
      <c r="H9" s="145" t="s">
        <v>2417</v>
      </c>
      <c r="J9" s="139" t="s">
        <v>2418</v>
      </c>
      <c r="L9" s="139">
        <v>1090</v>
      </c>
      <c r="M9" s="142" t="s">
        <v>4129</v>
      </c>
      <c r="N9" s="139" t="s">
        <v>43</v>
      </c>
      <c r="O9" s="139" t="s">
        <v>43</v>
      </c>
    </row>
    <row r="10" spans="1:15" ht="15.95" customHeight="1">
      <c r="A10" s="139" t="e">
        <f>IF(MATCH(C10,コアインボイス0904!AY:AY,0),"済","")</f>
        <v>#N/A</v>
      </c>
      <c r="B10" s="142">
        <v>1080</v>
      </c>
      <c r="C10" s="142" t="s">
        <v>2423</v>
      </c>
      <c r="D10" s="139" t="s">
        <v>43</v>
      </c>
      <c r="E10" s="143">
        <v>1</v>
      </c>
      <c r="F10" s="145" t="s">
        <v>2424</v>
      </c>
      <c r="G10" s="142" t="s">
        <v>2968</v>
      </c>
      <c r="H10" s="145" t="s">
        <v>2421</v>
      </c>
      <c r="I10" s="142" t="s">
        <v>2422</v>
      </c>
      <c r="J10" s="139" t="s">
        <v>2355</v>
      </c>
      <c r="L10" s="139">
        <v>1170</v>
      </c>
      <c r="M10" s="142" t="s">
        <v>4130</v>
      </c>
      <c r="N10" s="139" t="s">
        <v>43</v>
      </c>
      <c r="O10" s="139" t="s">
        <v>210</v>
      </c>
    </row>
    <row r="11" spans="1:15" ht="15.95" customHeight="1">
      <c r="A11" s="139" t="str">
        <f>IF(MATCH(C11,コアインボイス0904!AY:AY,0),"済","")</f>
        <v>済</v>
      </c>
      <c r="B11" s="142">
        <v>1090</v>
      </c>
      <c r="C11" s="142" t="s">
        <v>1044</v>
      </c>
      <c r="D11" s="139" t="s">
        <v>43</v>
      </c>
      <c r="E11" s="143">
        <v>1</v>
      </c>
      <c r="F11" s="145" t="s">
        <v>1045</v>
      </c>
      <c r="G11" s="142" t="s">
        <v>2949</v>
      </c>
      <c r="H11" s="145" t="s">
        <v>1042</v>
      </c>
      <c r="I11" s="142" t="s">
        <v>2425</v>
      </c>
      <c r="J11" s="139" t="s">
        <v>2418</v>
      </c>
      <c r="L11" s="139">
        <v>1060</v>
      </c>
      <c r="M11" s="142" t="s">
        <v>4131</v>
      </c>
      <c r="N11" s="139" t="s">
        <v>43</v>
      </c>
      <c r="O11" s="139" t="s">
        <v>43</v>
      </c>
    </row>
    <row r="12" spans="1:15" ht="15.95" customHeight="1">
      <c r="A12" s="139" t="str">
        <f>IF(MATCH(C12,コアインボイス0904!AY:AY,0),"済","")</f>
        <v>済</v>
      </c>
      <c r="B12" s="142">
        <v>1100</v>
      </c>
      <c r="C12" s="142" t="s">
        <v>2429</v>
      </c>
      <c r="D12" s="139" t="s">
        <v>43</v>
      </c>
      <c r="E12" s="143">
        <v>1</v>
      </c>
      <c r="F12" s="145" t="s">
        <v>2430</v>
      </c>
      <c r="G12" s="142" t="s">
        <v>2961</v>
      </c>
      <c r="H12" s="145" t="s">
        <v>2426</v>
      </c>
      <c r="I12" s="142" t="s">
        <v>2427</v>
      </c>
      <c r="J12" s="139" t="s">
        <v>2428</v>
      </c>
      <c r="L12" s="139">
        <v>1130</v>
      </c>
      <c r="M12" s="142" t="s">
        <v>4132</v>
      </c>
      <c r="N12" s="139" t="s">
        <v>43</v>
      </c>
      <c r="O12" s="139" t="s">
        <v>43</v>
      </c>
    </row>
    <row r="13" spans="1:15" ht="15.95" customHeight="1">
      <c r="A13" s="139" t="str">
        <f>IF(MATCH(C13,コアインボイス0904!AY:AY,0),"済","")</f>
        <v>済</v>
      </c>
      <c r="B13" s="142">
        <v>1110</v>
      </c>
      <c r="C13" s="142" t="s">
        <v>601</v>
      </c>
      <c r="D13" s="139" t="s">
        <v>43</v>
      </c>
      <c r="E13" s="143">
        <v>1</v>
      </c>
      <c r="F13" s="145" t="s">
        <v>602</v>
      </c>
      <c r="G13" s="142" t="s">
        <v>3004</v>
      </c>
      <c r="H13" s="145" t="s">
        <v>3003</v>
      </c>
      <c r="I13" s="142" t="s">
        <v>2561</v>
      </c>
      <c r="J13" s="139" t="s">
        <v>2562</v>
      </c>
      <c r="L13" s="139">
        <v>1460</v>
      </c>
      <c r="M13" s="142" t="s">
        <v>4133</v>
      </c>
      <c r="N13" s="139" t="s">
        <v>64</v>
      </c>
      <c r="O13" s="139" t="s">
        <v>64</v>
      </c>
    </row>
    <row r="14" spans="1:15" ht="15.95" customHeight="1">
      <c r="A14" s="139" t="str">
        <f>IF(MATCH(C14,コアインボイス0904!AY:AY,0),"済","")</f>
        <v>済</v>
      </c>
      <c r="B14" s="142">
        <v>1120</v>
      </c>
      <c r="C14" s="142" t="s">
        <v>1330</v>
      </c>
      <c r="D14" s="139" t="s">
        <v>43</v>
      </c>
      <c r="E14" s="143">
        <v>1</v>
      </c>
      <c r="F14" s="145" t="s">
        <v>1331</v>
      </c>
      <c r="G14" s="142" t="s">
        <v>2983</v>
      </c>
      <c r="H14" s="145" t="s">
        <v>2982</v>
      </c>
      <c r="I14" s="142" t="s">
        <v>2678</v>
      </c>
      <c r="J14" s="139" t="s">
        <v>2562</v>
      </c>
      <c r="L14" s="139">
        <v>1320</v>
      </c>
      <c r="M14" s="142" t="s">
        <v>4134</v>
      </c>
      <c r="N14" s="139" t="s">
        <v>64</v>
      </c>
      <c r="O14" s="139" t="s">
        <v>64</v>
      </c>
    </row>
    <row r="15" spans="1:15" ht="15.95" customHeight="1">
      <c r="A15" s="139" t="str">
        <f>IF(MATCH(C15,コアインボイス0904!AY:AY,0),"済","")</f>
        <v>済</v>
      </c>
      <c r="B15" s="142">
        <v>1130</v>
      </c>
      <c r="C15" s="142" t="s">
        <v>1318</v>
      </c>
      <c r="D15" s="139" t="s">
        <v>43</v>
      </c>
      <c r="E15" s="143">
        <v>1</v>
      </c>
      <c r="F15" s="145" t="s">
        <v>1319</v>
      </c>
      <c r="G15" s="142" t="s">
        <v>2970</v>
      </c>
      <c r="H15" s="145" t="s">
        <v>2969</v>
      </c>
      <c r="I15" s="142" t="s">
        <v>2676</v>
      </c>
      <c r="J15" s="139" t="s">
        <v>2562</v>
      </c>
      <c r="L15" s="139">
        <v>1190</v>
      </c>
      <c r="M15" s="142" t="s">
        <v>4135</v>
      </c>
      <c r="N15" s="139" t="s">
        <v>64</v>
      </c>
      <c r="O15" s="139" t="s">
        <v>64</v>
      </c>
    </row>
    <row r="16" spans="1:15" ht="15.95" customHeight="1">
      <c r="A16" s="139" t="str">
        <f>IF(MATCH(C16,コアインボイス0904!AY:AY,0),"済","")</f>
        <v>済</v>
      </c>
      <c r="B16" s="142">
        <v>1140</v>
      </c>
      <c r="C16" s="142" t="s">
        <v>1306</v>
      </c>
      <c r="D16" s="139" t="s">
        <v>43</v>
      </c>
      <c r="E16" s="143">
        <v>1</v>
      </c>
      <c r="F16" s="145" t="s">
        <v>1307</v>
      </c>
      <c r="G16" s="142" t="s">
        <v>2972</v>
      </c>
      <c r="H16" s="145" t="s">
        <v>2971</v>
      </c>
      <c r="I16" s="142" t="s">
        <v>2677</v>
      </c>
      <c r="J16" s="139" t="s">
        <v>2562</v>
      </c>
      <c r="L16" s="139">
        <v>1200</v>
      </c>
      <c r="M16" s="142" t="s">
        <v>4136</v>
      </c>
      <c r="N16" s="139" t="s">
        <v>43</v>
      </c>
      <c r="O16" s="139" t="s">
        <v>43</v>
      </c>
    </row>
    <row r="17" spans="1:15" ht="15.95" customHeight="1">
      <c r="A17" s="139" t="str">
        <f>IF(MATCH(C17,コアインボイス0904!AY:AY,0),"済","")</f>
        <v>済</v>
      </c>
      <c r="B17" s="142">
        <v>1150</v>
      </c>
      <c r="C17" s="142" t="s">
        <v>1430</v>
      </c>
      <c r="D17" s="139" t="s">
        <v>43</v>
      </c>
      <c r="E17" s="143">
        <v>1</v>
      </c>
      <c r="F17" s="145" t="s">
        <v>1431</v>
      </c>
      <c r="G17" s="142" t="s">
        <v>2980</v>
      </c>
      <c r="H17" s="145" t="s">
        <v>2731</v>
      </c>
      <c r="I17" s="142" t="s">
        <v>2732</v>
      </c>
      <c r="J17" s="139" t="s">
        <v>2562</v>
      </c>
      <c r="L17" s="139">
        <v>1280</v>
      </c>
      <c r="M17" s="142" t="s">
        <v>4137</v>
      </c>
      <c r="N17" s="139" t="s">
        <v>64</v>
      </c>
      <c r="O17" s="139" t="s">
        <v>64</v>
      </c>
    </row>
    <row r="18" spans="1:15" ht="15.95" customHeight="1">
      <c r="A18" s="139" t="str">
        <f>IF(MATCH(C18,コアインボイス0904!AY:AY,0),"済","")</f>
        <v>済</v>
      </c>
      <c r="B18" s="142">
        <v>1160</v>
      </c>
      <c r="C18" s="142" t="s">
        <v>1409</v>
      </c>
      <c r="D18" s="139" t="s">
        <v>43</v>
      </c>
      <c r="E18" s="143">
        <v>1</v>
      </c>
      <c r="F18" s="145" t="s">
        <v>1410</v>
      </c>
      <c r="G18" s="142" t="s">
        <v>2979</v>
      </c>
      <c r="H18" s="145" t="s">
        <v>2978</v>
      </c>
      <c r="I18" s="142" t="s">
        <v>2733</v>
      </c>
      <c r="J18" s="139" t="s">
        <v>2562</v>
      </c>
      <c r="L18" s="139">
        <v>1260</v>
      </c>
      <c r="M18" s="142" t="s">
        <v>4138</v>
      </c>
      <c r="N18" s="139" t="s">
        <v>64</v>
      </c>
      <c r="O18" s="139" t="s">
        <v>64</v>
      </c>
    </row>
    <row r="19" spans="1:15" ht="15.95" customHeight="1">
      <c r="A19" s="139" t="str">
        <f>IF(MATCH(C19,コアインボイス0904!AY:AY,0),"済","")</f>
        <v>済</v>
      </c>
      <c r="B19" s="142">
        <v>1170</v>
      </c>
      <c r="C19" s="142" t="s">
        <v>1756</v>
      </c>
      <c r="D19" s="139" t="s">
        <v>43</v>
      </c>
      <c r="E19" s="143">
        <v>1</v>
      </c>
      <c r="F19" s="145" t="s">
        <v>1757</v>
      </c>
      <c r="G19" s="142" t="s">
        <v>2981</v>
      </c>
      <c r="H19" s="145" t="s">
        <v>2679</v>
      </c>
      <c r="I19" s="142" t="s">
        <v>2680</v>
      </c>
      <c r="J19" s="139" t="s">
        <v>2562</v>
      </c>
      <c r="L19" s="139">
        <v>1300</v>
      </c>
      <c r="M19" s="142" t="s">
        <v>4139</v>
      </c>
      <c r="N19" s="139" t="s">
        <v>64</v>
      </c>
      <c r="O19" s="139" t="s">
        <v>64</v>
      </c>
    </row>
    <row r="20" spans="1:15" ht="15.95" customHeight="1">
      <c r="A20" s="139" t="str">
        <f>IF(MATCH(C20,コアインボイス0904!AY:AY,0),"済","")</f>
        <v>済</v>
      </c>
      <c r="B20" s="142">
        <v>1180</v>
      </c>
      <c r="C20" s="142" t="s">
        <v>1735</v>
      </c>
      <c r="D20" s="139" t="s">
        <v>43</v>
      </c>
      <c r="E20" s="143">
        <v>1</v>
      </c>
      <c r="F20" s="145" t="s">
        <v>1736</v>
      </c>
      <c r="G20" s="142" t="s">
        <v>2984</v>
      </c>
      <c r="H20" s="145" t="s">
        <v>2681</v>
      </c>
      <c r="I20" s="142" t="s">
        <v>2682</v>
      </c>
      <c r="J20" s="139" t="s">
        <v>2431</v>
      </c>
      <c r="L20" s="139">
        <v>1340</v>
      </c>
      <c r="M20" s="142" t="s">
        <v>4140</v>
      </c>
      <c r="N20" s="139" t="s">
        <v>64</v>
      </c>
      <c r="O20" s="139" t="s">
        <v>64</v>
      </c>
    </row>
    <row r="21" spans="1:15" ht="15.95" customHeight="1">
      <c r="A21" s="139" t="str">
        <f>IF(MATCH(C21,コアインボイス0904!AY:AY,0),"済","")</f>
        <v>済</v>
      </c>
      <c r="B21" s="142">
        <v>1190</v>
      </c>
      <c r="C21" s="142" t="s">
        <v>1742</v>
      </c>
      <c r="D21" s="139" t="s">
        <v>43</v>
      </c>
      <c r="E21" s="143">
        <v>1</v>
      </c>
      <c r="F21" s="145" t="s">
        <v>1743</v>
      </c>
      <c r="G21" s="142" t="s">
        <v>2985</v>
      </c>
      <c r="H21" s="145" t="s">
        <v>2683</v>
      </c>
      <c r="I21" s="142" t="s">
        <v>2684</v>
      </c>
      <c r="J21" s="139" t="s">
        <v>2355</v>
      </c>
      <c r="L21" s="139">
        <v>1350</v>
      </c>
      <c r="M21" s="142" t="s">
        <v>4403</v>
      </c>
      <c r="N21" s="139" t="s">
        <v>43</v>
      </c>
      <c r="O21" s="139" t="s">
        <v>43</v>
      </c>
    </row>
    <row r="22" spans="1:15" ht="15.95" customHeight="1">
      <c r="A22" s="139" t="str">
        <f>IF(MATCH(C22,コアインボイス0904!AY:AY,0),"済","")</f>
        <v>済</v>
      </c>
      <c r="B22" s="142">
        <v>1200</v>
      </c>
      <c r="C22" s="142" t="s">
        <v>1810</v>
      </c>
      <c r="D22" s="139" t="s">
        <v>43</v>
      </c>
      <c r="E22" s="143">
        <v>1</v>
      </c>
      <c r="F22" s="145" t="s">
        <v>1811</v>
      </c>
      <c r="G22" s="142" t="s">
        <v>2960</v>
      </c>
      <c r="H22" s="145" t="s">
        <v>2959</v>
      </c>
      <c r="I22" s="142" t="s">
        <v>2802</v>
      </c>
      <c r="J22" s="139" t="s">
        <v>2428</v>
      </c>
      <c r="L22" s="139">
        <v>1120</v>
      </c>
      <c r="M22" s="142" t="s">
        <v>4141</v>
      </c>
      <c r="N22" s="139" t="s">
        <v>43</v>
      </c>
      <c r="O22" s="139" t="s">
        <v>43</v>
      </c>
    </row>
    <row r="23" spans="1:15" ht="15.95" customHeight="1">
      <c r="A23" s="139" t="str">
        <f>IF(MATCH(C23,コアインボイス0904!AY:AY,0),"済","")</f>
        <v>済</v>
      </c>
      <c r="B23" s="142">
        <v>1210</v>
      </c>
      <c r="C23" s="142" t="s">
        <v>1021</v>
      </c>
      <c r="D23" s="139" t="s">
        <v>210</v>
      </c>
      <c r="E23" s="143">
        <v>1</v>
      </c>
      <c r="F23" s="145" t="s">
        <v>1022</v>
      </c>
      <c r="G23" s="142" t="s">
        <v>3162</v>
      </c>
      <c r="H23" s="145" t="s">
        <v>2660</v>
      </c>
      <c r="I23" s="142" t="s">
        <v>2661</v>
      </c>
      <c r="L23" s="139">
        <v>2920</v>
      </c>
      <c r="M23" s="142" t="s">
        <v>4142</v>
      </c>
      <c r="N23" s="139" t="s">
        <v>210</v>
      </c>
      <c r="O23" s="139" t="s">
        <v>210</v>
      </c>
    </row>
    <row r="24" spans="1:15" ht="15.95" customHeight="1">
      <c r="A24" s="139" t="str">
        <f>IF(MATCH(C24,コアインボイス0904!AY:AY,0),"済","")</f>
        <v>済</v>
      </c>
      <c r="B24" s="142">
        <v>1220</v>
      </c>
      <c r="C24" s="142" t="s">
        <v>1031</v>
      </c>
      <c r="D24" s="139" t="s">
        <v>43</v>
      </c>
      <c r="E24" s="143">
        <v>2</v>
      </c>
      <c r="F24" s="144" t="s">
        <v>2662</v>
      </c>
      <c r="G24" s="142" t="s">
        <v>3164</v>
      </c>
      <c r="H24" s="144" t="s">
        <v>3163</v>
      </c>
      <c r="I24" s="142" t="s">
        <v>2663</v>
      </c>
      <c r="J24" s="139" t="s">
        <v>2431</v>
      </c>
      <c r="L24" s="139">
        <v>2930</v>
      </c>
      <c r="M24" s="142" t="s">
        <v>4143</v>
      </c>
      <c r="N24" s="139" t="s">
        <v>43</v>
      </c>
      <c r="O24" s="139" t="s">
        <v>210</v>
      </c>
    </row>
    <row r="25" spans="1:15" ht="15.95" customHeight="1">
      <c r="A25" s="139" t="str">
        <f>IF(MATCH(C25,コアインボイス0904!AY:AY,0),"済","")</f>
        <v>済</v>
      </c>
      <c r="B25" s="142">
        <v>1230</v>
      </c>
      <c r="C25" s="142" t="s">
        <v>1038</v>
      </c>
      <c r="D25" s="139" t="s">
        <v>43</v>
      </c>
      <c r="E25" s="143">
        <v>2</v>
      </c>
      <c r="F25" s="144" t="s">
        <v>2664</v>
      </c>
      <c r="G25" s="142" t="s">
        <v>3165</v>
      </c>
      <c r="H25" s="144" t="s">
        <v>2660</v>
      </c>
      <c r="I25" s="142" t="s">
        <v>2665</v>
      </c>
      <c r="J25" s="139" t="s">
        <v>2428</v>
      </c>
      <c r="L25" s="139">
        <v>2940</v>
      </c>
      <c r="M25" s="142" t="s">
        <v>4144</v>
      </c>
      <c r="N25" s="139" t="s">
        <v>43</v>
      </c>
      <c r="O25" s="139" t="s">
        <v>210</v>
      </c>
    </row>
    <row r="26" spans="1:15" ht="15.95" customHeight="1">
      <c r="A26" s="139" t="str">
        <f>IF(MATCH(C26,コアインボイス0904!AY:AY,0),"済","")</f>
        <v>済</v>
      </c>
      <c r="B26" s="142">
        <v>1240</v>
      </c>
      <c r="C26" s="142" t="s">
        <v>1055</v>
      </c>
      <c r="D26" s="139" t="s">
        <v>43</v>
      </c>
      <c r="E26" s="143">
        <v>2</v>
      </c>
      <c r="F26" s="144" t="s">
        <v>2668</v>
      </c>
      <c r="G26" s="142" t="s">
        <v>3166</v>
      </c>
      <c r="H26" s="144" t="s">
        <v>1053</v>
      </c>
      <c r="I26" s="142" t="s">
        <v>2669</v>
      </c>
      <c r="J26" s="139" t="s">
        <v>2566</v>
      </c>
      <c r="L26" s="139">
        <v>2950</v>
      </c>
      <c r="M26" s="142" t="s">
        <v>4145</v>
      </c>
      <c r="N26" s="139" t="s">
        <v>43</v>
      </c>
      <c r="O26" s="139" t="s">
        <v>43</v>
      </c>
    </row>
    <row r="27" spans="1:15" ht="15.95" customHeight="1">
      <c r="A27" s="139" t="e">
        <f>IF(MATCH(C27,コアインボイス0904!AY:AY,0),"済","")</f>
        <v>#N/A</v>
      </c>
      <c r="B27" s="142">
        <v>1250</v>
      </c>
      <c r="C27" s="142" t="s">
        <v>2666</v>
      </c>
      <c r="D27" s="139" t="s">
        <v>43</v>
      </c>
      <c r="E27" s="143">
        <v>2</v>
      </c>
      <c r="F27" s="144" t="s">
        <v>2667</v>
      </c>
      <c r="G27" s="142" t="s">
        <v>3167</v>
      </c>
      <c r="H27" s="144" t="s">
        <v>1042</v>
      </c>
      <c r="I27" s="142" t="s">
        <v>4082</v>
      </c>
      <c r="J27" s="139" t="s">
        <v>2418</v>
      </c>
      <c r="L27" s="139">
        <v>2960</v>
      </c>
      <c r="M27" s="142" t="s">
        <v>4146</v>
      </c>
      <c r="N27" s="139" t="s">
        <v>43</v>
      </c>
      <c r="O27" s="139" t="s">
        <v>43</v>
      </c>
    </row>
    <row r="28" spans="1:15" ht="15.95" customHeight="1">
      <c r="A28" s="139" t="str">
        <f>IF(MATCH(C28,コアインボイス0904!AY:AY,0),"済","")</f>
        <v>済</v>
      </c>
      <c r="B28" s="142">
        <v>1260</v>
      </c>
      <c r="C28" s="142" t="s">
        <v>224</v>
      </c>
      <c r="D28" s="139" t="s">
        <v>43</v>
      </c>
      <c r="E28" s="143">
        <v>1</v>
      </c>
      <c r="F28" s="145" t="s">
        <v>225</v>
      </c>
      <c r="G28" s="142" t="s">
        <v>2953</v>
      </c>
      <c r="H28" s="145" t="s">
        <v>2952</v>
      </c>
      <c r="I28" s="142" t="s">
        <v>2439</v>
      </c>
      <c r="J28" s="139" t="s">
        <v>2428</v>
      </c>
      <c r="L28" s="139">
        <v>1080</v>
      </c>
      <c r="M28" s="142" t="s">
        <v>4147</v>
      </c>
      <c r="N28" s="139" t="s">
        <v>43</v>
      </c>
      <c r="O28" s="139" t="s">
        <v>210</v>
      </c>
    </row>
    <row r="29" spans="1:15" ht="15.95" customHeight="1">
      <c r="B29" s="142">
        <v>1270</v>
      </c>
      <c r="C29" s="142" t="s">
        <v>66</v>
      </c>
      <c r="D29" s="139" t="s">
        <v>64</v>
      </c>
      <c r="E29" s="143">
        <v>1</v>
      </c>
      <c r="F29" s="145" t="s">
        <v>67</v>
      </c>
      <c r="G29" s="142" t="s">
        <v>3345</v>
      </c>
      <c r="H29" s="145" t="s">
        <v>3344</v>
      </c>
      <c r="I29" s="142" t="s">
        <v>3346</v>
      </c>
      <c r="L29" s="139">
        <v>4570</v>
      </c>
    </row>
    <row r="30" spans="1:15" ht="15.95" customHeight="1">
      <c r="A30" s="139" t="str">
        <f>IF(MATCH(C30,コアインボイス0904!AY:AY,0),"済","")</f>
        <v>済</v>
      </c>
      <c r="B30" s="142">
        <v>1280</v>
      </c>
      <c r="C30" s="142" t="s">
        <v>83</v>
      </c>
      <c r="D30" s="139" t="s">
        <v>64</v>
      </c>
      <c r="E30" s="143">
        <v>2</v>
      </c>
      <c r="F30" s="144" t="s">
        <v>2413</v>
      </c>
      <c r="G30" s="142" t="s">
        <v>2942</v>
      </c>
      <c r="H30" s="144" t="s">
        <v>2941</v>
      </c>
      <c r="I30" s="142" t="s">
        <v>2414</v>
      </c>
      <c r="J30" s="139" t="s">
        <v>2428</v>
      </c>
      <c r="L30" s="139">
        <v>1020</v>
      </c>
      <c r="M30" s="142" t="s">
        <v>4148</v>
      </c>
      <c r="N30" s="139" t="s">
        <v>64</v>
      </c>
      <c r="O30" s="139" t="s">
        <v>43</v>
      </c>
    </row>
    <row r="31" spans="1:15" ht="15.95" customHeight="1">
      <c r="A31" s="139" t="str">
        <f>IF(MATCH(C31,コアインボイス0904!AY:AY,0),"済","")</f>
        <v>済</v>
      </c>
      <c r="B31" s="142">
        <v>1290</v>
      </c>
      <c r="C31" s="142" t="s">
        <v>105</v>
      </c>
      <c r="D31" s="139" t="s">
        <v>64</v>
      </c>
      <c r="E31" s="143">
        <v>2</v>
      </c>
      <c r="F31" s="144" t="s">
        <v>2415</v>
      </c>
      <c r="G31" s="142" t="s">
        <v>2940</v>
      </c>
      <c r="H31" s="144" t="s">
        <v>2939</v>
      </c>
      <c r="I31" s="142" t="s">
        <v>2416</v>
      </c>
      <c r="J31" s="139" t="s">
        <v>2431</v>
      </c>
      <c r="L31" s="139">
        <v>1010</v>
      </c>
      <c r="M31" s="142" t="s">
        <v>4149</v>
      </c>
      <c r="N31" s="139" t="s">
        <v>64</v>
      </c>
      <c r="O31" s="139" t="s">
        <v>43</v>
      </c>
    </row>
    <row r="32" spans="1:15" ht="15.95" customHeight="1">
      <c r="A32" s="139" t="str">
        <f>IF(MATCH(C32,コアインボイス0904!AY:AY,0),"済","")</f>
        <v>済</v>
      </c>
      <c r="B32" s="142">
        <v>1300</v>
      </c>
      <c r="C32" s="142" t="s">
        <v>1773</v>
      </c>
      <c r="D32" s="139" t="s">
        <v>210</v>
      </c>
      <c r="E32" s="143">
        <v>1</v>
      </c>
      <c r="F32" s="145" t="s">
        <v>1774</v>
      </c>
      <c r="G32" s="142" t="s">
        <v>2974</v>
      </c>
      <c r="H32" s="145" t="s">
        <v>2973</v>
      </c>
      <c r="I32" s="142" t="s">
        <v>2671</v>
      </c>
      <c r="L32" s="139">
        <v>1210</v>
      </c>
      <c r="M32" s="142" t="s">
        <v>4150</v>
      </c>
      <c r="N32" s="139" t="s">
        <v>210</v>
      </c>
      <c r="O32" s="139" t="s">
        <v>210</v>
      </c>
    </row>
    <row r="33" spans="1:15" ht="15.95" customHeight="1">
      <c r="A33" s="139" t="str">
        <f>IF(MATCH(C33,コアインボイス0904!AY:AY,0),"済","")</f>
        <v>済</v>
      </c>
      <c r="B33" s="142">
        <v>1310</v>
      </c>
      <c r="C33" s="142" t="s">
        <v>1779</v>
      </c>
      <c r="D33" s="139" t="s">
        <v>64</v>
      </c>
      <c r="E33" s="143">
        <v>2</v>
      </c>
      <c r="F33" s="144" t="s">
        <v>2672</v>
      </c>
      <c r="G33" s="142" t="s">
        <v>2975</v>
      </c>
      <c r="H33" s="144" t="s">
        <v>2973</v>
      </c>
      <c r="I33" s="142" t="s">
        <v>2673</v>
      </c>
      <c r="J33" s="139" t="s">
        <v>2562</v>
      </c>
      <c r="L33" s="139">
        <v>1230</v>
      </c>
      <c r="M33" s="142" t="s">
        <v>4151</v>
      </c>
      <c r="N33" s="139" t="s">
        <v>64</v>
      </c>
      <c r="O33" s="139" t="s">
        <v>64</v>
      </c>
    </row>
    <row r="34" spans="1:15" ht="15.95" customHeight="1">
      <c r="A34" s="139" t="str">
        <f>IF(MATCH(C34,コアインボイス0904!AY:AY,0),"済","")</f>
        <v>済</v>
      </c>
      <c r="B34" s="142">
        <v>1320</v>
      </c>
      <c r="C34" s="142" t="s">
        <v>1783</v>
      </c>
      <c r="D34" s="139" t="s">
        <v>43</v>
      </c>
      <c r="E34" s="143">
        <v>2</v>
      </c>
      <c r="F34" s="144" t="s">
        <v>2674</v>
      </c>
      <c r="G34" s="142" t="s">
        <v>2977</v>
      </c>
      <c r="H34" s="144" t="s">
        <v>2976</v>
      </c>
      <c r="I34" s="142" t="s">
        <v>2675</v>
      </c>
      <c r="J34" s="139" t="s">
        <v>2418</v>
      </c>
      <c r="L34" s="139">
        <v>1240</v>
      </c>
      <c r="M34" s="142" t="s">
        <v>4152</v>
      </c>
      <c r="N34" s="139" t="s">
        <v>43</v>
      </c>
      <c r="O34" s="139" t="s">
        <v>43</v>
      </c>
    </row>
    <row r="35" spans="1:15" ht="15.95" customHeight="1">
      <c r="A35" s="139" t="str">
        <f>IF(MATCH(C35,コアインボイス0904!AY:AY,0),"済","")</f>
        <v>済</v>
      </c>
      <c r="B35" s="142">
        <v>1330</v>
      </c>
      <c r="C35" s="142" t="s">
        <v>338</v>
      </c>
      <c r="D35" s="139" t="s">
        <v>64</v>
      </c>
      <c r="E35" s="143">
        <v>1</v>
      </c>
      <c r="F35" s="145" t="s">
        <v>339</v>
      </c>
      <c r="G35" s="142" t="s">
        <v>3005</v>
      </c>
      <c r="H35" s="145" t="s">
        <v>2440</v>
      </c>
      <c r="I35" s="142" t="s">
        <v>2441</v>
      </c>
      <c r="L35" s="139">
        <v>1470</v>
      </c>
      <c r="M35" s="142" t="s">
        <v>4153</v>
      </c>
      <c r="N35" s="139" t="s">
        <v>64</v>
      </c>
      <c r="O35" s="139" t="s">
        <v>64</v>
      </c>
    </row>
    <row r="36" spans="1:15" ht="15.95" customHeight="1">
      <c r="A36" s="139" t="str">
        <f>IF(MATCH(C36,コアインボイス0904!AY:AY,0),"済","")</f>
        <v>済</v>
      </c>
      <c r="B36" s="142">
        <v>1340</v>
      </c>
      <c r="C36" s="142" t="s">
        <v>365</v>
      </c>
      <c r="D36" s="139" t="s">
        <v>64</v>
      </c>
      <c r="E36" s="143">
        <v>2</v>
      </c>
      <c r="F36" s="144" t="s">
        <v>2454</v>
      </c>
      <c r="G36" s="142" t="s">
        <v>3032</v>
      </c>
      <c r="H36" s="144" t="s">
        <v>2453</v>
      </c>
      <c r="I36" s="142" t="s">
        <v>2455</v>
      </c>
      <c r="J36" s="139" t="s">
        <v>2428</v>
      </c>
      <c r="L36" s="139">
        <v>1780</v>
      </c>
      <c r="M36" s="142" t="s">
        <v>4154</v>
      </c>
      <c r="N36" s="139" t="s">
        <v>64</v>
      </c>
      <c r="O36" s="139" t="s">
        <v>43</v>
      </c>
    </row>
    <row r="37" spans="1:15" ht="15.95" customHeight="1">
      <c r="A37" s="139" t="e">
        <f>IF(MATCH(C37,コアインボイス0904!AY:AY,0),"済","")</f>
        <v>#N/A</v>
      </c>
      <c r="B37" s="142">
        <v>1350</v>
      </c>
      <c r="C37" s="142" t="s">
        <v>2458</v>
      </c>
      <c r="D37" s="139" t="s">
        <v>43</v>
      </c>
      <c r="E37" s="143">
        <v>2</v>
      </c>
      <c r="F37" s="144" t="s">
        <v>2459</v>
      </c>
      <c r="G37" s="142" t="s">
        <v>3017</v>
      </c>
      <c r="H37" s="144" t="s">
        <v>2456</v>
      </c>
      <c r="I37" s="142" t="s">
        <v>2457</v>
      </c>
      <c r="J37" s="139" t="s">
        <v>2428</v>
      </c>
      <c r="L37" s="139">
        <v>1580</v>
      </c>
      <c r="M37" s="142" t="s">
        <v>4155</v>
      </c>
      <c r="N37" s="139" t="s">
        <v>64</v>
      </c>
      <c r="O37" s="139" t="s">
        <v>64</v>
      </c>
    </row>
    <row r="38" spans="1:15" s="148" customFormat="1" ht="16.5" customHeight="1">
      <c r="A38" s="139" t="str">
        <f>IF(MATCH(C38,コアインボイス0904!AY:AY,0),"済","")</f>
        <v>済</v>
      </c>
      <c r="B38" s="142">
        <v>1360</v>
      </c>
      <c r="C38" s="148" t="s">
        <v>348</v>
      </c>
      <c r="D38" s="149" t="s">
        <v>210</v>
      </c>
      <c r="E38" s="143">
        <v>2</v>
      </c>
      <c r="F38" s="150" t="s">
        <v>2442</v>
      </c>
      <c r="G38" s="151" t="s">
        <v>3015</v>
      </c>
      <c r="H38" s="150" t="s">
        <v>3014</v>
      </c>
      <c r="I38" s="148" t="s">
        <v>2443</v>
      </c>
      <c r="J38" s="149" t="s">
        <v>2431</v>
      </c>
      <c r="K38" s="149"/>
      <c r="L38" s="139">
        <v>1550</v>
      </c>
      <c r="M38" s="151" t="s">
        <v>4156</v>
      </c>
      <c r="N38" s="149" t="s">
        <v>64</v>
      </c>
      <c r="O38" s="149" t="s">
        <v>64</v>
      </c>
    </row>
    <row r="39" spans="1:15" s="148" customFormat="1" ht="16.5" customHeight="1">
      <c r="A39" s="139" t="str">
        <f>IF(MATCH(C39,コアインボイス0904!AY:AY,0),"済","")</f>
        <v>済</v>
      </c>
      <c r="B39" s="142">
        <v>1370</v>
      </c>
      <c r="C39" s="148" t="s">
        <v>2445</v>
      </c>
      <c r="D39" s="149" t="s">
        <v>43</v>
      </c>
      <c r="E39" s="143">
        <v>3</v>
      </c>
      <c r="F39" s="152" t="s">
        <v>2446</v>
      </c>
      <c r="G39" s="148" t="s">
        <v>3016</v>
      </c>
      <c r="H39" s="152" t="s">
        <v>2444</v>
      </c>
      <c r="I39" s="148" t="s">
        <v>2447</v>
      </c>
      <c r="J39" s="149" t="s">
        <v>2355</v>
      </c>
      <c r="K39" s="149" t="s">
        <v>2463</v>
      </c>
      <c r="L39" s="139">
        <v>1560</v>
      </c>
      <c r="M39" s="151" t="s">
        <v>4404</v>
      </c>
      <c r="N39" s="149" t="s">
        <v>43</v>
      </c>
      <c r="O39" s="149" t="s">
        <v>43</v>
      </c>
    </row>
    <row r="40" spans="1:15" ht="15.95" customHeight="1">
      <c r="A40" s="139" t="str">
        <f>IF(MATCH(C40,コアインボイス0904!AY:AY,0),"済","")</f>
        <v>済</v>
      </c>
      <c r="B40" s="142">
        <v>1380</v>
      </c>
      <c r="C40" s="142" t="s">
        <v>357</v>
      </c>
      <c r="D40" s="139" t="s">
        <v>43</v>
      </c>
      <c r="E40" s="143">
        <v>2</v>
      </c>
      <c r="F40" s="144" t="s">
        <v>2448</v>
      </c>
      <c r="G40" s="142" t="s">
        <v>3034</v>
      </c>
      <c r="H40" s="144" t="s">
        <v>3033</v>
      </c>
      <c r="I40" s="142" t="s">
        <v>2449</v>
      </c>
      <c r="J40" s="139" t="s">
        <v>2431</v>
      </c>
      <c r="L40" s="139">
        <v>1790</v>
      </c>
      <c r="M40" s="142" t="s">
        <v>4157</v>
      </c>
      <c r="N40" s="139" t="s">
        <v>43</v>
      </c>
      <c r="O40" s="139" t="s">
        <v>43</v>
      </c>
    </row>
    <row r="41" spans="1:15" ht="15.95" customHeight="1">
      <c r="A41" s="139" t="str">
        <f>IF(MATCH(C41,コアインボイス0904!AY:AY,0),"済","")</f>
        <v>済</v>
      </c>
      <c r="B41" s="142">
        <v>1390</v>
      </c>
      <c r="C41" s="142" t="s">
        <v>2450</v>
      </c>
      <c r="D41" s="139" t="s">
        <v>43</v>
      </c>
      <c r="E41" s="143">
        <v>3</v>
      </c>
      <c r="F41" s="147" t="s">
        <v>2451</v>
      </c>
      <c r="G41" s="142" t="s">
        <v>3035</v>
      </c>
      <c r="H41" s="147" t="s">
        <v>2444</v>
      </c>
      <c r="I41" s="142" t="s">
        <v>2452</v>
      </c>
      <c r="J41" s="139" t="s">
        <v>2355</v>
      </c>
      <c r="L41" s="139">
        <v>1800</v>
      </c>
      <c r="M41" s="142" t="s">
        <v>4405</v>
      </c>
      <c r="N41" s="139" t="s">
        <v>43</v>
      </c>
      <c r="O41" s="139" t="s">
        <v>43</v>
      </c>
    </row>
    <row r="42" spans="1:15" ht="15.95" customHeight="1">
      <c r="A42" s="139" t="str">
        <f>IF(MATCH(C42,コアインボイス0904!AY:AY,0),"済","")</f>
        <v>済</v>
      </c>
      <c r="B42" s="142">
        <v>1400</v>
      </c>
      <c r="C42" s="142" t="s">
        <v>373</v>
      </c>
      <c r="D42" s="139" t="s">
        <v>43</v>
      </c>
      <c r="E42" s="143">
        <v>2</v>
      </c>
      <c r="F42" s="144" t="s">
        <v>2460</v>
      </c>
      <c r="G42" s="142" t="s">
        <v>3030</v>
      </c>
      <c r="H42" s="144" t="s">
        <v>3029</v>
      </c>
      <c r="I42" s="142" t="s">
        <v>2461</v>
      </c>
      <c r="J42" s="139" t="s">
        <v>2431</v>
      </c>
      <c r="L42" s="139">
        <v>1700</v>
      </c>
      <c r="M42" s="142" t="s">
        <v>4158</v>
      </c>
      <c r="N42" s="139" t="s">
        <v>64</v>
      </c>
      <c r="O42" s="139" t="s">
        <v>43</v>
      </c>
    </row>
    <row r="43" spans="1:15" ht="15.95" customHeight="1">
      <c r="A43" s="139" t="e">
        <f>IF(MATCH(C43,コアインボイス0904!AY:AY,0),"済","")</f>
        <v>#N/A</v>
      </c>
      <c r="B43" s="142">
        <v>1410</v>
      </c>
      <c r="C43" s="142" t="s">
        <v>2466</v>
      </c>
      <c r="D43" s="139" t="s">
        <v>43</v>
      </c>
      <c r="E43" s="143">
        <v>2</v>
      </c>
      <c r="F43" s="144" t="s">
        <v>2467</v>
      </c>
      <c r="G43" s="142" t="s">
        <v>3031</v>
      </c>
      <c r="H43" s="144" t="s">
        <v>2465</v>
      </c>
      <c r="I43" s="142" t="s">
        <v>2468</v>
      </c>
      <c r="J43" s="139" t="s">
        <v>2431</v>
      </c>
      <c r="L43" s="139">
        <v>1740</v>
      </c>
      <c r="M43" s="142" t="s">
        <v>4159</v>
      </c>
      <c r="N43" s="139" t="s">
        <v>64</v>
      </c>
      <c r="O43" s="139" t="s">
        <v>43</v>
      </c>
    </row>
    <row r="44" spans="1:15" ht="15.95" customHeight="1">
      <c r="A44" s="139" t="e">
        <f>IF(MATCH(C44,コアインボイス0904!AY:AY,0),"済","")</f>
        <v>#N/A</v>
      </c>
      <c r="B44" s="142">
        <v>1420</v>
      </c>
      <c r="C44" s="142" t="s">
        <v>2470</v>
      </c>
      <c r="D44" s="139" t="s">
        <v>43</v>
      </c>
      <c r="E44" s="143">
        <v>2</v>
      </c>
      <c r="F44" s="144" t="s">
        <v>2471</v>
      </c>
      <c r="G44" s="142" t="s">
        <v>3036</v>
      </c>
      <c r="H44" s="144" t="s">
        <v>2469</v>
      </c>
      <c r="I44" s="142" t="s">
        <v>2472</v>
      </c>
      <c r="J44" s="139" t="s">
        <v>2428</v>
      </c>
      <c r="L44" s="139">
        <v>1810</v>
      </c>
      <c r="M44" s="142" t="s">
        <v>4160</v>
      </c>
      <c r="N44" s="139" t="s">
        <v>43</v>
      </c>
      <c r="O44" s="139" t="s">
        <v>43</v>
      </c>
    </row>
    <row r="45" spans="1:15" ht="15.95" customHeight="1">
      <c r="A45" s="139" t="str">
        <f>IF(MATCH(C45,コアインボイス0904!AY:AY,0),"済","")</f>
        <v>済</v>
      </c>
      <c r="B45" s="142">
        <v>1430</v>
      </c>
      <c r="C45" s="142" t="s">
        <v>505</v>
      </c>
      <c r="D45" s="139" t="s">
        <v>64</v>
      </c>
      <c r="E45" s="143">
        <v>2</v>
      </c>
      <c r="F45" s="144" t="s">
        <v>2473</v>
      </c>
      <c r="G45" s="142" t="s">
        <v>3007</v>
      </c>
      <c r="H45" s="144" t="s">
        <v>3006</v>
      </c>
      <c r="I45" s="142" t="s">
        <v>2474</v>
      </c>
      <c r="J45" s="139" t="s">
        <v>2431</v>
      </c>
      <c r="L45" s="139">
        <v>1490</v>
      </c>
      <c r="M45" s="142" t="s">
        <v>4161</v>
      </c>
      <c r="N45" s="139" t="s">
        <v>64</v>
      </c>
      <c r="O45" s="139" t="s">
        <v>43</v>
      </c>
    </row>
    <row r="46" spans="1:15" ht="15.95" customHeight="1">
      <c r="A46" s="139" t="str">
        <f>IF(MATCH(C46,コアインボイス0904!AY:AY,0),"済","")</f>
        <v>済</v>
      </c>
      <c r="B46" s="142">
        <v>1440</v>
      </c>
      <c r="C46" s="142" t="s">
        <v>500</v>
      </c>
      <c r="D46" s="139" t="s">
        <v>64</v>
      </c>
      <c r="E46" s="143">
        <v>3</v>
      </c>
      <c r="F46" s="147" t="s">
        <v>2475</v>
      </c>
      <c r="G46" s="142" t="s">
        <v>3008</v>
      </c>
      <c r="H46" s="147" t="s">
        <v>2444</v>
      </c>
      <c r="I46" s="142" t="s">
        <v>2476</v>
      </c>
      <c r="J46" s="139" t="s">
        <v>2355</v>
      </c>
      <c r="L46" s="139">
        <v>1500</v>
      </c>
      <c r="M46" s="142" t="s">
        <v>4406</v>
      </c>
      <c r="N46" s="139" t="s">
        <v>64</v>
      </c>
      <c r="O46" s="139" t="s">
        <v>43</v>
      </c>
    </row>
    <row r="47" spans="1:15" ht="15.95" customHeight="1">
      <c r="A47" s="139" t="e">
        <f>IF(MATCH(C47,コアインボイス0904!AY:AY,0),"済","")</f>
        <v>#N/A</v>
      </c>
      <c r="B47" s="142">
        <v>1450</v>
      </c>
      <c r="C47" s="142" t="s">
        <v>3009</v>
      </c>
      <c r="D47" s="139" t="s">
        <v>43</v>
      </c>
      <c r="E47" s="143">
        <v>3</v>
      </c>
      <c r="F47" s="147" t="s">
        <v>3010</v>
      </c>
      <c r="G47" s="142" t="s">
        <v>3012</v>
      </c>
      <c r="H47" s="147" t="s">
        <v>3011</v>
      </c>
      <c r="I47" s="142" t="s">
        <v>3013</v>
      </c>
      <c r="J47" s="139" t="s">
        <v>2431</v>
      </c>
      <c r="L47" s="139">
        <v>1520</v>
      </c>
      <c r="M47" s="142" t="s">
        <v>4162</v>
      </c>
      <c r="N47" s="139" t="s">
        <v>64</v>
      </c>
      <c r="O47" s="139" t="s">
        <v>64</v>
      </c>
    </row>
    <row r="48" spans="1:15" ht="15.95" customHeight="1">
      <c r="A48" s="139" t="str">
        <f>IF(MATCH(C48,コアインボイス0904!AY:AY,0),"済","")</f>
        <v>済</v>
      </c>
      <c r="B48" s="142">
        <v>1460</v>
      </c>
      <c r="C48" s="142" t="s">
        <v>450</v>
      </c>
      <c r="D48" s="139" t="s">
        <v>64</v>
      </c>
      <c r="E48" s="143">
        <v>2</v>
      </c>
      <c r="F48" s="144" t="s">
        <v>2487</v>
      </c>
      <c r="G48" s="142" t="s">
        <v>3018</v>
      </c>
      <c r="H48" s="144" t="s">
        <v>2486</v>
      </c>
      <c r="I48" s="142" t="s">
        <v>2488</v>
      </c>
      <c r="L48" s="139">
        <v>1590</v>
      </c>
      <c r="M48" s="142" t="s">
        <v>4163</v>
      </c>
      <c r="N48" s="139" t="s">
        <v>64</v>
      </c>
      <c r="O48" s="139" t="s">
        <v>43</v>
      </c>
    </row>
    <row r="49" spans="1:15" ht="15.95" customHeight="1">
      <c r="A49" s="139" t="str">
        <f>IF(MATCH(C49,コアインボイス0904!AY:AY,0),"済","")</f>
        <v>済</v>
      </c>
      <c r="B49" s="142">
        <v>1470</v>
      </c>
      <c r="C49" s="142" t="s">
        <v>466</v>
      </c>
      <c r="D49" s="139" t="s">
        <v>43</v>
      </c>
      <c r="E49" s="143">
        <v>3</v>
      </c>
      <c r="F49" s="147" t="s">
        <v>2492</v>
      </c>
      <c r="G49" s="142" t="s">
        <v>3020</v>
      </c>
      <c r="H49" s="147" t="s">
        <v>3019</v>
      </c>
      <c r="I49" s="142" t="s">
        <v>2493</v>
      </c>
      <c r="J49" s="139" t="s">
        <v>2428</v>
      </c>
      <c r="L49" s="139">
        <v>1600</v>
      </c>
      <c r="M49" s="142" t="s">
        <v>4164</v>
      </c>
      <c r="N49" s="139" t="s">
        <v>43</v>
      </c>
      <c r="O49" s="139" t="s">
        <v>43</v>
      </c>
    </row>
    <row r="50" spans="1:15" ht="15.95" customHeight="1">
      <c r="A50" s="139" t="str">
        <f>IF(MATCH(C50,コアインボイス0904!AY:AY,0),"済","")</f>
        <v>済</v>
      </c>
      <c r="B50" s="142">
        <v>1480</v>
      </c>
      <c r="C50" s="142" t="s">
        <v>472</v>
      </c>
      <c r="D50" s="139" t="s">
        <v>43</v>
      </c>
      <c r="E50" s="143">
        <v>3</v>
      </c>
      <c r="F50" s="147" t="s">
        <v>2494</v>
      </c>
      <c r="G50" s="142" t="s">
        <v>3022</v>
      </c>
      <c r="H50" s="147" t="s">
        <v>3021</v>
      </c>
      <c r="I50" s="142" t="s">
        <v>2495</v>
      </c>
      <c r="J50" s="139" t="s">
        <v>2428</v>
      </c>
      <c r="L50" s="139">
        <v>1610</v>
      </c>
      <c r="M50" s="142" t="s">
        <v>4165</v>
      </c>
      <c r="N50" s="139" t="s">
        <v>43</v>
      </c>
      <c r="O50" s="139" t="s">
        <v>43</v>
      </c>
    </row>
    <row r="51" spans="1:15" ht="15.95" customHeight="1">
      <c r="A51" s="139" t="str">
        <f>IF(MATCH(C51,コアインボイス0904!AY:AY,0),"済","")</f>
        <v>済</v>
      </c>
      <c r="B51" s="142">
        <v>1490</v>
      </c>
      <c r="C51" s="142" t="s">
        <v>478</v>
      </c>
      <c r="D51" s="139" t="s">
        <v>43</v>
      </c>
      <c r="E51" s="143">
        <v>3</v>
      </c>
      <c r="F51" s="147" t="s">
        <v>2496</v>
      </c>
      <c r="G51" s="142" t="s">
        <v>3022</v>
      </c>
      <c r="H51" s="147" t="s">
        <v>3026</v>
      </c>
      <c r="I51" s="142" t="s">
        <v>2497</v>
      </c>
      <c r="J51" s="139" t="s">
        <v>2428</v>
      </c>
      <c r="L51" s="139">
        <v>1660</v>
      </c>
      <c r="M51" s="142" t="s">
        <v>4166</v>
      </c>
      <c r="N51" s="139" t="s">
        <v>64</v>
      </c>
      <c r="O51" s="139" t="s">
        <v>64</v>
      </c>
    </row>
    <row r="52" spans="1:15" ht="15.95" customHeight="1">
      <c r="A52" s="139" t="e">
        <f>IF(MATCH(C52,コアインボイス0904!AY:AY,0),"済","")</f>
        <v>#N/A</v>
      </c>
      <c r="B52" s="142">
        <v>1500</v>
      </c>
      <c r="C52" s="142" t="s">
        <v>2500</v>
      </c>
      <c r="D52" s="139" t="s">
        <v>43</v>
      </c>
      <c r="E52" s="143">
        <v>3</v>
      </c>
      <c r="F52" s="147" t="s">
        <v>2501</v>
      </c>
      <c r="G52" s="142" t="s">
        <v>3023</v>
      </c>
      <c r="H52" s="147" t="s">
        <v>2498</v>
      </c>
      <c r="I52" s="142" t="s">
        <v>2499</v>
      </c>
      <c r="J52" s="139" t="s">
        <v>2428</v>
      </c>
      <c r="L52" s="139">
        <v>1620</v>
      </c>
      <c r="M52" s="142" t="s">
        <v>4167</v>
      </c>
      <c r="N52" s="139" t="s">
        <v>43</v>
      </c>
      <c r="O52" s="139" t="s">
        <v>43</v>
      </c>
    </row>
    <row r="53" spans="1:15" ht="15.95" customHeight="1">
      <c r="A53" s="139" t="str">
        <f>IF(MATCH(C53,コアインボイス0904!AY:AY,0),"済","")</f>
        <v>済</v>
      </c>
      <c r="B53" s="142">
        <v>1510</v>
      </c>
      <c r="C53" s="142" t="s">
        <v>460</v>
      </c>
      <c r="D53" s="139" t="s">
        <v>43</v>
      </c>
      <c r="E53" s="143">
        <v>3</v>
      </c>
      <c r="F53" s="147" t="s">
        <v>2490</v>
      </c>
      <c r="G53" s="142" t="s">
        <v>3024</v>
      </c>
      <c r="H53" s="147" t="s">
        <v>2489</v>
      </c>
      <c r="I53" s="142" t="s">
        <v>2491</v>
      </c>
      <c r="J53" s="139" t="s">
        <v>2428</v>
      </c>
      <c r="L53" s="139">
        <v>1630</v>
      </c>
      <c r="M53" s="142" t="s">
        <v>4168</v>
      </c>
      <c r="N53" s="139" t="s">
        <v>43</v>
      </c>
      <c r="O53" s="139" t="s">
        <v>43</v>
      </c>
    </row>
    <row r="54" spans="1:15" ht="15.95" customHeight="1">
      <c r="A54" s="139" t="e">
        <f>IF(MATCH(C54,コアインボイス0904!AY:AY,0),"済","")</f>
        <v>#N/A</v>
      </c>
      <c r="B54" s="142">
        <v>1520</v>
      </c>
      <c r="C54" s="142" t="s">
        <v>2504</v>
      </c>
      <c r="D54" s="139" t="s">
        <v>43</v>
      </c>
      <c r="E54" s="143">
        <v>3</v>
      </c>
      <c r="F54" s="147" t="s">
        <v>2505</v>
      </c>
      <c r="G54" s="142" t="s">
        <v>3025</v>
      </c>
      <c r="H54" s="147" t="s">
        <v>2502</v>
      </c>
      <c r="I54" s="142" t="s">
        <v>2503</v>
      </c>
      <c r="J54" s="139" t="s">
        <v>2428</v>
      </c>
      <c r="L54" s="139">
        <v>1640</v>
      </c>
      <c r="M54" s="142" t="s">
        <v>4169</v>
      </c>
      <c r="N54" s="139" t="s">
        <v>43</v>
      </c>
      <c r="O54" s="139" t="s">
        <v>43</v>
      </c>
    </row>
    <row r="55" spans="1:15" ht="15.95" customHeight="1">
      <c r="A55" s="139" t="str">
        <f>IF(MATCH(C55,コアインボイス0904!AY:AY,0),"済","")</f>
        <v>済</v>
      </c>
      <c r="B55" s="142">
        <v>1530</v>
      </c>
      <c r="C55" s="142" t="s">
        <v>487</v>
      </c>
      <c r="D55" s="139" t="s">
        <v>64</v>
      </c>
      <c r="E55" s="143">
        <v>3</v>
      </c>
      <c r="F55" s="147" t="s">
        <v>2506</v>
      </c>
      <c r="G55" s="142" t="s">
        <v>3028</v>
      </c>
      <c r="H55" s="147" t="s">
        <v>3027</v>
      </c>
      <c r="I55" s="142" t="s">
        <v>2507</v>
      </c>
      <c r="J55" s="139" t="s">
        <v>2355</v>
      </c>
      <c r="L55" s="139">
        <v>1680</v>
      </c>
      <c r="M55" s="142" t="s">
        <v>4170</v>
      </c>
      <c r="N55" s="139" t="s">
        <v>64</v>
      </c>
      <c r="O55" s="139" t="s">
        <v>43</v>
      </c>
    </row>
    <row r="56" spans="1:15" ht="15.95" customHeight="1">
      <c r="A56" s="139" t="str">
        <f>IF(MATCH(C56,コアインボイス0904!AY:AY,0),"済","")</f>
        <v>済</v>
      </c>
      <c r="B56" s="142">
        <v>1540</v>
      </c>
      <c r="C56" s="142" t="s">
        <v>383</v>
      </c>
      <c r="D56" s="139" t="s">
        <v>43</v>
      </c>
      <c r="E56" s="143">
        <v>2</v>
      </c>
      <c r="F56" s="144" t="s">
        <v>2478</v>
      </c>
      <c r="G56" s="142" t="s">
        <v>3037</v>
      </c>
      <c r="H56" s="144" t="s">
        <v>2477</v>
      </c>
      <c r="I56" s="142" t="s">
        <v>2479</v>
      </c>
      <c r="L56" s="139">
        <v>1820</v>
      </c>
      <c r="M56" s="142" t="s">
        <v>4171</v>
      </c>
      <c r="N56" s="139" t="s">
        <v>43</v>
      </c>
      <c r="O56" s="139" t="s">
        <v>43</v>
      </c>
    </row>
    <row r="57" spans="1:15" ht="15.95" customHeight="1">
      <c r="A57" s="139" t="str">
        <f>IF(MATCH(C57,コアインボイス0904!AY:AY,0),"済","")</f>
        <v>済</v>
      </c>
      <c r="B57" s="142">
        <v>1550</v>
      </c>
      <c r="C57" s="142" t="s">
        <v>398</v>
      </c>
      <c r="D57" s="139" t="s">
        <v>43</v>
      </c>
      <c r="E57" s="143">
        <v>3</v>
      </c>
      <c r="F57" s="147" t="s">
        <v>2480</v>
      </c>
      <c r="G57" s="142" t="s">
        <v>3038</v>
      </c>
      <c r="H57" s="147" t="s">
        <v>2477</v>
      </c>
      <c r="I57" s="142" t="s">
        <v>2481</v>
      </c>
      <c r="J57" s="139" t="s">
        <v>2428</v>
      </c>
      <c r="L57" s="139">
        <v>1830</v>
      </c>
      <c r="M57" s="142" t="s">
        <v>4172</v>
      </c>
      <c r="N57" s="139" t="s">
        <v>43</v>
      </c>
      <c r="O57" s="139" t="s">
        <v>43</v>
      </c>
    </row>
    <row r="58" spans="1:15" ht="15.95" customHeight="1">
      <c r="A58" s="139" t="str">
        <f>IF(MATCH(C58,コアインボイス0904!AY:AY,0),"済","")</f>
        <v>済</v>
      </c>
      <c r="B58" s="142">
        <v>1560</v>
      </c>
      <c r="C58" s="142" t="s">
        <v>423</v>
      </c>
      <c r="D58" s="139" t="s">
        <v>43</v>
      </c>
      <c r="E58" s="143">
        <v>3</v>
      </c>
      <c r="F58" s="147" t="s">
        <v>2482</v>
      </c>
      <c r="G58" s="142" t="s">
        <v>3040</v>
      </c>
      <c r="H58" s="147" t="s">
        <v>3039</v>
      </c>
      <c r="I58" s="142" t="s">
        <v>2483</v>
      </c>
      <c r="J58" s="139" t="s">
        <v>2428</v>
      </c>
      <c r="L58" s="139">
        <v>1840</v>
      </c>
      <c r="M58" s="142" t="s">
        <v>4173</v>
      </c>
      <c r="N58" s="139" t="s">
        <v>43</v>
      </c>
      <c r="O58" s="139" t="s">
        <v>43</v>
      </c>
    </row>
    <row r="59" spans="1:15" ht="15.95" customHeight="1">
      <c r="A59" s="139" t="str">
        <f>IF(MATCH(C59,コアインボイス0904!AY:AY,0),"済","")</f>
        <v>済</v>
      </c>
      <c r="B59" s="142">
        <v>1570</v>
      </c>
      <c r="C59" s="142" t="s">
        <v>444</v>
      </c>
      <c r="D59" s="139" t="s">
        <v>43</v>
      </c>
      <c r="E59" s="143">
        <v>3</v>
      </c>
      <c r="F59" s="147" t="s">
        <v>2484</v>
      </c>
      <c r="G59" s="142" t="s">
        <v>3042</v>
      </c>
      <c r="H59" s="147" t="s">
        <v>3041</v>
      </c>
      <c r="I59" s="142" t="s">
        <v>2485</v>
      </c>
      <c r="J59" s="139" t="s">
        <v>2428</v>
      </c>
      <c r="L59" s="139">
        <v>1850</v>
      </c>
      <c r="M59" s="142" t="s">
        <v>4174</v>
      </c>
      <c r="N59" s="139" t="s">
        <v>43</v>
      </c>
      <c r="O59" s="139" t="s">
        <v>43</v>
      </c>
    </row>
    <row r="60" spans="1:15" ht="15.95" customHeight="1">
      <c r="A60" s="139" t="str">
        <f>IF(MATCH(C60,コアインボイス0904!AY:AY,0),"済","")</f>
        <v>済</v>
      </c>
      <c r="B60" s="142">
        <v>1580</v>
      </c>
      <c r="C60" s="142" t="s">
        <v>511</v>
      </c>
      <c r="D60" s="139" t="s">
        <v>64</v>
      </c>
      <c r="E60" s="143">
        <v>1</v>
      </c>
      <c r="F60" s="145" t="s">
        <v>512</v>
      </c>
      <c r="G60" s="142" t="s">
        <v>3043</v>
      </c>
      <c r="H60" s="145" t="s">
        <v>2508</v>
      </c>
      <c r="I60" s="142" t="s">
        <v>2509</v>
      </c>
      <c r="L60" s="139">
        <v>1860</v>
      </c>
      <c r="M60" s="142" t="s">
        <v>4175</v>
      </c>
      <c r="N60" s="139" t="s">
        <v>64</v>
      </c>
      <c r="O60" s="139" t="s">
        <v>64</v>
      </c>
    </row>
    <row r="61" spans="1:15" ht="15.95" customHeight="1">
      <c r="A61" s="139" t="str">
        <f>IF(MATCH(C61,コアインボイス0904!AY:AY,0),"済","")</f>
        <v>済</v>
      </c>
      <c r="B61" s="142">
        <v>1590</v>
      </c>
      <c r="C61" s="142" t="s">
        <v>524</v>
      </c>
      <c r="D61" s="139" t="s">
        <v>64</v>
      </c>
      <c r="E61" s="143">
        <v>2</v>
      </c>
      <c r="F61" s="144" t="s">
        <v>2519</v>
      </c>
      <c r="G61" s="142" t="s">
        <v>3057</v>
      </c>
      <c r="H61" s="144" t="s">
        <v>2518</v>
      </c>
      <c r="I61" s="142" t="s">
        <v>2520</v>
      </c>
      <c r="J61" s="139" t="s">
        <v>2428</v>
      </c>
      <c r="L61" s="139">
        <v>2110</v>
      </c>
      <c r="M61" s="142" t="s">
        <v>4176</v>
      </c>
      <c r="N61" s="139" t="s">
        <v>64</v>
      </c>
      <c r="O61" s="139" t="s">
        <v>43</v>
      </c>
    </row>
    <row r="62" spans="1:15" ht="15.95" customHeight="1">
      <c r="A62" s="139" t="e">
        <f>IF(MATCH(C62,コアインボイス0904!AY:AY,0),"済","")</f>
        <v>#N/A</v>
      </c>
      <c r="B62" s="142">
        <v>1600</v>
      </c>
      <c r="C62" s="142" t="s">
        <v>2523</v>
      </c>
      <c r="D62" s="139" t="s">
        <v>43</v>
      </c>
      <c r="E62" s="143">
        <v>2</v>
      </c>
      <c r="F62" s="144" t="s">
        <v>2524</v>
      </c>
      <c r="G62" s="142" t="s">
        <v>3048</v>
      </c>
      <c r="H62" s="144" t="s">
        <v>2521</v>
      </c>
      <c r="I62" s="142" t="s">
        <v>2522</v>
      </c>
      <c r="J62" s="139" t="s">
        <v>2428</v>
      </c>
      <c r="L62" s="139">
        <v>1940</v>
      </c>
      <c r="M62" s="142" t="s">
        <v>4177</v>
      </c>
      <c r="N62" s="139" t="s">
        <v>64</v>
      </c>
      <c r="O62" s="139" t="s">
        <v>64</v>
      </c>
    </row>
    <row r="63" spans="1:15" ht="15.95" customHeight="1">
      <c r="A63" s="139" t="str">
        <f>IF(MATCH(C63,コアインボイス0904!AY:AY,0),"済","")</f>
        <v>済</v>
      </c>
      <c r="B63" s="142">
        <v>1610</v>
      </c>
      <c r="C63" s="142" t="s">
        <v>517</v>
      </c>
      <c r="D63" s="139" t="s">
        <v>43</v>
      </c>
      <c r="E63" s="143">
        <v>2</v>
      </c>
      <c r="F63" s="144" t="s">
        <v>2510</v>
      </c>
      <c r="G63" s="142" t="s">
        <v>3047</v>
      </c>
      <c r="H63" s="144" t="s">
        <v>3046</v>
      </c>
      <c r="I63" s="142" t="s">
        <v>2511</v>
      </c>
      <c r="J63" s="139" t="s">
        <v>2431</v>
      </c>
      <c r="L63" s="139">
        <v>1910</v>
      </c>
      <c r="M63" s="142" t="s">
        <v>4178</v>
      </c>
      <c r="N63" s="139" t="s">
        <v>64</v>
      </c>
      <c r="O63" s="139" t="s">
        <v>64</v>
      </c>
    </row>
    <row r="64" spans="1:15" ht="15.95" customHeight="1">
      <c r="A64" s="139" t="str">
        <f>IF(MATCH(C64,コアインボイス0904!AY:AY,0),"済","")</f>
        <v>済</v>
      </c>
      <c r="B64" s="142">
        <v>1620</v>
      </c>
      <c r="C64" s="142" t="s">
        <v>2512</v>
      </c>
      <c r="D64" s="139" t="s">
        <v>43</v>
      </c>
      <c r="E64" s="143">
        <v>3</v>
      </c>
      <c r="F64" s="147" t="s">
        <v>2513</v>
      </c>
      <c r="G64" s="142" t="s">
        <v>3035</v>
      </c>
      <c r="H64" s="147" t="s">
        <v>2444</v>
      </c>
      <c r="I64" s="142" t="s">
        <v>2447</v>
      </c>
      <c r="J64" s="139" t="s">
        <v>2355</v>
      </c>
      <c r="L64" s="139">
        <v>1920</v>
      </c>
      <c r="M64" s="142" t="s">
        <v>4407</v>
      </c>
      <c r="N64" s="139" t="s">
        <v>43</v>
      </c>
      <c r="O64" s="139" t="s">
        <v>43</v>
      </c>
    </row>
    <row r="65" spans="1:15" ht="15.95" customHeight="1">
      <c r="A65" s="139" t="str">
        <f>IF(MATCH(C65,コアインボイス0904!AY:AY,0),"済","")</f>
        <v>済</v>
      </c>
      <c r="B65" s="142">
        <v>1630</v>
      </c>
      <c r="C65" s="142" t="s">
        <v>520</v>
      </c>
      <c r="D65" s="139" t="s">
        <v>43</v>
      </c>
      <c r="E65" s="143">
        <v>2</v>
      </c>
      <c r="F65" s="144" t="s">
        <v>2514</v>
      </c>
      <c r="G65" s="142" t="s">
        <v>3059</v>
      </c>
      <c r="H65" s="144" t="s">
        <v>3058</v>
      </c>
      <c r="I65" s="142" t="s">
        <v>2515</v>
      </c>
      <c r="J65" s="139" t="s">
        <v>2431</v>
      </c>
      <c r="L65" s="139">
        <v>2120</v>
      </c>
      <c r="M65" s="142" t="s">
        <v>4179</v>
      </c>
      <c r="N65" s="139" t="s">
        <v>43</v>
      </c>
      <c r="O65" s="139" t="s">
        <v>43</v>
      </c>
    </row>
    <row r="66" spans="1:15" ht="15.95" customHeight="1">
      <c r="A66" s="139" t="str">
        <f>IF(MATCH(C66,コアインボイス0904!AY:AY,0),"済","")</f>
        <v>済</v>
      </c>
      <c r="B66" s="142">
        <v>1640</v>
      </c>
      <c r="C66" s="142" t="s">
        <v>2516</v>
      </c>
      <c r="D66" s="139" t="s">
        <v>43</v>
      </c>
      <c r="E66" s="143">
        <v>3</v>
      </c>
      <c r="F66" s="147" t="s">
        <v>2517</v>
      </c>
      <c r="G66" s="142" t="s">
        <v>3035</v>
      </c>
      <c r="H66" s="147" t="s">
        <v>2444</v>
      </c>
      <c r="I66" s="142" t="s">
        <v>2447</v>
      </c>
      <c r="J66" s="139" t="s">
        <v>2355</v>
      </c>
      <c r="L66" s="139">
        <v>2130</v>
      </c>
      <c r="M66" s="142" t="s">
        <v>4408</v>
      </c>
      <c r="N66" s="139" t="s">
        <v>43</v>
      </c>
      <c r="O66" s="139" t="s">
        <v>43</v>
      </c>
    </row>
    <row r="67" spans="1:15" ht="15.95" customHeight="1">
      <c r="A67" s="139" t="str">
        <f>IF(MATCH(C67,コアインボイス0904!AY:AY,0),"済","")</f>
        <v>済</v>
      </c>
      <c r="B67" s="142">
        <v>1650</v>
      </c>
      <c r="C67" s="142" t="s">
        <v>527</v>
      </c>
      <c r="D67" s="139" t="s">
        <v>43</v>
      </c>
      <c r="E67" s="143">
        <v>2</v>
      </c>
      <c r="F67" s="144" t="s">
        <v>2525</v>
      </c>
      <c r="G67" s="142" t="s">
        <v>3056</v>
      </c>
      <c r="H67" s="144" t="s">
        <v>3055</v>
      </c>
      <c r="I67" s="142" t="s">
        <v>2526</v>
      </c>
      <c r="J67" s="139" t="s">
        <v>2431</v>
      </c>
      <c r="L67" s="139">
        <v>2060</v>
      </c>
      <c r="M67" s="142" t="s">
        <v>4180</v>
      </c>
      <c r="N67" s="139" t="s">
        <v>64</v>
      </c>
      <c r="O67" s="139" t="s">
        <v>43</v>
      </c>
    </row>
    <row r="68" spans="1:15" ht="15.95" customHeight="1">
      <c r="A68" s="139" t="str">
        <f>IF(MATCH(C68,コアインボイス0904!AY:AY,0),"済","")</f>
        <v>済</v>
      </c>
      <c r="B68" s="142">
        <v>1660</v>
      </c>
      <c r="C68" s="142" t="s">
        <v>583</v>
      </c>
      <c r="D68" s="139" t="s">
        <v>64</v>
      </c>
      <c r="E68" s="143">
        <v>2</v>
      </c>
      <c r="F68" s="144" t="s">
        <v>2527</v>
      </c>
      <c r="G68" s="142" t="s">
        <v>3045</v>
      </c>
      <c r="H68" s="144" t="s">
        <v>3044</v>
      </c>
      <c r="I68" s="142" t="s">
        <v>2528</v>
      </c>
      <c r="J68" s="139" t="s">
        <v>2431</v>
      </c>
      <c r="L68" s="139">
        <v>1880</v>
      </c>
      <c r="M68" s="142" t="s">
        <v>4181</v>
      </c>
      <c r="N68" s="139" t="s">
        <v>64</v>
      </c>
      <c r="O68" s="139" t="s">
        <v>43</v>
      </c>
    </row>
    <row r="69" spans="1:15" ht="15.95" customHeight="1">
      <c r="A69" s="139" t="str">
        <f>IF(MATCH(C69,コアインボイス0904!AY:AY,0),"済","")</f>
        <v>済</v>
      </c>
      <c r="B69" s="142">
        <v>1670</v>
      </c>
      <c r="C69" s="142" t="s">
        <v>581</v>
      </c>
      <c r="D69" s="139" t="s">
        <v>64</v>
      </c>
      <c r="E69" s="143">
        <v>3</v>
      </c>
      <c r="F69" s="147" t="s">
        <v>2529</v>
      </c>
      <c r="G69" s="142" t="s">
        <v>3008</v>
      </c>
      <c r="H69" s="147" t="s">
        <v>2444</v>
      </c>
      <c r="I69" s="142" t="s">
        <v>2476</v>
      </c>
      <c r="J69" s="139" t="s">
        <v>2355</v>
      </c>
      <c r="L69" s="139">
        <v>1890</v>
      </c>
      <c r="M69" s="142" t="s">
        <v>4409</v>
      </c>
      <c r="N69" s="139" t="s">
        <v>64</v>
      </c>
      <c r="O69" s="139" t="s">
        <v>43</v>
      </c>
    </row>
    <row r="70" spans="1:15" ht="15.95" customHeight="1">
      <c r="A70" s="139" t="str">
        <f>IF(MATCH(C70,コアインボイス0904!AY:AY,0),"済","")</f>
        <v>済</v>
      </c>
      <c r="B70" s="142">
        <v>1680</v>
      </c>
      <c r="C70" s="142" t="s">
        <v>557</v>
      </c>
      <c r="D70" s="139" t="s">
        <v>64</v>
      </c>
      <c r="E70" s="143">
        <v>2</v>
      </c>
      <c r="F70" s="144" t="s">
        <v>2540</v>
      </c>
      <c r="G70" s="142" t="s">
        <v>3049</v>
      </c>
      <c r="H70" s="144" t="s">
        <v>2539</v>
      </c>
      <c r="I70" s="142" t="s">
        <v>2541</v>
      </c>
      <c r="L70" s="139">
        <v>1950</v>
      </c>
      <c r="M70" s="142" t="s">
        <v>4182</v>
      </c>
      <c r="N70" s="139" t="s">
        <v>64</v>
      </c>
      <c r="O70" s="139" t="s">
        <v>43</v>
      </c>
    </row>
    <row r="71" spans="1:15" ht="15.95" customHeight="1">
      <c r="A71" s="139" t="str">
        <f>IF(MATCH(C71,コアインボイス0904!AY:AY,0),"済","")</f>
        <v>済</v>
      </c>
      <c r="B71" s="142">
        <v>1690</v>
      </c>
      <c r="C71" s="142" t="s">
        <v>567</v>
      </c>
      <c r="D71" s="139" t="s">
        <v>43</v>
      </c>
      <c r="E71" s="143">
        <v>3</v>
      </c>
      <c r="F71" s="147" t="s">
        <v>2545</v>
      </c>
      <c r="G71" s="142" t="s">
        <v>3020</v>
      </c>
      <c r="H71" s="147" t="s">
        <v>3050</v>
      </c>
      <c r="I71" s="142" t="s">
        <v>2546</v>
      </c>
      <c r="J71" s="139" t="s">
        <v>2428</v>
      </c>
      <c r="L71" s="139">
        <v>1960</v>
      </c>
      <c r="M71" s="142" t="s">
        <v>4183</v>
      </c>
      <c r="N71" s="139" t="s">
        <v>43</v>
      </c>
      <c r="O71" s="139" t="s">
        <v>43</v>
      </c>
    </row>
    <row r="72" spans="1:15" ht="15.95" customHeight="1">
      <c r="A72" s="139" t="str">
        <f>IF(MATCH(C72,コアインボイス0904!AY:AY,0),"済","")</f>
        <v>済</v>
      </c>
      <c r="B72" s="142">
        <v>1700</v>
      </c>
      <c r="C72" s="142" t="s">
        <v>571</v>
      </c>
      <c r="D72" s="139" t="s">
        <v>43</v>
      </c>
      <c r="E72" s="143">
        <v>3</v>
      </c>
      <c r="F72" s="147" t="s">
        <v>2547</v>
      </c>
      <c r="G72" s="142" t="s">
        <v>3022</v>
      </c>
      <c r="H72" s="147" t="s">
        <v>3051</v>
      </c>
      <c r="I72" s="142" t="s">
        <v>2548</v>
      </c>
      <c r="J72" s="139" t="s">
        <v>2428</v>
      </c>
      <c r="L72" s="139">
        <v>1970</v>
      </c>
      <c r="M72" s="142" t="s">
        <v>4184</v>
      </c>
      <c r="N72" s="139" t="s">
        <v>43</v>
      </c>
      <c r="O72" s="139" t="s">
        <v>43</v>
      </c>
    </row>
    <row r="73" spans="1:15" ht="15.95" customHeight="1">
      <c r="A73" s="139" t="str">
        <f>IF(MATCH(C73,コアインボイス0904!AY:AY,0),"済","")</f>
        <v>済</v>
      </c>
      <c r="B73" s="142">
        <v>1710</v>
      </c>
      <c r="C73" s="142" t="s">
        <v>575</v>
      </c>
      <c r="D73" s="139" t="s">
        <v>43</v>
      </c>
      <c r="E73" s="143">
        <v>3</v>
      </c>
      <c r="F73" s="147" t="s">
        <v>2549</v>
      </c>
      <c r="G73" s="142" t="s">
        <v>3022</v>
      </c>
      <c r="H73" s="147" t="s">
        <v>3053</v>
      </c>
      <c r="I73" s="142" t="s">
        <v>2550</v>
      </c>
      <c r="J73" s="139" t="s">
        <v>2428</v>
      </c>
      <c r="L73" s="139">
        <v>2020</v>
      </c>
      <c r="M73" s="142" t="s">
        <v>4185</v>
      </c>
      <c r="N73" s="139" t="s">
        <v>64</v>
      </c>
      <c r="O73" s="139" t="s">
        <v>64</v>
      </c>
    </row>
    <row r="74" spans="1:15" ht="15.95" customHeight="1">
      <c r="A74" s="139" t="e">
        <f>IF(MATCH(C74,コアインボイス0904!AY:AY,0),"済","")</f>
        <v>#N/A</v>
      </c>
      <c r="B74" s="142">
        <v>1720</v>
      </c>
      <c r="C74" s="142" t="s">
        <v>2553</v>
      </c>
      <c r="D74" s="139" t="s">
        <v>43</v>
      </c>
      <c r="E74" s="143">
        <v>3</v>
      </c>
      <c r="F74" s="147" t="s">
        <v>2554</v>
      </c>
      <c r="G74" s="142" t="s">
        <v>3052</v>
      </c>
      <c r="H74" s="147" t="s">
        <v>2551</v>
      </c>
      <c r="I74" s="142" t="s">
        <v>2552</v>
      </c>
      <c r="J74" s="139" t="s">
        <v>2428</v>
      </c>
      <c r="L74" s="139">
        <v>1980</v>
      </c>
      <c r="M74" s="142" t="s">
        <v>4186</v>
      </c>
      <c r="N74" s="139" t="s">
        <v>43</v>
      </c>
      <c r="O74" s="139" t="s">
        <v>43</v>
      </c>
    </row>
    <row r="75" spans="1:15" ht="15.95" customHeight="1">
      <c r="A75" s="139" t="str">
        <f>IF(MATCH(C75,コアインボイス0904!AY:AY,0),"済","")</f>
        <v>済</v>
      </c>
      <c r="B75" s="142">
        <v>1730</v>
      </c>
      <c r="C75" s="142" t="s">
        <v>563</v>
      </c>
      <c r="D75" s="139" t="s">
        <v>43</v>
      </c>
      <c r="E75" s="143">
        <v>3</v>
      </c>
      <c r="F75" s="147" t="s">
        <v>2543</v>
      </c>
      <c r="G75" s="142" t="s">
        <v>3024</v>
      </c>
      <c r="H75" s="147" t="s">
        <v>2542</v>
      </c>
      <c r="I75" s="142" t="s">
        <v>2544</v>
      </c>
      <c r="J75" s="139" t="s">
        <v>2428</v>
      </c>
      <c r="L75" s="139">
        <v>1990</v>
      </c>
      <c r="M75" s="142" t="s">
        <v>4187</v>
      </c>
      <c r="N75" s="139" t="s">
        <v>43</v>
      </c>
      <c r="O75" s="139" t="s">
        <v>43</v>
      </c>
    </row>
    <row r="76" spans="1:15" ht="15.95" customHeight="1">
      <c r="A76" s="139" t="e">
        <f>IF(MATCH(C76,コアインボイス0904!AY:AY,0),"済","")</f>
        <v>#N/A</v>
      </c>
      <c r="B76" s="142">
        <v>1740</v>
      </c>
      <c r="C76" s="142" t="s">
        <v>2557</v>
      </c>
      <c r="D76" s="139" t="s">
        <v>43</v>
      </c>
      <c r="E76" s="143">
        <v>3</v>
      </c>
      <c r="F76" s="147" t="s">
        <v>2558</v>
      </c>
      <c r="G76" s="142" t="s">
        <v>3025</v>
      </c>
      <c r="H76" s="147" t="s">
        <v>2555</v>
      </c>
      <c r="I76" s="142" t="s">
        <v>2556</v>
      </c>
      <c r="J76" s="139" t="s">
        <v>2428</v>
      </c>
      <c r="L76" s="139">
        <v>2000</v>
      </c>
      <c r="M76" s="142" t="s">
        <v>4188</v>
      </c>
      <c r="N76" s="139" t="s">
        <v>43</v>
      </c>
      <c r="O76" s="139" t="s">
        <v>43</v>
      </c>
    </row>
    <row r="77" spans="1:15" ht="15.95" customHeight="1">
      <c r="A77" s="139" t="str">
        <f>IF(MATCH(C77,コアインボイス0904!AY:AY,0),"済","")</f>
        <v>済</v>
      </c>
      <c r="B77" s="142">
        <v>1750</v>
      </c>
      <c r="C77" s="142" t="s">
        <v>579</v>
      </c>
      <c r="D77" s="139" t="s">
        <v>64</v>
      </c>
      <c r="E77" s="143">
        <v>3</v>
      </c>
      <c r="F77" s="147" t="s">
        <v>2559</v>
      </c>
      <c r="G77" s="142" t="s">
        <v>3028</v>
      </c>
      <c r="H77" s="147" t="s">
        <v>3054</v>
      </c>
      <c r="I77" s="142" t="s">
        <v>2560</v>
      </c>
      <c r="J77" s="139" t="s">
        <v>2355</v>
      </c>
      <c r="L77" s="139">
        <v>2040</v>
      </c>
      <c r="M77" s="142" t="s">
        <v>4189</v>
      </c>
      <c r="N77" s="139" t="s">
        <v>64</v>
      </c>
      <c r="O77" s="139" t="s">
        <v>43</v>
      </c>
    </row>
    <row r="78" spans="1:15" ht="15.95" customHeight="1">
      <c r="A78" s="139" t="str">
        <f>IF(MATCH(C78,コアインボイス0904!AY:AY,0),"済","")</f>
        <v>済</v>
      </c>
      <c r="B78" s="142">
        <v>1760</v>
      </c>
      <c r="C78" s="142" t="s">
        <v>413</v>
      </c>
      <c r="D78" s="139" t="s">
        <v>43</v>
      </c>
      <c r="E78" s="143">
        <v>2</v>
      </c>
      <c r="F78" s="144" t="s">
        <v>2531</v>
      </c>
      <c r="G78" s="142" t="s">
        <v>3060</v>
      </c>
      <c r="H78" s="144" t="s">
        <v>2530</v>
      </c>
      <c r="I78" s="142" t="s">
        <v>2532</v>
      </c>
      <c r="L78" s="139">
        <v>2140</v>
      </c>
      <c r="M78" s="142" t="s">
        <v>4190</v>
      </c>
      <c r="N78" s="139" t="s">
        <v>43</v>
      </c>
      <c r="O78" s="139" t="s">
        <v>43</v>
      </c>
    </row>
    <row r="79" spans="1:15" ht="15.95" customHeight="1">
      <c r="A79" s="139" t="str">
        <f>IF(MATCH(C79,コアインボイス0904!AY:AY,0),"済","")</f>
        <v>済</v>
      </c>
      <c r="B79" s="142">
        <v>1770</v>
      </c>
      <c r="C79" s="142" t="s">
        <v>538</v>
      </c>
      <c r="D79" s="139" t="s">
        <v>43</v>
      </c>
      <c r="E79" s="143">
        <v>3</v>
      </c>
      <c r="F79" s="147" t="s">
        <v>2533</v>
      </c>
      <c r="G79" s="142" t="s">
        <v>3038</v>
      </c>
      <c r="H79" s="147" t="s">
        <v>2530</v>
      </c>
      <c r="I79" s="142" t="s">
        <v>2534</v>
      </c>
      <c r="J79" s="139" t="s">
        <v>2428</v>
      </c>
      <c r="L79" s="139">
        <v>2150</v>
      </c>
      <c r="M79" s="142" t="s">
        <v>4191</v>
      </c>
      <c r="N79" s="139" t="s">
        <v>43</v>
      </c>
      <c r="O79" s="139" t="s">
        <v>43</v>
      </c>
    </row>
    <row r="80" spans="1:15" ht="15.95" customHeight="1">
      <c r="A80" s="139" t="str">
        <f>IF(MATCH(C80,コアインボイス0904!AY:AY,0),"済","")</f>
        <v>済</v>
      </c>
      <c r="B80" s="142">
        <v>1780</v>
      </c>
      <c r="C80" s="142" t="s">
        <v>546</v>
      </c>
      <c r="D80" s="139" t="s">
        <v>43</v>
      </c>
      <c r="E80" s="143">
        <v>3</v>
      </c>
      <c r="F80" s="147" t="s">
        <v>2535</v>
      </c>
      <c r="G80" s="142" t="s">
        <v>3040</v>
      </c>
      <c r="H80" s="147" t="s">
        <v>3061</v>
      </c>
      <c r="I80" s="142" t="s">
        <v>2536</v>
      </c>
      <c r="J80" s="139" t="s">
        <v>2428</v>
      </c>
      <c r="L80" s="139">
        <v>2160</v>
      </c>
      <c r="M80" s="142" t="s">
        <v>4192</v>
      </c>
      <c r="N80" s="139" t="s">
        <v>43</v>
      </c>
      <c r="O80" s="139" t="s">
        <v>43</v>
      </c>
    </row>
    <row r="81" spans="1:15" ht="15.95" customHeight="1">
      <c r="A81" s="139" t="str">
        <f>IF(MATCH(C81,コアインボイス0904!AY:AY,0),"済","")</f>
        <v>済</v>
      </c>
      <c r="B81" s="142">
        <v>1790</v>
      </c>
      <c r="C81" s="142" t="s">
        <v>553</v>
      </c>
      <c r="D81" s="139" t="s">
        <v>43</v>
      </c>
      <c r="E81" s="143">
        <v>3</v>
      </c>
      <c r="F81" s="147" t="s">
        <v>2537</v>
      </c>
      <c r="G81" s="142" t="s">
        <v>3042</v>
      </c>
      <c r="H81" s="147" t="s">
        <v>3062</v>
      </c>
      <c r="I81" s="142" t="s">
        <v>2538</v>
      </c>
      <c r="J81" s="139" t="s">
        <v>2428</v>
      </c>
      <c r="L81" s="139">
        <v>2170</v>
      </c>
      <c r="M81" s="142" t="s">
        <v>4193</v>
      </c>
      <c r="N81" s="139" t="s">
        <v>43</v>
      </c>
      <c r="O81" s="139" t="s">
        <v>43</v>
      </c>
    </row>
    <row r="82" spans="1:15" ht="15.95" customHeight="1">
      <c r="A82" s="139" t="str">
        <f>IF(MATCH(C82,コアインボイス0904!AY:AY,0),"済","")</f>
        <v>済</v>
      </c>
      <c r="B82" s="142">
        <v>1800</v>
      </c>
      <c r="C82" s="142" t="s">
        <v>724</v>
      </c>
      <c r="D82" s="139" t="s">
        <v>43</v>
      </c>
      <c r="E82" s="143">
        <v>1</v>
      </c>
      <c r="F82" s="145" t="s">
        <v>725</v>
      </c>
      <c r="G82" s="142" t="s">
        <v>3064</v>
      </c>
      <c r="H82" s="145" t="s">
        <v>3063</v>
      </c>
      <c r="I82" s="142" t="s">
        <v>2575</v>
      </c>
      <c r="L82" s="139">
        <v>2180</v>
      </c>
      <c r="M82" s="142" t="s">
        <v>4194</v>
      </c>
      <c r="N82" s="139" t="s">
        <v>43</v>
      </c>
      <c r="O82" s="139" t="s">
        <v>43</v>
      </c>
    </row>
    <row r="83" spans="1:15" ht="15.95" customHeight="1">
      <c r="A83" s="139" t="str">
        <f>IF(MATCH(C83,コアインボイス0904!AY:AY,0),"済","")</f>
        <v>済</v>
      </c>
      <c r="B83" s="142">
        <v>1810</v>
      </c>
      <c r="C83" s="142" t="s">
        <v>738</v>
      </c>
      <c r="D83" s="139" t="s">
        <v>64</v>
      </c>
      <c r="E83" s="143">
        <v>2</v>
      </c>
      <c r="F83" s="144" t="s">
        <v>2585</v>
      </c>
      <c r="G83" s="142" t="s">
        <v>3066</v>
      </c>
      <c r="H83" s="144" t="s">
        <v>736</v>
      </c>
      <c r="I83" s="142" t="s">
        <v>2586</v>
      </c>
      <c r="J83" s="139" t="s">
        <v>2428</v>
      </c>
      <c r="L83" s="139">
        <v>2230</v>
      </c>
      <c r="M83" s="142" t="s">
        <v>4195</v>
      </c>
      <c r="N83" s="139" t="s">
        <v>64</v>
      </c>
      <c r="O83" s="139" t="s">
        <v>64</v>
      </c>
    </row>
    <row r="84" spans="1:15" ht="15.95" customHeight="1">
      <c r="A84" s="139" t="str">
        <f>IF(MATCH(C84,コアインボイス0904!AY:AY,0),"済","")</f>
        <v>済</v>
      </c>
      <c r="B84" s="142">
        <v>1820</v>
      </c>
      <c r="C84" s="142" t="s">
        <v>730</v>
      </c>
      <c r="D84" s="139" t="s">
        <v>43</v>
      </c>
      <c r="E84" s="143">
        <v>2</v>
      </c>
      <c r="F84" s="144" t="s">
        <v>2576</v>
      </c>
      <c r="G84" s="142" t="s">
        <v>3065</v>
      </c>
      <c r="H84" s="144" t="s">
        <v>728</v>
      </c>
      <c r="I84" s="142" t="s">
        <v>729</v>
      </c>
      <c r="J84" s="139" t="s">
        <v>2431</v>
      </c>
      <c r="L84" s="139">
        <v>2200</v>
      </c>
      <c r="M84" s="142" t="s">
        <v>4196</v>
      </c>
      <c r="N84" s="139" t="s">
        <v>64</v>
      </c>
      <c r="O84" s="139" t="s">
        <v>64</v>
      </c>
    </row>
    <row r="85" spans="1:15" ht="15.95" customHeight="1">
      <c r="A85" s="139" t="str">
        <f>IF(MATCH(C85,コアインボイス0904!AY:AY,0),"済","")</f>
        <v>済</v>
      </c>
      <c r="B85" s="142">
        <v>1830</v>
      </c>
      <c r="C85" s="142" t="s">
        <v>2577</v>
      </c>
      <c r="D85" s="139" t="s">
        <v>43</v>
      </c>
      <c r="E85" s="143">
        <v>2</v>
      </c>
      <c r="F85" s="144" t="s">
        <v>2578</v>
      </c>
      <c r="G85" s="142" t="s">
        <v>3035</v>
      </c>
      <c r="H85" s="144" t="s">
        <v>2444</v>
      </c>
      <c r="I85" s="142" t="s">
        <v>2579</v>
      </c>
      <c r="J85" s="139" t="s">
        <v>2355</v>
      </c>
      <c r="L85" s="139">
        <v>2210</v>
      </c>
      <c r="M85" s="142" t="s">
        <v>4410</v>
      </c>
      <c r="N85" s="139" t="s">
        <v>43</v>
      </c>
      <c r="O85" s="139" t="s">
        <v>43</v>
      </c>
    </row>
    <row r="86" spans="1:15" ht="15.95" customHeight="1">
      <c r="A86" s="139" t="str">
        <f>IF(MATCH(C86,コアインボイス0904!AY:AY,0),"済","")</f>
        <v>済</v>
      </c>
      <c r="B86" s="142">
        <v>1840</v>
      </c>
      <c r="C86" s="142" t="s">
        <v>734</v>
      </c>
      <c r="D86" s="139" t="s">
        <v>43</v>
      </c>
      <c r="E86" s="143">
        <v>2</v>
      </c>
      <c r="F86" s="144" t="s">
        <v>2580</v>
      </c>
      <c r="G86" s="142" t="s">
        <v>3068</v>
      </c>
      <c r="H86" s="144" t="s">
        <v>3067</v>
      </c>
      <c r="I86" s="142" t="s">
        <v>2581</v>
      </c>
      <c r="J86" s="139" t="s">
        <v>2431</v>
      </c>
      <c r="L86" s="139">
        <v>2250</v>
      </c>
      <c r="M86" s="142" t="s">
        <v>4197</v>
      </c>
      <c r="N86" s="139" t="s">
        <v>64</v>
      </c>
      <c r="O86" s="139" t="s">
        <v>43</v>
      </c>
    </row>
    <row r="87" spans="1:15" ht="15.95" customHeight="1">
      <c r="A87" s="139" t="str">
        <f>IF(MATCH(C87,コアインボイス0904!AY:AY,0),"済","")</f>
        <v>済</v>
      </c>
      <c r="B87" s="142">
        <v>1850</v>
      </c>
      <c r="C87" s="142" t="s">
        <v>2582</v>
      </c>
      <c r="D87" s="139" t="s">
        <v>43</v>
      </c>
      <c r="E87" s="143">
        <v>3</v>
      </c>
      <c r="F87" s="147" t="s">
        <v>2583</v>
      </c>
      <c r="G87" s="142" t="s">
        <v>3035</v>
      </c>
      <c r="H87" s="147" t="s">
        <v>2444</v>
      </c>
      <c r="I87" s="142" t="s">
        <v>2584</v>
      </c>
      <c r="J87" s="139" t="s">
        <v>2355</v>
      </c>
      <c r="L87" s="139">
        <v>2260</v>
      </c>
      <c r="M87" s="142" t="s">
        <v>4411</v>
      </c>
      <c r="N87" s="139" t="s">
        <v>43</v>
      </c>
      <c r="O87" s="139" t="s">
        <v>43</v>
      </c>
    </row>
    <row r="88" spans="1:15" ht="15.95" customHeight="1">
      <c r="A88" s="139" t="e">
        <f>IF(MATCH(C88,コアインボイス0904!AY:AY,0),"済","")</f>
        <v>#N/A</v>
      </c>
      <c r="B88" s="142">
        <v>1860</v>
      </c>
      <c r="C88" s="142" t="s">
        <v>2589</v>
      </c>
      <c r="D88" s="139" t="s">
        <v>43</v>
      </c>
      <c r="E88" s="143">
        <v>1</v>
      </c>
      <c r="F88" s="145" t="s">
        <v>2590</v>
      </c>
      <c r="G88" s="142" t="s">
        <v>3069</v>
      </c>
      <c r="H88" s="145" t="s">
        <v>2587</v>
      </c>
      <c r="I88" s="142" t="s">
        <v>2588</v>
      </c>
      <c r="L88" s="139">
        <v>2270</v>
      </c>
      <c r="M88" s="142" t="s">
        <v>4198</v>
      </c>
      <c r="N88" s="139" t="s">
        <v>43</v>
      </c>
      <c r="O88" s="139" t="s">
        <v>43</v>
      </c>
    </row>
    <row r="89" spans="1:15" ht="15.95" customHeight="1">
      <c r="A89" s="139" t="e">
        <f>IF(MATCH(C89,コアインボイス0904!AY:AY,0),"済","")</f>
        <v>#N/A</v>
      </c>
      <c r="B89" s="142">
        <v>1870</v>
      </c>
      <c r="C89" s="142" t="s">
        <v>2593</v>
      </c>
      <c r="D89" s="139" t="s">
        <v>64</v>
      </c>
      <c r="E89" s="143">
        <v>2</v>
      </c>
      <c r="F89" s="144" t="s">
        <v>2594</v>
      </c>
      <c r="G89" s="142" t="s">
        <v>3070</v>
      </c>
      <c r="H89" s="144" t="s">
        <v>2591</v>
      </c>
      <c r="I89" s="142" t="s">
        <v>2592</v>
      </c>
      <c r="J89" s="139" t="s">
        <v>2428</v>
      </c>
      <c r="L89" s="139">
        <v>2290</v>
      </c>
      <c r="M89" s="142" t="s">
        <v>4199</v>
      </c>
      <c r="N89" s="139" t="s">
        <v>64</v>
      </c>
      <c r="O89" s="139" t="s">
        <v>64</v>
      </c>
    </row>
    <row r="90" spans="1:15" ht="15.95" customHeight="1">
      <c r="A90" s="139" t="e">
        <f>IF(MATCH(C90,コアインボイス0904!AY:AY,0),"済","")</f>
        <v>#N/A</v>
      </c>
      <c r="B90" s="142">
        <v>1880</v>
      </c>
      <c r="C90" s="142" t="s">
        <v>2597</v>
      </c>
      <c r="D90" s="139" t="s">
        <v>64</v>
      </c>
      <c r="E90" s="143">
        <v>2</v>
      </c>
      <c r="F90" s="144" t="s">
        <v>2598</v>
      </c>
      <c r="G90" s="142" t="s">
        <v>3073</v>
      </c>
      <c r="H90" s="144" t="s">
        <v>2595</v>
      </c>
      <c r="I90" s="142" t="s">
        <v>2596</v>
      </c>
      <c r="J90" s="139" t="s">
        <v>2431</v>
      </c>
      <c r="L90" s="139">
        <v>2410</v>
      </c>
      <c r="M90" s="142" t="s">
        <v>4200</v>
      </c>
      <c r="N90" s="139" t="s">
        <v>64</v>
      </c>
      <c r="O90" s="139" t="s">
        <v>43</v>
      </c>
    </row>
    <row r="91" spans="1:15" ht="15.95" customHeight="1">
      <c r="A91" s="139" t="e">
        <f>IF(MATCH(C91,コアインボイス0904!AY:AY,0),"済","")</f>
        <v>#N/A</v>
      </c>
      <c r="B91" s="142">
        <v>1890</v>
      </c>
      <c r="C91" s="142" t="s">
        <v>2601</v>
      </c>
      <c r="D91" s="139" t="s">
        <v>64</v>
      </c>
      <c r="E91" s="143">
        <v>2</v>
      </c>
      <c r="F91" s="144" t="s">
        <v>2602</v>
      </c>
      <c r="G91" s="142" t="s">
        <v>3071</v>
      </c>
      <c r="H91" s="144" t="s">
        <v>2599</v>
      </c>
      <c r="I91" s="142" t="s">
        <v>2600</v>
      </c>
      <c r="L91" s="139">
        <v>2300</v>
      </c>
      <c r="M91" s="142" t="s">
        <v>4201</v>
      </c>
      <c r="N91" s="139" t="s">
        <v>64</v>
      </c>
      <c r="O91" s="139" t="s">
        <v>43</v>
      </c>
    </row>
    <row r="92" spans="1:15" ht="15.95" customHeight="1">
      <c r="A92" s="139" t="e">
        <f>IF(MATCH(C92,コアインボイス0904!AY:AY,0),"済","")</f>
        <v>#N/A</v>
      </c>
      <c r="B92" s="142">
        <v>1900</v>
      </c>
      <c r="C92" s="142" t="s">
        <v>2605</v>
      </c>
      <c r="D92" s="139" t="s">
        <v>43</v>
      </c>
      <c r="E92" s="143">
        <v>3</v>
      </c>
      <c r="F92" s="147" t="s">
        <v>2606</v>
      </c>
      <c r="G92" s="142" t="s">
        <v>3020</v>
      </c>
      <c r="H92" s="147" t="s">
        <v>2603</v>
      </c>
      <c r="I92" s="142" t="s">
        <v>2604</v>
      </c>
      <c r="J92" s="139" t="s">
        <v>2428</v>
      </c>
      <c r="L92" s="139">
        <v>2310</v>
      </c>
      <c r="M92" s="142" t="s">
        <v>4202</v>
      </c>
      <c r="N92" s="139" t="s">
        <v>43</v>
      </c>
      <c r="O92" s="139" t="s">
        <v>43</v>
      </c>
    </row>
    <row r="93" spans="1:15" ht="15.95" customHeight="1">
      <c r="A93" s="139" t="e">
        <f>IF(MATCH(C93,コアインボイス0904!AY:AY,0),"済","")</f>
        <v>#N/A</v>
      </c>
      <c r="B93" s="142">
        <v>1910</v>
      </c>
      <c r="C93" s="142" t="s">
        <v>2609</v>
      </c>
      <c r="D93" s="139" t="s">
        <v>43</v>
      </c>
      <c r="E93" s="143">
        <v>3</v>
      </c>
      <c r="F93" s="147" t="s">
        <v>2610</v>
      </c>
      <c r="G93" s="142" t="s">
        <v>3022</v>
      </c>
      <c r="H93" s="147" t="s">
        <v>2607</v>
      </c>
      <c r="I93" s="142" t="s">
        <v>2608</v>
      </c>
      <c r="J93" s="139" t="s">
        <v>2428</v>
      </c>
      <c r="L93" s="139">
        <v>2320</v>
      </c>
      <c r="M93" s="142" t="s">
        <v>4203</v>
      </c>
      <c r="N93" s="139" t="s">
        <v>43</v>
      </c>
      <c r="O93" s="139" t="s">
        <v>43</v>
      </c>
    </row>
    <row r="94" spans="1:15" ht="15.95" customHeight="1">
      <c r="A94" s="139" t="e">
        <f>IF(MATCH(C94,コアインボイス0904!AY:AY,0),"済","")</f>
        <v>#N/A</v>
      </c>
      <c r="B94" s="142">
        <v>1920</v>
      </c>
      <c r="C94" s="142" t="s">
        <v>2613</v>
      </c>
      <c r="D94" s="139" t="s">
        <v>43</v>
      </c>
      <c r="E94" s="143">
        <v>3</v>
      </c>
      <c r="F94" s="147" t="s">
        <v>2614</v>
      </c>
      <c r="G94" s="142" t="s">
        <v>3022</v>
      </c>
      <c r="H94" s="147" t="s">
        <v>2611</v>
      </c>
      <c r="I94" s="142" t="s">
        <v>2612</v>
      </c>
      <c r="J94" s="139" t="s">
        <v>2428</v>
      </c>
      <c r="L94" s="139">
        <v>2370</v>
      </c>
      <c r="M94" s="142" t="s">
        <v>4204</v>
      </c>
      <c r="N94" s="139" t="s">
        <v>64</v>
      </c>
      <c r="O94" s="139" t="s">
        <v>64</v>
      </c>
    </row>
    <row r="95" spans="1:15" ht="15.95" customHeight="1">
      <c r="A95" s="139" t="e">
        <f>IF(MATCH(C95,コアインボイス0904!AY:AY,0),"済","")</f>
        <v>#N/A</v>
      </c>
      <c r="B95" s="142">
        <v>1930</v>
      </c>
      <c r="C95" s="142" t="s">
        <v>2617</v>
      </c>
      <c r="D95" s="139" t="s">
        <v>43</v>
      </c>
      <c r="E95" s="143">
        <v>3</v>
      </c>
      <c r="F95" s="147" t="s">
        <v>2618</v>
      </c>
      <c r="G95" s="142" t="s">
        <v>3072</v>
      </c>
      <c r="H95" s="147" t="s">
        <v>2615</v>
      </c>
      <c r="I95" s="142" t="s">
        <v>2616</v>
      </c>
      <c r="J95" s="139" t="s">
        <v>2428</v>
      </c>
      <c r="L95" s="139">
        <v>2330</v>
      </c>
      <c r="M95" s="142" t="s">
        <v>4205</v>
      </c>
      <c r="N95" s="139" t="s">
        <v>43</v>
      </c>
      <c r="O95" s="139" t="s">
        <v>43</v>
      </c>
    </row>
    <row r="96" spans="1:15" ht="15.95" customHeight="1">
      <c r="A96" s="139" t="e">
        <f>IF(MATCH(C96,コアインボイス0904!AY:AY,0),"済","")</f>
        <v>#N/A</v>
      </c>
      <c r="B96" s="142">
        <v>1940</v>
      </c>
      <c r="C96" s="142" t="s">
        <v>2621</v>
      </c>
      <c r="D96" s="139" t="s">
        <v>43</v>
      </c>
      <c r="E96" s="143">
        <v>3</v>
      </c>
      <c r="F96" s="147" t="s">
        <v>2622</v>
      </c>
      <c r="G96" s="142" t="s">
        <v>3024</v>
      </c>
      <c r="H96" s="147" t="s">
        <v>2619</v>
      </c>
      <c r="I96" s="142" t="s">
        <v>2620</v>
      </c>
      <c r="J96" s="139" t="s">
        <v>2428</v>
      </c>
      <c r="L96" s="139">
        <v>2340</v>
      </c>
      <c r="M96" s="142" t="s">
        <v>4206</v>
      </c>
      <c r="N96" s="139" t="s">
        <v>43</v>
      </c>
      <c r="O96" s="139" t="s">
        <v>43</v>
      </c>
    </row>
    <row r="97" spans="1:15" ht="15.95" customHeight="1">
      <c r="A97" s="139" t="e">
        <f>IF(MATCH(C97,コアインボイス0904!AY:AY,0),"済","")</f>
        <v>#N/A</v>
      </c>
      <c r="B97" s="142">
        <v>1950</v>
      </c>
      <c r="C97" s="142" t="s">
        <v>2625</v>
      </c>
      <c r="D97" s="139" t="s">
        <v>43</v>
      </c>
      <c r="E97" s="143">
        <v>3</v>
      </c>
      <c r="F97" s="147" t="s">
        <v>2626</v>
      </c>
      <c r="G97" s="142" t="s">
        <v>3025</v>
      </c>
      <c r="H97" s="147" t="s">
        <v>2623</v>
      </c>
      <c r="I97" s="142" t="s">
        <v>2624</v>
      </c>
      <c r="J97" s="139" t="s">
        <v>2428</v>
      </c>
      <c r="L97" s="139">
        <v>2350</v>
      </c>
      <c r="M97" s="142" t="s">
        <v>4207</v>
      </c>
      <c r="N97" s="139" t="s">
        <v>43</v>
      </c>
      <c r="O97" s="139" t="s">
        <v>43</v>
      </c>
    </row>
    <row r="98" spans="1:15" ht="15.95" customHeight="1">
      <c r="A98" s="139" t="e">
        <f>IF(MATCH(C98,コアインボイス0904!AY:AY,0),"済","")</f>
        <v>#N/A</v>
      </c>
      <c r="B98" s="142">
        <v>1960</v>
      </c>
      <c r="C98" s="142" t="s">
        <v>2629</v>
      </c>
      <c r="D98" s="139" t="s">
        <v>64</v>
      </c>
      <c r="E98" s="143">
        <v>3</v>
      </c>
      <c r="F98" s="147" t="s">
        <v>2630</v>
      </c>
      <c r="G98" s="142" t="s">
        <v>3028</v>
      </c>
      <c r="H98" s="147" t="s">
        <v>2627</v>
      </c>
      <c r="I98" s="142" t="s">
        <v>2628</v>
      </c>
      <c r="J98" s="139" t="s">
        <v>2355</v>
      </c>
      <c r="L98" s="139">
        <v>2390</v>
      </c>
      <c r="M98" s="142" t="s">
        <v>4208</v>
      </c>
      <c r="N98" s="139" t="s">
        <v>64</v>
      </c>
      <c r="O98" s="139" t="s">
        <v>43</v>
      </c>
    </row>
    <row r="99" spans="1:15" ht="15.95" customHeight="1">
      <c r="A99" s="139" t="str">
        <f>IF(MATCH(C99,コアインボイス0904!AY:AY,0),"済","")</f>
        <v>済</v>
      </c>
      <c r="B99" s="142">
        <v>1970</v>
      </c>
      <c r="C99" s="142" t="s">
        <v>1338</v>
      </c>
      <c r="D99" s="139" t="s">
        <v>43</v>
      </c>
      <c r="E99" s="143">
        <v>1</v>
      </c>
      <c r="F99" s="145" t="s">
        <v>1339</v>
      </c>
      <c r="G99" s="142" t="s">
        <v>3074</v>
      </c>
      <c r="H99" s="145" t="s">
        <v>2735</v>
      </c>
      <c r="I99" s="142" t="s">
        <v>2736</v>
      </c>
      <c r="L99" s="139">
        <v>2440</v>
      </c>
      <c r="M99" s="142" t="s">
        <v>4209</v>
      </c>
      <c r="N99" s="139" t="s">
        <v>43</v>
      </c>
      <c r="O99" s="139" t="s">
        <v>210</v>
      </c>
    </row>
    <row r="100" spans="1:15" ht="15.95" customHeight="1">
      <c r="A100" s="139" t="str">
        <f>IF(MATCH(C100,コアインボイス0904!AY:AY,0),"済","")</f>
        <v>済</v>
      </c>
      <c r="B100" s="142">
        <v>1980</v>
      </c>
      <c r="C100" s="142" t="s">
        <v>1358</v>
      </c>
      <c r="D100" s="139" t="s">
        <v>43</v>
      </c>
      <c r="E100" s="143">
        <v>2</v>
      </c>
      <c r="F100" s="144" t="s">
        <v>2744</v>
      </c>
      <c r="G100" s="142" t="s">
        <v>3085</v>
      </c>
      <c r="H100" s="144" t="s">
        <v>1356</v>
      </c>
      <c r="I100" s="142" t="s">
        <v>2745</v>
      </c>
      <c r="J100" s="139" t="s">
        <v>2428</v>
      </c>
      <c r="L100" s="139">
        <v>2610</v>
      </c>
      <c r="M100" s="142" t="s">
        <v>4210</v>
      </c>
      <c r="N100" s="139" t="s">
        <v>64</v>
      </c>
      <c r="O100" s="139" t="s">
        <v>64</v>
      </c>
    </row>
    <row r="101" spans="1:15" ht="15.95" customHeight="1">
      <c r="A101" s="139" t="str">
        <f>IF(MATCH(C101,コアインボイス0904!AY:AY,0),"済","")</f>
        <v>済</v>
      </c>
      <c r="B101" s="142">
        <v>1990</v>
      </c>
      <c r="C101" s="142" t="s">
        <v>1354</v>
      </c>
      <c r="D101" s="139" t="s">
        <v>43</v>
      </c>
      <c r="E101" s="143">
        <v>2</v>
      </c>
      <c r="F101" s="144" t="s">
        <v>2739</v>
      </c>
      <c r="G101" s="142" t="s">
        <v>3077</v>
      </c>
      <c r="H101" s="144" t="s">
        <v>1350</v>
      </c>
      <c r="I101" s="142" t="s">
        <v>2740</v>
      </c>
      <c r="J101" s="139" t="s">
        <v>2431</v>
      </c>
      <c r="L101" s="139">
        <v>2470</v>
      </c>
      <c r="M101" s="142" t="s">
        <v>4211</v>
      </c>
      <c r="N101" s="139" t="s">
        <v>43</v>
      </c>
      <c r="O101" s="139" t="s">
        <v>43</v>
      </c>
    </row>
    <row r="102" spans="1:15" ht="15.95" customHeight="1">
      <c r="A102" s="139" t="str">
        <f>IF(MATCH(C102,コアインボイス0904!AY:AY,0),"済","")</f>
        <v>済</v>
      </c>
      <c r="B102" s="142">
        <v>2000</v>
      </c>
      <c r="C102" s="142" t="s">
        <v>2741</v>
      </c>
      <c r="D102" s="139" t="s">
        <v>43</v>
      </c>
      <c r="E102" s="143">
        <v>2</v>
      </c>
      <c r="F102" s="144" t="s">
        <v>2742</v>
      </c>
      <c r="G102" s="142" t="s">
        <v>3078</v>
      </c>
      <c r="H102" s="144" t="s">
        <v>2444</v>
      </c>
      <c r="I102" s="142" t="s">
        <v>2743</v>
      </c>
      <c r="J102" s="139" t="s">
        <v>2355</v>
      </c>
      <c r="L102" s="139">
        <v>2480</v>
      </c>
      <c r="M102" s="142" t="s">
        <v>4412</v>
      </c>
      <c r="N102" s="139" t="s">
        <v>43</v>
      </c>
      <c r="O102" s="139" t="s">
        <v>43</v>
      </c>
    </row>
    <row r="103" spans="1:15" ht="15.95" customHeight="1">
      <c r="A103" s="139" t="str">
        <f>IF(MATCH(C103,コアインボイス0904!AY:AY,0),"済","")</f>
        <v>済</v>
      </c>
      <c r="B103" s="142">
        <v>2010</v>
      </c>
      <c r="C103" s="142" t="s">
        <v>1399</v>
      </c>
      <c r="D103" s="139" t="s">
        <v>43</v>
      </c>
      <c r="E103" s="143">
        <v>2</v>
      </c>
      <c r="F103" s="144" t="s">
        <v>2737</v>
      </c>
      <c r="G103" s="142" t="s">
        <v>3076</v>
      </c>
      <c r="H103" s="144" t="s">
        <v>3075</v>
      </c>
      <c r="I103" s="142" t="s">
        <v>2738</v>
      </c>
      <c r="J103" s="139" t="s">
        <v>2418</v>
      </c>
      <c r="L103" s="139">
        <v>2450</v>
      </c>
      <c r="M103" s="142" t="s">
        <v>4212</v>
      </c>
      <c r="N103" s="139" t="s">
        <v>43</v>
      </c>
      <c r="O103" s="139" t="s">
        <v>43</v>
      </c>
    </row>
    <row r="104" spans="1:15" ht="15.95" customHeight="1">
      <c r="A104" s="139" t="str">
        <f>IF(MATCH(C104,コアインボイス0904!AY:AY,0),"済","")</f>
        <v>済</v>
      </c>
      <c r="B104" s="142">
        <v>2020</v>
      </c>
      <c r="C104" s="142" t="s">
        <v>1633</v>
      </c>
      <c r="D104" s="139" t="s">
        <v>43</v>
      </c>
      <c r="E104" s="143">
        <v>2</v>
      </c>
      <c r="F104" s="144" t="s">
        <v>2654</v>
      </c>
      <c r="G104" s="142" t="s">
        <v>2963</v>
      </c>
      <c r="H104" s="144" t="s">
        <v>2962</v>
      </c>
      <c r="I104" s="142" t="s">
        <v>2655</v>
      </c>
      <c r="L104" s="139">
        <v>1140</v>
      </c>
      <c r="M104" s="142" t="s">
        <v>4213</v>
      </c>
      <c r="N104" s="139" t="s">
        <v>43</v>
      </c>
      <c r="O104" s="139" t="s">
        <v>210</v>
      </c>
    </row>
    <row r="105" spans="1:15" ht="15.95" customHeight="1">
      <c r="A105" s="139" t="str">
        <f>IF(MATCH(C105,コアインボイス0904!AY:AY,0),"済","")</f>
        <v>済</v>
      </c>
      <c r="B105" s="142">
        <v>2030</v>
      </c>
      <c r="C105" s="142" t="s">
        <v>1639</v>
      </c>
      <c r="D105" s="139" t="s">
        <v>43</v>
      </c>
      <c r="E105" s="143">
        <v>3</v>
      </c>
      <c r="F105" s="147" t="s">
        <v>2656</v>
      </c>
      <c r="G105" s="142" t="s">
        <v>2965</v>
      </c>
      <c r="H105" s="147" t="s">
        <v>2964</v>
      </c>
      <c r="I105" s="142" t="s">
        <v>2657</v>
      </c>
      <c r="J105" s="139" t="s">
        <v>2418</v>
      </c>
      <c r="L105" s="139">
        <v>1150</v>
      </c>
      <c r="M105" s="142" t="s">
        <v>4214</v>
      </c>
      <c r="N105" s="139" t="s">
        <v>43</v>
      </c>
      <c r="O105" s="139" t="s">
        <v>43</v>
      </c>
    </row>
    <row r="106" spans="1:15" ht="15.95" customHeight="1">
      <c r="A106" s="139" t="str">
        <f>IF(MATCH(C106,コアインボイス0904!AY:AY,0),"済","")</f>
        <v>済</v>
      </c>
      <c r="B106" s="142">
        <v>2040</v>
      </c>
      <c r="C106" s="142" t="s">
        <v>1643</v>
      </c>
      <c r="D106" s="139" t="s">
        <v>43</v>
      </c>
      <c r="E106" s="143">
        <v>3</v>
      </c>
      <c r="F106" s="147" t="s">
        <v>2658</v>
      </c>
      <c r="G106" s="142" t="s">
        <v>2967</v>
      </c>
      <c r="H106" s="147" t="s">
        <v>2966</v>
      </c>
      <c r="I106" s="142" t="s">
        <v>2659</v>
      </c>
      <c r="J106" s="139" t="s">
        <v>2418</v>
      </c>
      <c r="L106" s="139">
        <v>1160</v>
      </c>
      <c r="M106" s="142" t="s">
        <v>4215</v>
      </c>
      <c r="N106" s="139" t="s">
        <v>43</v>
      </c>
      <c r="O106" s="139" t="s">
        <v>43</v>
      </c>
    </row>
    <row r="107" spans="1:15" ht="15.95" customHeight="1">
      <c r="A107" s="139" t="str">
        <f>IF(MATCH(C107,コアインボイス0904!AY:AY,0),"済","")</f>
        <v>済</v>
      </c>
      <c r="B107" s="142">
        <v>2050</v>
      </c>
      <c r="C107" s="142" t="s">
        <v>1362</v>
      </c>
      <c r="D107" s="139" t="s">
        <v>43</v>
      </c>
      <c r="E107" s="143">
        <v>2</v>
      </c>
      <c r="F107" s="144" t="s">
        <v>2747</v>
      </c>
      <c r="G107" s="142" t="s">
        <v>3079</v>
      </c>
      <c r="H107" s="144" t="s">
        <v>2746</v>
      </c>
      <c r="I107" s="142" t="s">
        <v>2748</v>
      </c>
      <c r="L107" s="139">
        <v>2490</v>
      </c>
      <c r="M107" s="142" t="s">
        <v>4216</v>
      </c>
      <c r="N107" s="139" t="s">
        <v>43</v>
      </c>
      <c r="O107" s="139" t="s">
        <v>43</v>
      </c>
    </row>
    <row r="108" spans="1:15" ht="15.95" customHeight="1">
      <c r="A108" s="139" t="str">
        <f>IF(MATCH(C108,コアインボイス0904!AY:AY,0),"済","")</f>
        <v>済</v>
      </c>
      <c r="B108" s="142">
        <v>2060</v>
      </c>
      <c r="C108" s="142" t="s">
        <v>1372</v>
      </c>
      <c r="D108" s="139" t="s">
        <v>43</v>
      </c>
      <c r="E108" s="143">
        <v>3</v>
      </c>
      <c r="F108" s="147" t="s">
        <v>2751</v>
      </c>
      <c r="G108" s="142" t="s">
        <v>3020</v>
      </c>
      <c r="H108" s="147" t="s">
        <v>3080</v>
      </c>
      <c r="I108" s="142" t="s">
        <v>2752</v>
      </c>
      <c r="J108" s="139" t="s">
        <v>2428</v>
      </c>
      <c r="L108" s="139">
        <v>2500</v>
      </c>
      <c r="M108" s="142" t="s">
        <v>4217</v>
      </c>
      <c r="N108" s="139" t="s">
        <v>43</v>
      </c>
      <c r="O108" s="139" t="s">
        <v>43</v>
      </c>
    </row>
    <row r="109" spans="1:15" ht="15.95" customHeight="1">
      <c r="A109" s="139" t="str">
        <f>IF(MATCH(C109,コアインボイス0904!AY:AY,0),"済","")</f>
        <v>済</v>
      </c>
      <c r="B109" s="142">
        <v>2070</v>
      </c>
      <c r="C109" s="142" t="s">
        <v>1376</v>
      </c>
      <c r="D109" s="139" t="s">
        <v>43</v>
      </c>
      <c r="E109" s="143">
        <v>3</v>
      </c>
      <c r="F109" s="147" t="s">
        <v>2753</v>
      </c>
      <c r="G109" s="142" t="s">
        <v>3022</v>
      </c>
      <c r="H109" s="147" t="s">
        <v>3081</v>
      </c>
      <c r="I109" s="142" t="s">
        <v>2754</v>
      </c>
      <c r="J109" s="139" t="s">
        <v>2428</v>
      </c>
      <c r="L109" s="139">
        <v>2510</v>
      </c>
      <c r="M109" s="142" t="s">
        <v>4218</v>
      </c>
      <c r="N109" s="139" t="s">
        <v>43</v>
      </c>
      <c r="O109" s="139" t="s">
        <v>43</v>
      </c>
    </row>
    <row r="110" spans="1:15" ht="15.95" customHeight="1">
      <c r="A110" s="139" t="str">
        <f>IF(MATCH(C110,コアインボイス0904!AY:AY,0),"済","")</f>
        <v>済</v>
      </c>
      <c r="B110" s="142">
        <v>2080</v>
      </c>
      <c r="C110" s="142" t="s">
        <v>1380</v>
      </c>
      <c r="D110" s="139" t="s">
        <v>43</v>
      </c>
      <c r="E110" s="143">
        <v>3</v>
      </c>
      <c r="F110" s="147" t="s">
        <v>2755</v>
      </c>
      <c r="G110" s="142" t="s">
        <v>3022</v>
      </c>
      <c r="H110" s="147" t="s">
        <v>3083</v>
      </c>
      <c r="I110" s="142" t="s">
        <v>2756</v>
      </c>
      <c r="J110" s="139" t="s">
        <v>2428</v>
      </c>
      <c r="L110" s="139">
        <v>2560</v>
      </c>
      <c r="M110" s="142" t="s">
        <v>4219</v>
      </c>
      <c r="N110" s="139" t="s">
        <v>64</v>
      </c>
      <c r="O110" s="139" t="s">
        <v>64</v>
      </c>
    </row>
    <row r="111" spans="1:15" ht="15.95" customHeight="1">
      <c r="A111" s="139" t="e">
        <f>IF(MATCH(C111,コアインボイス0904!AY:AY,0),"済","")</f>
        <v>#N/A</v>
      </c>
      <c r="B111" s="142">
        <v>2090</v>
      </c>
      <c r="C111" s="142" t="s">
        <v>2759</v>
      </c>
      <c r="D111" s="139" t="s">
        <v>43</v>
      </c>
      <c r="E111" s="143">
        <v>3</v>
      </c>
      <c r="F111" s="147" t="s">
        <v>2760</v>
      </c>
      <c r="G111" s="142" t="s">
        <v>3082</v>
      </c>
      <c r="H111" s="147" t="s">
        <v>2757</v>
      </c>
      <c r="I111" s="142" t="s">
        <v>2758</v>
      </c>
      <c r="J111" s="139" t="s">
        <v>2428</v>
      </c>
      <c r="L111" s="139">
        <v>2520</v>
      </c>
      <c r="M111" s="142" t="s">
        <v>4220</v>
      </c>
      <c r="N111" s="139" t="s">
        <v>43</v>
      </c>
      <c r="O111" s="139" t="s">
        <v>43</v>
      </c>
    </row>
    <row r="112" spans="1:15" ht="15.95" customHeight="1">
      <c r="A112" s="139" t="str">
        <f>IF(MATCH(C112,コアインボイス0904!AY:AY,0),"済","")</f>
        <v>済</v>
      </c>
      <c r="B112" s="142">
        <v>2100</v>
      </c>
      <c r="C112" s="142" t="s">
        <v>1368</v>
      </c>
      <c r="D112" s="139" t="s">
        <v>43</v>
      </c>
      <c r="E112" s="143">
        <v>3</v>
      </c>
      <c r="F112" s="147" t="s">
        <v>2749</v>
      </c>
      <c r="G112" s="142" t="s">
        <v>3024</v>
      </c>
      <c r="H112" s="147" t="s">
        <v>1366</v>
      </c>
      <c r="I112" s="142" t="s">
        <v>2750</v>
      </c>
      <c r="J112" s="139" t="s">
        <v>2428</v>
      </c>
      <c r="L112" s="139">
        <v>2530</v>
      </c>
      <c r="M112" s="142" t="s">
        <v>4221</v>
      </c>
      <c r="N112" s="139" t="s">
        <v>43</v>
      </c>
      <c r="O112" s="139" t="s">
        <v>43</v>
      </c>
    </row>
    <row r="113" spans="1:15" ht="15.95" customHeight="1">
      <c r="A113" s="139" t="e">
        <f>IF(MATCH(C113,コアインボイス0904!AY:AY,0),"済","")</f>
        <v>#N/A</v>
      </c>
      <c r="B113" s="142">
        <v>2110</v>
      </c>
      <c r="C113" s="142" t="s">
        <v>2763</v>
      </c>
      <c r="D113" s="139" t="s">
        <v>43</v>
      </c>
      <c r="E113" s="143">
        <v>3</v>
      </c>
      <c r="F113" s="147" t="s">
        <v>2764</v>
      </c>
      <c r="G113" s="142" t="s">
        <v>3025</v>
      </c>
      <c r="H113" s="147" t="s">
        <v>2761</v>
      </c>
      <c r="I113" s="142" t="s">
        <v>2762</v>
      </c>
      <c r="J113" s="139" t="s">
        <v>2428</v>
      </c>
      <c r="L113" s="139">
        <v>2540</v>
      </c>
      <c r="M113" s="142" t="s">
        <v>4222</v>
      </c>
      <c r="N113" s="139" t="s">
        <v>43</v>
      </c>
      <c r="O113" s="139" t="s">
        <v>43</v>
      </c>
    </row>
    <row r="114" spans="1:15" ht="15.95" customHeight="1">
      <c r="A114" s="139" t="str">
        <f>IF(MATCH(C114,コアインボイス0904!AY:AY,0),"済","")</f>
        <v>済</v>
      </c>
      <c r="B114" s="142">
        <v>2120</v>
      </c>
      <c r="C114" s="142" t="s">
        <v>1384</v>
      </c>
      <c r="D114" s="139" t="s">
        <v>64</v>
      </c>
      <c r="E114" s="143">
        <v>3</v>
      </c>
      <c r="F114" s="147" t="s">
        <v>2765</v>
      </c>
      <c r="G114" s="142" t="s">
        <v>3028</v>
      </c>
      <c r="H114" s="147" t="s">
        <v>3084</v>
      </c>
      <c r="I114" s="142" t="s">
        <v>2766</v>
      </c>
      <c r="J114" s="139" t="s">
        <v>2355</v>
      </c>
      <c r="L114" s="139">
        <v>2580</v>
      </c>
      <c r="M114" s="142" t="s">
        <v>4223</v>
      </c>
      <c r="N114" s="139" t="s">
        <v>64</v>
      </c>
      <c r="O114" s="139" t="s">
        <v>43</v>
      </c>
    </row>
    <row r="115" spans="1:15" ht="15.95" customHeight="1">
      <c r="A115" s="139" t="str">
        <f>IF(MATCH(C115,コアインボイス0904!AY:AY,0),"済","")</f>
        <v>済</v>
      </c>
      <c r="B115" s="142">
        <v>2130</v>
      </c>
      <c r="C115" s="142" t="s">
        <v>852</v>
      </c>
      <c r="D115" s="139" t="s">
        <v>210</v>
      </c>
      <c r="E115" s="143">
        <v>1</v>
      </c>
      <c r="F115" s="145" t="s">
        <v>853</v>
      </c>
      <c r="G115" s="142" t="s">
        <v>3087</v>
      </c>
      <c r="H115" s="145" t="s">
        <v>3086</v>
      </c>
      <c r="I115" s="142" t="s">
        <v>2631</v>
      </c>
      <c r="L115" s="139">
        <v>2620</v>
      </c>
      <c r="M115" s="142" t="s">
        <v>4224</v>
      </c>
      <c r="N115" s="139" t="s">
        <v>210</v>
      </c>
      <c r="O115" s="139" t="s">
        <v>210</v>
      </c>
    </row>
    <row r="116" spans="1:15" ht="15.95" customHeight="1">
      <c r="A116" s="139" t="str">
        <f>IF(MATCH(C116,コアインボイス0904!AY:AY,0),"済","")</f>
        <v>済</v>
      </c>
      <c r="B116" s="142">
        <v>2140</v>
      </c>
      <c r="C116" s="142" t="s">
        <v>2634</v>
      </c>
      <c r="D116" s="139" t="s">
        <v>43</v>
      </c>
      <c r="E116" s="143">
        <v>2</v>
      </c>
      <c r="F116" s="144" t="s">
        <v>2635</v>
      </c>
      <c r="G116" s="142" t="s">
        <v>3088</v>
      </c>
      <c r="H116" s="144" t="s">
        <v>2632</v>
      </c>
      <c r="I116" s="142" t="s">
        <v>2633</v>
      </c>
      <c r="J116" s="139" t="s">
        <v>2431</v>
      </c>
      <c r="L116" s="139">
        <v>2630</v>
      </c>
      <c r="M116" s="142" t="s">
        <v>4225</v>
      </c>
      <c r="N116" s="139" t="s">
        <v>43</v>
      </c>
      <c r="O116" s="139" t="s">
        <v>43</v>
      </c>
    </row>
    <row r="117" spans="1:15" ht="15.95" customHeight="1">
      <c r="A117" s="139" t="str">
        <f>IF(MATCH(C117,コアインボイス0904!AY:AY,0),"済","")</f>
        <v>済</v>
      </c>
      <c r="B117" s="142">
        <v>2150</v>
      </c>
      <c r="C117" s="142" t="s">
        <v>863</v>
      </c>
      <c r="D117" s="139" t="s">
        <v>64</v>
      </c>
      <c r="E117" s="143">
        <v>2</v>
      </c>
      <c r="F117" s="144" t="s">
        <v>2636</v>
      </c>
      <c r="G117" s="142" t="s">
        <v>3089</v>
      </c>
      <c r="H117" s="144" t="s">
        <v>860</v>
      </c>
      <c r="I117" s="142" t="s">
        <v>2637</v>
      </c>
      <c r="J117" s="139" t="s">
        <v>2355</v>
      </c>
      <c r="L117" s="139">
        <v>2640</v>
      </c>
      <c r="M117" s="142" t="s">
        <v>4226</v>
      </c>
      <c r="N117" s="139" t="s">
        <v>64</v>
      </c>
      <c r="O117" s="139" t="s">
        <v>64</v>
      </c>
    </row>
    <row r="118" spans="1:15" ht="15.95" customHeight="1">
      <c r="A118" s="139" t="str">
        <f>IF(MATCH(C118,コアインボイス0904!AY:AY,0),"済","")</f>
        <v>済</v>
      </c>
      <c r="B118" s="142">
        <v>2160</v>
      </c>
      <c r="C118" s="142" t="s">
        <v>869</v>
      </c>
      <c r="D118" s="139" t="s">
        <v>43</v>
      </c>
      <c r="E118" s="143">
        <v>2</v>
      </c>
      <c r="F118" s="144" t="s">
        <v>2638</v>
      </c>
      <c r="G118" s="142" t="s">
        <v>3091</v>
      </c>
      <c r="H118" s="144" t="s">
        <v>3090</v>
      </c>
      <c r="I118" s="142" t="s">
        <v>2639</v>
      </c>
      <c r="J118" s="139" t="s">
        <v>2428</v>
      </c>
      <c r="L118" s="139">
        <v>2650</v>
      </c>
      <c r="M118" s="142" t="s">
        <v>4413</v>
      </c>
      <c r="N118" s="139" t="s">
        <v>43</v>
      </c>
      <c r="O118" s="139" t="s">
        <v>43</v>
      </c>
    </row>
    <row r="119" spans="1:15" ht="15.95" customHeight="1">
      <c r="A119" s="139" t="str">
        <f>IF(MATCH(C119,コアインボイス0904!AY:AY,0),"済","")</f>
        <v>済</v>
      </c>
      <c r="B119" s="142">
        <v>2170</v>
      </c>
      <c r="C119" s="142" t="s">
        <v>3092</v>
      </c>
      <c r="D119" s="139" t="s">
        <v>210</v>
      </c>
      <c r="E119" s="143">
        <v>2</v>
      </c>
      <c r="F119" s="144" t="s">
        <v>3093</v>
      </c>
      <c r="G119" s="142" t="s">
        <v>3095</v>
      </c>
      <c r="H119" s="144" t="s">
        <v>3094</v>
      </c>
      <c r="I119" s="142" t="s">
        <v>3096</v>
      </c>
      <c r="J119" s="139" t="s">
        <v>2428</v>
      </c>
      <c r="L119" s="139">
        <v>2660</v>
      </c>
      <c r="M119" s="142" t="s">
        <v>4227</v>
      </c>
      <c r="N119" s="139" t="s">
        <v>210</v>
      </c>
      <c r="O119" s="139" t="s">
        <v>210</v>
      </c>
    </row>
    <row r="120" spans="1:15" ht="15.95" customHeight="1">
      <c r="A120" s="139" t="str">
        <f>IF(MATCH(C120,コアインボイス0904!AY:AY,0),"済","")</f>
        <v>済</v>
      </c>
      <c r="B120" s="142">
        <v>2180</v>
      </c>
      <c r="C120" s="142" t="s">
        <v>3097</v>
      </c>
      <c r="D120" s="139" t="s">
        <v>43</v>
      </c>
      <c r="E120" s="143">
        <v>3</v>
      </c>
      <c r="F120" s="147" t="s">
        <v>3098</v>
      </c>
      <c r="G120" s="142" t="s">
        <v>3099</v>
      </c>
      <c r="H120" s="147" t="s">
        <v>2444</v>
      </c>
      <c r="I120" s="142" t="s">
        <v>3100</v>
      </c>
      <c r="J120" s="139" t="s">
        <v>2355</v>
      </c>
      <c r="L120" s="139">
        <v>2670</v>
      </c>
      <c r="M120" s="142" t="s">
        <v>4414</v>
      </c>
      <c r="N120" s="139" t="s">
        <v>43</v>
      </c>
      <c r="O120" s="139" t="s">
        <v>43</v>
      </c>
    </row>
    <row r="121" spans="1:15" ht="15.95" customHeight="1">
      <c r="A121" s="139" t="str">
        <f>IF(MATCH(C121,コアインボイス0904!AY:AY,0),"済","")</f>
        <v>済</v>
      </c>
      <c r="B121" s="142">
        <v>2190</v>
      </c>
      <c r="C121" s="142" t="s">
        <v>879</v>
      </c>
      <c r="D121" s="139" t="s">
        <v>43</v>
      </c>
      <c r="E121" s="143">
        <v>2</v>
      </c>
      <c r="F121" s="144" t="s">
        <v>2640</v>
      </c>
      <c r="G121" s="142" t="s">
        <v>3108</v>
      </c>
      <c r="H121" s="144" t="s">
        <v>3107</v>
      </c>
      <c r="I121" s="142" t="s">
        <v>2641</v>
      </c>
      <c r="L121" s="139">
        <v>2720</v>
      </c>
      <c r="M121" s="142" t="s">
        <v>4228</v>
      </c>
      <c r="N121" s="139" t="s">
        <v>43</v>
      </c>
      <c r="O121" s="139" t="s">
        <v>43</v>
      </c>
    </row>
    <row r="122" spans="1:15" ht="15.95" customHeight="1">
      <c r="A122" s="139" t="str">
        <f>IF(MATCH(C122,コアインボイス0904!AY:AY,0),"済","")</f>
        <v>済</v>
      </c>
      <c r="B122" s="142">
        <v>2200</v>
      </c>
      <c r="C122" s="142" t="s">
        <v>895</v>
      </c>
      <c r="D122" s="139" t="s">
        <v>64</v>
      </c>
      <c r="E122" s="143">
        <v>3</v>
      </c>
      <c r="F122" s="147" t="s">
        <v>2644</v>
      </c>
      <c r="G122" s="142" t="s">
        <v>3110</v>
      </c>
      <c r="H122" s="147" t="s">
        <v>3109</v>
      </c>
      <c r="I122" s="142" t="s">
        <v>2645</v>
      </c>
      <c r="J122" s="139" t="s">
        <v>2431</v>
      </c>
      <c r="L122" s="139">
        <v>2730</v>
      </c>
      <c r="M122" s="142" t="s">
        <v>4229</v>
      </c>
      <c r="N122" s="139" t="s">
        <v>64</v>
      </c>
      <c r="O122" s="139" t="s">
        <v>43</v>
      </c>
    </row>
    <row r="123" spans="1:15" ht="15.95" customHeight="1">
      <c r="A123" s="139" t="str">
        <f>IF(MATCH(C123,コアインボイス0904!AY:AY,0),"済","")</f>
        <v>済</v>
      </c>
      <c r="B123" s="142">
        <v>2210</v>
      </c>
      <c r="C123" s="142" t="s">
        <v>3111</v>
      </c>
      <c r="D123" s="139" t="s">
        <v>43</v>
      </c>
      <c r="E123" s="143">
        <v>3</v>
      </c>
      <c r="F123" s="147" t="s">
        <v>3112</v>
      </c>
      <c r="G123" s="142" t="s">
        <v>3113</v>
      </c>
      <c r="H123" s="147" t="s">
        <v>2444</v>
      </c>
      <c r="I123" s="142" t="s">
        <v>3114</v>
      </c>
      <c r="J123" s="139" t="s">
        <v>2355</v>
      </c>
      <c r="L123" s="139">
        <v>2740</v>
      </c>
      <c r="M123" s="142" t="s">
        <v>4415</v>
      </c>
      <c r="N123" s="139" t="s">
        <v>43</v>
      </c>
      <c r="O123" s="139" t="s">
        <v>43</v>
      </c>
    </row>
    <row r="124" spans="1:15" ht="15.95" customHeight="1">
      <c r="A124" s="139" t="str">
        <f>IF(MATCH(C124,コアインボイス0904!AY:AY,0),"済","")</f>
        <v>済</v>
      </c>
      <c r="B124" s="142">
        <v>2220</v>
      </c>
      <c r="C124" s="142" t="s">
        <v>889</v>
      </c>
      <c r="D124" s="139" t="s">
        <v>43</v>
      </c>
      <c r="E124" s="143">
        <v>3</v>
      </c>
      <c r="F124" s="147" t="s">
        <v>2642</v>
      </c>
      <c r="G124" s="142" t="s">
        <v>3116</v>
      </c>
      <c r="H124" s="147" t="s">
        <v>3115</v>
      </c>
      <c r="I124" s="142" t="s">
        <v>2643</v>
      </c>
      <c r="J124" s="139" t="s">
        <v>2428</v>
      </c>
      <c r="L124" s="139">
        <v>2750</v>
      </c>
      <c r="M124" s="142" t="s">
        <v>4230</v>
      </c>
      <c r="N124" s="139" t="s">
        <v>43</v>
      </c>
      <c r="O124" s="139" t="s">
        <v>43</v>
      </c>
    </row>
    <row r="125" spans="1:15" ht="15.95" customHeight="1">
      <c r="A125" s="139" t="str">
        <f>IF(MATCH(C125,コアインボイス0904!AY:AY,0),"済","")</f>
        <v>済</v>
      </c>
      <c r="B125" s="142">
        <v>2230</v>
      </c>
      <c r="C125" s="142" t="s">
        <v>3117</v>
      </c>
      <c r="D125" s="139" t="s">
        <v>43</v>
      </c>
      <c r="E125" s="143">
        <v>3</v>
      </c>
      <c r="F125" s="147" t="s">
        <v>3118</v>
      </c>
      <c r="G125" s="142" t="s">
        <v>3120</v>
      </c>
      <c r="H125" s="147" t="s">
        <v>3119</v>
      </c>
      <c r="I125" s="142" t="s">
        <v>3121</v>
      </c>
      <c r="J125" s="139" t="s">
        <v>2431</v>
      </c>
      <c r="L125" s="139">
        <v>2770</v>
      </c>
      <c r="M125" s="142" t="s">
        <v>4231</v>
      </c>
      <c r="N125" s="139" t="s">
        <v>64</v>
      </c>
      <c r="O125" s="139" t="s">
        <v>43</v>
      </c>
    </row>
    <row r="126" spans="1:15" ht="15.95" customHeight="1">
      <c r="A126" s="139" t="e">
        <f>IF(MATCH(C126,コアインボイス0904!AY:AY,0),"済","")</f>
        <v>#N/A</v>
      </c>
      <c r="B126" s="142">
        <v>2240</v>
      </c>
      <c r="C126" s="142" t="s">
        <v>3122</v>
      </c>
      <c r="D126" s="139" t="s">
        <v>43</v>
      </c>
      <c r="E126" s="143">
        <v>2</v>
      </c>
      <c r="F126" s="144" t="s">
        <v>3123</v>
      </c>
      <c r="G126" s="142" t="s">
        <v>3125</v>
      </c>
      <c r="H126" s="144" t="s">
        <v>3124</v>
      </c>
      <c r="I126" s="142" t="s">
        <v>3126</v>
      </c>
      <c r="L126" s="139">
        <v>2780</v>
      </c>
      <c r="M126" s="142" t="s">
        <v>4232</v>
      </c>
      <c r="N126" s="139" t="s">
        <v>43</v>
      </c>
      <c r="O126" s="139" t="s">
        <v>43</v>
      </c>
    </row>
    <row r="127" spans="1:15" ht="15.95" customHeight="1">
      <c r="A127" s="139" t="e">
        <f>IF(MATCH(C127,コアインボイス0904!AY:AY,0),"済","")</f>
        <v>#N/A</v>
      </c>
      <c r="B127" s="142">
        <v>2250</v>
      </c>
      <c r="C127" s="142" t="s">
        <v>2646</v>
      </c>
      <c r="D127" s="139" t="s">
        <v>43</v>
      </c>
      <c r="E127" s="143">
        <v>3</v>
      </c>
      <c r="F127" s="147" t="s">
        <v>2647</v>
      </c>
      <c r="G127" s="142" t="s">
        <v>3020</v>
      </c>
      <c r="H127" s="147" t="s">
        <v>3127</v>
      </c>
      <c r="I127" s="142" t="s">
        <v>2604</v>
      </c>
      <c r="J127" s="139" t="s">
        <v>2428</v>
      </c>
      <c r="L127" s="139">
        <v>2790</v>
      </c>
      <c r="M127" s="142" t="s">
        <v>4233</v>
      </c>
      <c r="N127" s="139" t="s">
        <v>43</v>
      </c>
      <c r="O127" s="139" t="s">
        <v>43</v>
      </c>
    </row>
    <row r="128" spans="1:15" ht="15.95" customHeight="1">
      <c r="A128" s="139" t="e">
        <f>IF(MATCH(C128,コアインボイス0904!AY:AY,0),"済","")</f>
        <v>#N/A</v>
      </c>
      <c r="B128" s="142">
        <v>2260</v>
      </c>
      <c r="C128" s="142" t="s">
        <v>3128</v>
      </c>
      <c r="D128" s="139" t="s">
        <v>43</v>
      </c>
      <c r="E128" s="143">
        <v>3</v>
      </c>
      <c r="F128" s="147" t="s">
        <v>3129</v>
      </c>
      <c r="G128" s="142" t="s">
        <v>3022</v>
      </c>
      <c r="H128" s="147" t="s">
        <v>3130</v>
      </c>
      <c r="I128" s="142" t="s">
        <v>2608</v>
      </c>
      <c r="J128" s="139" t="s">
        <v>2428</v>
      </c>
      <c r="L128" s="139">
        <v>2800</v>
      </c>
      <c r="M128" s="142" t="s">
        <v>4234</v>
      </c>
      <c r="N128" s="139" t="s">
        <v>43</v>
      </c>
      <c r="O128" s="139" t="s">
        <v>43</v>
      </c>
    </row>
    <row r="129" spans="1:15" ht="15.95" customHeight="1">
      <c r="A129" s="139" t="e">
        <f>IF(MATCH(C129,コアインボイス0904!AY:AY,0),"済","")</f>
        <v>#N/A</v>
      </c>
      <c r="B129" s="142">
        <v>2270</v>
      </c>
      <c r="C129" s="142" t="s">
        <v>3131</v>
      </c>
      <c r="D129" s="139" t="s">
        <v>43</v>
      </c>
      <c r="E129" s="143">
        <v>3</v>
      </c>
      <c r="F129" s="147" t="s">
        <v>3132</v>
      </c>
      <c r="G129" s="142" t="s">
        <v>3134</v>
      </c>
      <c r="H129" s="147" t="s">
        <v>3133</v>
      </c>
      <c r="I129" s="142" t="s">
        <v>2612</v>
      </c>
      <c r="J129" s="139" t="s">
        <v>2428</v>
      </c>
      <c r="L129" s="139">
        <v>2810</v>
      </c>
      <c r="M129" s="142" t="s">
        <v>4235</v>
      </c>
      <c r="N129" s="139" t="s">
        <v>43</v>
      </c>
      <c r="O129" s="139" t="s">
        <v>43</v>
      </c>
    </row>
    <row r="130" spans="1:15" ht="15.95" customHeight="1">
      <c r="A130" s="139" t="e">
        <f>IF(MATCH(C130,コアインボイス0904!AY:AY,0),"済","")</f>
        <v>#N/A</v>
      </c>
      <c r="B130" s="142">
        <v>2280</v>
      </c>
      <c r="C130" s="142" t="s">
        <v>3135</v>
      </c>
      <c r="D130" s="139" t="s">
        <v>43</v>
      </c>
      <c r="E130" s="143">
        <v>3</v>
      </c>
      <c r="F130" s="147" t="s">
        <v>3136</v>
      </c>
      <c r="G130" s="142" t="s">
        <v>3024</v>
      </c>
      <c r="H130" s="147" t="s">
        <v>3137</v>
      </c>
      <c r="I130" s="142" t="s">
        <v>2616</v>
      </c>
      <c r="J130" s="139" t="s">
        <v>2428</v>
      </c>
      <c r="L130" s="139">
        <v>2820</v>
      </c>
      <c r="M130" s="142" t="s">
        <v>4236</v>
      </c>
      <c r="N130" s="139" t="s">
        <v>43</v>
      </c>
      <c r="O130" s="139" t="s">
        <v>43</v>
      </c>
    </row>
    <row r="131" spans="1:15" ht="15.95" customHeight="1">
      <c r="A131" s="139" t="e">
        <f>IF(MATCH(C131,コアインボイス0904!AY:AY,0),"済","")</f>
        <v>#N/A</v>
      </c>
      <c r="B131" s="142">
        <v>2290</v>
      </c>
      <c r="C131" s="142" t="s">
        <v>3138</v>
      </c>
      <c r="D131" s="139" t="s">
        <v>43</v>
      </c>
      <c r="E131" s="143">
        <v>3</v>
      </c>
      <c r="F131" s="147" t="s">
        <v>3139</v>
      </c>
      <c r="G131" s="142" t="s">
        <v>3025</v>
      </c>
      <c r="H131" s="147" t="s">
        <v>3140</v>
      </c>
      <c r="I131" s="142" t="s">
        <v>2620</v>
      </c>
      <c r="J131" s="139" t="s">
        <v>2428</v>
      </c>
      <c r="L131" s="139">
        <v>2830</v>
      </c>
      <c r="M131" s="142" t="s">
        <v>4237</v>
      </c>
      <c r="N131" s="139" t="s">
        <v>43</v>
      </c>
      <c r="O131" s="139" t="s">
        <v>43</v>
      </c>
    </row>
    <row r="132" spans="1:15" ht="15.95" customHeight="1">
      <c r="A132" s="139" t="e">
        <f>IF(MATCH(C132,コアインボイス0904!AY:AY,0),"済","")</f>
        <v>#N/A</v>
      </c>
      <c r="B132" s="142">
        <v>2300</v>
      </c>
      <c r="C132" s="142" t="s">
        <v>3141</v>
      </c>
      <c r="D132" s="139" t="s">
        <v>43</v>
      </c>
      <c r="E132" s="143">
        <v>3</v>
      </c>
      <c r="F132" s="147" t="s">
        <v>3142</v>
      </c>
      <c r="G132" s="142" t="s">
        <v>3022</v>
      </c>
      <c r="H132" s="147" t="s">
        <v>3143</v>
      </c>
      <c r="I132" s="142" t="s">
        <v>2624</v>
      </c>
      <c r="J132" s="139" t="s">
        <v>2428</v>
      </c>
      <c r="L132" s="139">
        <v>2850</v>
      </c>
      <c r="M132" s="142" t="s">
        <v>4238</v>
      </c>
      <c r="N132" s="139" t="s">
        <v>64</v>
      </c>
      <c r="O132" s="139" t="s">
        <v>64</v>
      </c>
    </row>
    <row r="133" spans="1:15" ht="15.95" customHeight="1">
      <c r="A133" s="139" t="e">
        <f>IF(MATCH(C133,コアインボイス0904!AY:AY,0),"済","")</f>
        <v>#N/A</v>
      </c>
      <c r="B133" s="142">
        <v>2310</v>
      </c>
      <c r="C133" s="142" t="s">
        <v>3144</v>
      </c>
      <c r="D133" s="139" t="s">
        <v>43</v>
      </c>
      <c r="E133" s="143">
        <v>3</v>
      </c>
      <c r="F133" s="147" t="s">
        <v>3145</v>
      </c>
      <c r="G133" s="142" t="s">
        <v>3028</v>
      </c>
      <c r="H133" s="147" t="s">
        <v>3146</v>
      </c>
      <c r="I133" s="142" t="s">
        <v>2628</v>
      </c>
      <c r="J133" s="139" t="s">
        <v>2355</v>
      </c>
      <c r="L133" s="139">
        <v>2870</v>
      </c>
      <c r="M133" s="142" t="s">
        <v>4239</v>
      </c>
      <c r="N133" s="139" t="s">
        <v>64</v>
      </c>
      <c r="O133" s="139" t="s">
        <v>43</v>
      </c>
    </row>
    <row r="134" spans="1:15" ht="15.95" customHeight="1">
      <c r="A134" s="139" t="str">
        <f>IF(MATCH(C134,コアインボイス0904!AY:AY,0),"済","")</f>
        <v>済</v>
      </c>
      <c r="B134" s="142">
        <v>2320</v>
      </c>
      <c r="C134" s="142" t="s">
        <v>940</v>
      </c>
      <c r="D134" s="139" t="s">
        <v>43</v>
      </c>
      <c r="E134" s="143">
        <v>2</v>
      </c>
      <c r="F134" s="144" t="s">
        <v>2648</v>
      </c>
      <c r="G134" s="142" t="s">
        <v>3102</v>
      </c>
      <c r="H134" s="144" t="s">
        <v>3101</v>
      </c>
      <c r="I134" s="142" t="s">
        <v>2649</v>
      </c>
      <c r="L134" s="139">
        <v>2680</v>
      </c>
      <c r="M134" s="142" t="s">
        <v>4240</v>
      </c>
      <c r="N134" s="139" t="s">
        <v>43</v>
      </c>
      <c r="O134" s="139" t="s">
        <v>43</v>
      </c>
    </row>
    <row r="135" spans="1:15" ht="15.95" customHeight="1">
      <c r="A135" s="139" t="str">
        <f>IF(MATCH(C135,コアインボイス0904!AY:AY,0),"済","")</f>
        <v>済</v>
      </c>
      <c r="B135" s="142">
        <v>2330</v>
      </c>
      <c r="C135" s="142" t="s">
        <v>950</v>
      </c>
      <c r="D135" s="139" t="s">
        <v>64</v>
      </c>
      <c r="E135" s="143">
        <v>3</v>
      </c>
      <c r="F135" s="147" t="s">
        <v>2650</v>
      </c>
      <c r="G135" s="142" t="s">
        <v>3104</v>
      </c>
      <c r="H135" s="147" t="s">
        <v>3103</v>
      </c>
      <c r="I135" s="142" t="s">
        <v>2651</v>
      </c>
      <c r="J135" s="139" t="s">
        <v>2428</v>
      </c>
      <c r="L135" s="139">
        <v>2690</v>
      </c>
      <c r="M135" s="142" t="s">
        <v>4241</v>
      </c>
      <c r="N135" s="139" t="s">
        <v>64</v>
      </c>
      <c r="O135" s="139" t="s">
        <v>64</v>
      </c>
    </row>
    <row r="136" spans="1:15" ht="15.95" customHeight="1">
      <c r="A136" s="139" t="str">
        <f>IF(MATCH(C136,コアインボイス0904!AY:AY,0),"済","")</f>
        <v>済</v>
      </c>
      <c r="B136" s="142">
        <v>2340</v>
      </c>
      <c r="C136" s="142" t="s">
        <v>961</v>
      </c>
      <c r="D136" s="139" t="s">
        <v>43</v>
      </c>
      <c r="E136" s="143">
        <v>3</v>
      </c>
      <c r="F136" s="147" t="s">
        <v>2652</v>
      </c>
      <c r="G136" s="142" t="s">
        <v>3106</v>
      </c>
      <c r="H136" s="147" t="s">
        <v>3105</v>
      </c>
      <c r="I136" s="142" t="s">
        <v>2653</v>
      </c>
      <c r="J136" s="139" t="s">
        <v>2428</v>
      </c>
      <c r="L136" s="139">
        <v>2710</v>
      </c>
      <c r="M136" s="142" t="s">
        <v>4242</v>
      </c>
      <c r="N136" s="139" t="s">
        <v>43</v>
      </c>
      <c r="O136" s="139" t="s">
        <v>43</v>
      </c>
    </row>
    <row r="137" spans="1:15" ht="15.95" customHeight="1">
      <c r="A137" s="139" t="e">
        <f>IF(MATCH(C137,コアインボイス0904!AY:AY,0),"済","")</f>
        <v>#N/A</v>
      </c>
      <c r="B137" s="142">
        <v>2350</v>
      </c>
      <c r="C137" s="142" t="s">
        <v>3147</v>
      </c>
      <c r="D137" s="139" t="s">
        <v>43</v>
      </c>
      <c r="E137" s="143">
        <v>2</v>
      </c>
      <c r="F137" s="144" t="s">
        <v>3148</v>
      </c>
      <c r="G137" s="142" t="s">
        <v>3150</v>
      </c>
      <c r="H137" s="144" t="s">
        <v>3149</v>
      </c>
      <c r="I137" s="142" t="s">
        <v>3151</v>
      </c>
      <c r="L137" s="139">
        <v>2880</v>
      </c>
      <c r="M137" s="142" t="s">
        <v>4243</v>
      </c>
      <c r="N137" s="139" t="s">
        <v>43</v>
      </c>
      <c r="O137" s="139" t="s">
        <v>43</v>
      </c>
    </row>
    <row r="138" spans="1:15" ht="15.95" customHeight="1">
      <c r="A138" s="139" t="str">
        <f>IF(MATCH(C138,コアインボイス0904!AY:AY,0),"済","")</f>
        <v>済</v>
      </c>
      <c r="B138" s="142">
        <v>2360</v>
      </c>
      <c r="C138" s="142" t="s">
        <v>3152</v>
      </c>
      <c r="D138" s="139" t="s">
        <v>43</v>
      </c>
      <c r="E138" s="143">
        <v>3</v>
      </c>
      <c r="F138" s="147" t="s">
        <v>3153</v>
      </c>
      <c r="G138" s="142" t="s">
        <v>3155</v>
      </c>
      <c r="H138" s="147" t="s">
        <v>3154</v>
      </c>
      <c r="I138" s="142" t="s">
        <v>3156</v>
      </c>
      <c r="J138" s="139" t="s">
        <v>2431</v>
      </c>
      <c r="L138" s="139">
        <v>2890</v>
      </c>
      <c r="M138" s="142" t="s">
        <v>4244</v>
      </c>
      <c r="N138" s="139" t="s">
        <v>43</v>
      </c>
      <c r="O138" s="139" t="s">
        <v>43</v>
      </c>
    </row>
    <row r="139" spans="1:15" ht="15.95" customHeight="1">
      <c r="A139" s="139" t="str">
        <f>IF(MATCH(C139,コアインボイス0904!AY:AY,0),"済","")</f>
        <v>済</v>
      </c>
      <c r="B139" s="142">
        <v>2370</v>
      </c>
      <c r="C139" s="142" t="s">
        <v>3157</v>
      </c>
      <c r="D139" s="139" t="s">
        <v>43</v>
      </c>
      <c r="E139" s="143">
        <v>3</v>
      </c>
      <c r="F139" s="147" t="s">
        <v>3158</v>
      </c>
      <c r="G139" s="142" t="s">
        <v>3160</v>
      </c>
      <c r="H139" s="147" t="s">
        <v>3159</v>
      </c>
      <c r="I139" s="142" t="s">
        <v>3161</v>
      </c>
      <c r="J139" s="139" t="s">
        <v>2431</v>
      </c>
      <c r="L139" s="139">
        <v>2910</v>
      </c>
      <c r="M139" s="142" t="s">
        <v>4245</v>
      </c>
      <c r="N139" s="139" t="s">
        <v>64</v>
      </c>
      <c r="O139" s="139" t="s">
        <v>43</v>
      </c>
    </row>
    <row r="140" spans="1:15" ht="15.95" customHeight="1">
      <c r="A140" s="139" t="str">
        <f>IF(MATCH(C140,コアインボイス0904!AY:AY,0),"済","")</f>
        <v>済</v>
      </c>
      <c r="B140" s="142">
        <v>2380</v>
      </c>
      <c r="C140" s="142" t="s">
        <v>1160</v>
      </c>
      <c r="D140" s="139" t="s">
        <v>210</v>
      </c>
      <c r="E140" s="143">
        <v>1</v>
      </c>
      <c r="F140" s="145" t="s">
        <v>1161</v>
      </c>
      <c r="G140" s="142" t="s">
        <v>3169</v>
      </c>
      <c r="H140" s="145" t="s">
        <v>3168</v>
      </c>
      <c r="I140" s="142" t="s">
        <v>2565</v>
      </c>
      <c r="L140" s="139">
        <v>2970</v>
      </c>
      <c r="M140" s="142" t="s">
        <v>4246</v>
      </c>
      <c r="N140" s="139" t="s">
        <v>210</v>
      </c>
      <c r="O140" s="139" t="s">
        <v>210</v>
      </c>
    </row>
    <row r="141" spans="1:15" ht="15.95" customHeight="1">
      <c r="A141" s="139" t="str">
        <f>IF(MATCH(C141,コアインボイス0904!AY:AY,0),"済","")</f>
        <v>済</v>
      </c>
      <c r="B141" s="142">
        <v>2390</v>
      </c>
      <c r="C141" s="142" t="s">
        <v>1181</v>
      </c>
      <c r="D141" s="139" t="s">
        <v>43</v>
      </c>
      <c r="E141" s="143">
        <v>2</v>
      </c>
      <c r="F141" s="144" t="s">
        <v>2571</v>
      </c>
      <c r="G141" s="142" t="s">
        <v>3171</v>
      </c>
      <c r="H141" s="144" t="s">
        <v>3170</v>
      </c>
      <c r="I141" s="142" t="s">
        <v>2572</v>
      </c>
      <c r="J141" s="139" t="s">
        <v>2431</v>
      </c>
      <c r="L141" s="139">
        <v>2980</v>
      </c>
      <c r="M141" s="142" t="s">
        <v>4247</v>
      </c>
      <c r="N141" s="139" t="s">
        <v>43</v>
      </c>
      <c r="O141" s="139" t="s">
        <v>43</v>
      </c>
    </row>
    <row r="142" spans="1:15" ht="15.95" customHeight="1">
      <c r="A142" s="139" t="str">
        <f>IF(MATCH(C142,コアインボイス0904!AY:AY,0),"済","")</f>
        <v>済</v>
      </c>
      <c r="B142" s="142">
        <v>2400</v>
      </c>
      <c r="C142" s="142" t="s">
        <v>1170</v>
      </c>
      <c r="D142" s="139" t="s">
        <v>64</v>
      </c>
      <c r="E142" s="143">
        <v>2</v>
      </c>
      <c r="F142" s="144" t="s">
        <v>2567</v>
      </c>
      <c r="G142" s="142" t="s">
        <v>3172</v>
      </c>
      <c r="H142" s="144" t="s">
        <v>3168</v>
      </c>
      <c r="I142" s="142" t="s">
        <v>2568</v>
      </c>
      <c r="J142" s="139" t="s">
        <v>2566</v>
      </c>
      <c r="L142" s="139">
        <v>2990</v>
      </c>
      <c r="M142" s="142" t="s">
        <v>4248</v>
      </c>
      <c r="N142" s="139" t="s">
        <v>64</v>
      </c>
      <c r="O142" s="139" t="s">
        <v>43</v>
      </c>
    </row>
    <row r="143" spans="1:15" ht="15.95" customHeight="1">
      <c r="A143" s="139" t="str">
        <f>IF(MATCH(C143,コアインボイス0904!AY:AY,0),"済","")</f>
        <v>済</v>
      </c>
      <c r="B143" s="142">
        <v>2410</v>
      </c>
      <c r="C143" s="142" t="s">
        <v>1175</v>
      </c>
      <c r="D143" s="139" t="s">
        <v>43</v>
      </c>
      <c r="E143" s="143">
        <v>2</v>
      </c>
      <c r="F143" s="144" t="s">
        <v>2569</v>
      </c>
      <c r="G143" s="142" t="s">
        <v>3174</v>
      </c>
      <c r="H143" s="144" t="s">
        <v>3173</v>
      </c>
      <c r="I143" s="142" t="s">
        <v>2570</v>
      </c>
      <c r="J143" s="139" t="s">
        <v>2418</v>
      </c>
      <c r="L143" s="139">
        <v>3000</v>
      </c>
      <c r="M143" s="142" t="s">
        <v>4249</v>
      </c>
      <c r="N143" s="139" t="s">
        <v>43</v>
      </c>
      <c r="O143" s="139" t="s">
        <v>43</v>
      </c>
    </row>
    <row r="144" spans="1:15" ht="15.95" customHeight="1">
      <c r="A144" s="139" t="str">
        <f>IF(MATCH(C144,コアインボイス0904!AY:AY,0),"済","")</f>
        <v>済</v>
      </c>
      <c r="B144" s="142">
        <v>2420</v>
      </c>
      <c r="C144" s="142" t="s">
        <v>1191</v>
      </c>
      <c r="D144" s="139" t="s">
        <v>43</v>
      </c>
      <c r="E144" s="143">
        <v>2</v>
      </c>
      <c r="F144" s="144" t="s">
        <v>2573</v>
      </c>
      <c r="G144" s="142" t="s">
        <v>3176</v>
      </c>
      <c r="H144" s="144" t="s">
        <v>3175</v>
      </c>
      <c r="I144" s="142" t="s">
        <v>2574</v>
      </c>
      <c r="J144" s="139" t="s">
        <v>2355</v>
      </c>
      <c r="L144" s="139">
        <v>3010</v>
      </c>
      <c r="M144" s="142" t="s">
        <v>4250</v>
      </c>
      <c r="N144" s="139" t="s">
        <v>43</v>
      </c>
      <c r="O144" s="139" t="s">
        <v>43</v>
      </c>
    </row>
    <row r="145" spans="1:15" ht="15.95" customHeight="1">
      <c r="A145" s="139" t="str">
        <f>IF(MATCH(C145,コアインボイス0904!AY:AY,0),"済","")</f>
        <v>済</v>
      </c>
      <c r="B145" s="142">
        <v>2430</v>
      </c>
      <c r="C145" s="142" t="s">
        <v>1454</v>
      </c>
      <c r="D145" s="139" t="s">
        <v>210</v>
      </c>
      <c r="E145" s="143">
        <v>1</v>
      </c>
      <c r="F145" s="145" t="s">
        <v>1455</v>
      </c>
      <c r="G145" s="142" t="s">
        <v>3178</v>
      </c>
      <c r="H145" s="145" t="s">
        <v>3177</v>
      </c>
      <c r="I145" s="142" t="s">
        <v>2696</v>
      </c>
      <c r="L145" s="139">
        <v>3020</v>
      </c>
      <c r="M145" s="142" t="s">
        <v>4251</v>
      </c>
      <c r="N145" s="139" t="s">
        <v>210</v>
      </c>
      <c r="O145" s="139" t="s">
        <v>210</v>
      </c>
    </row>
    <row r="146" spans="1:15" ht="15.95" customHeight="1">
      <c r="A146" s="139" t="str">
        <f>IF(MATCH(C146,コアインボイス0904!AY:AY,0),"済","")</f>
        <v>済</v>
      </c>
      <c r="B146" s="142">
        <v>2440</v>
      </c>
      <c r="C146" s="142" t="s">
        <v>1476</v>
      </c>
      <c r="D146" s="139" t="s">
        <v>64</v>
      </c>
      <c r="E146" s="143">
        <v>2</v>
      </c>
      <c r="F146" s="144" t="s">
        <v>2700</v>
      </c>
      <c r="G146" s="142" t="s">
        <v>3186</v>
      </c>
      <c r="H146" s="144" t="s">
        <v>3185</v>
      </c>
      <c r="I146" s="142" t="s">
        <v>2701</v>
      </c>
      <c r="J146" s="139" t="s">
        <v>2566</v>
      </c>
      <c r="L146" s="139">
        <v>3070</v>
      </c>
      <c r="M146" s="142" t="s">
        <v>4252</v>
      </c>
      <c r="N146" s="139" t="s">
        <v>64</v>
      </c>
      <c r="O146" s="139" t="s">
        <v>64</v>
      </c>
    </row>
    <row r="147" spans="1:15" ht="15.95" customHeight="1">
      <c r="A147" s="139" t="str">
        <f>IF(MATCH(C147,コアインボイス0904!AY:AY,0),"済","")</f>
        <v>済</v>
      </c>
      <c r="B147" s="142">
        <v>2450</v>
      </c>
      <c r="C147" s="142" t="s">
        <v>1494</v>
      </c>
      <c r="D147" s="139" t="s">
        <v>43</v>
      </c>
      <c r="E147" s="143">
        <v>2</v>
      </c>
      <c r="F147" s="144" t="s">
        <v>2706</v>
      </c>
      <c r="G147" s="142" t="s">
        <v>3188</v>
      </c>
      <c r="H147" s="144" t="s">
        <v>3187</v>
      </c>
      <c r="I147" s="142" t="s">
        <v>2707</v>
      </c>
      <c r="J147" s="139" t="s">
        <v>2566</v>
      </c>
      <c r="L147" s="139">
        <v>3090</v>
      </c>
      <c r="M147" s="142" t="s">
        <v>4253</v>
      </c>
      <c r="N147" s="139" t="s">
        <v>43</v>
      </c>
      <c r="O147" s="139" t="s">
        <v>43</v>
      </c>
    </row>
    <row r="148" spans="1:15" ht="15.95" customHeight="1">
      <c r="A148" s="139" t="str">
        <f>IF(MATCH(C148,コアインボイス0904!AY:AY,0),"済","")</f>
        <v>済</v>
      </c>
      <c r="B148" s="142">
        <v>2460</v>
      </c>
      <c r="C148" s="142" t="s">
        <v>1470</v>
      </c>
      <c r="D148" s="139" t="s">
        <v>43</v>
      </c>
      <c r="E148" s="143">
        <v>2</v>
      </c>
      <c r="F148" s="144" t="s">
        <v>2698</v>
      </c>
      <c r="G148" s="142" t="s">
        <v>3184</v>
      </c>
      <c r="H148" s="144" t="s">
        <v>3183</v>
      </c>
      <c r="I148" s="142" t="s">
        <v>2699</v>
      </c>
      <c r="J148" s="139" t="s">
        <v>2697</v>
      </c>
      <c r="L148" s="139">
        <v>3060</v>
      </c>
      <c r="M148" s="142" t="s">
        <v>4254</v>
      </c>
      <c r="N148" s="139" t="s">
        <v>43</v>
      </c>
      <c r="O148" s="139" t="s">
        <v>43</v>
      </c>
    </row>
    <row r="149" spans="1:15" ht="15.95" customHeight="1">
      <c r="A149" s="139" t="str">
        <f>IF(MATCH(C149,コアインボイス0904!AY:AY,0),"済","")</f>
        <v>済</v>
      </c>
      <c r="B149" s="142">
        <v>2470</v>
      </c>
      <c r="C149" s="142" t="s">
        <v>1488</v>
      </c>
      <c r="D149" s="139" t="s">
        <v>43</v>
      </c>
      <c r="E149" s="143">
        <v>2</v>
      </c>
      <c r="F149" s="144" t="s">
        <v>2702</v>
      </c>
      <c r="G149" s="142" t="s">
        <v>3182</v>
      </c>
      <c r="H149" s="144" t="s">
        <v>3181</v>
      </c>
      <c r="I149" s="142" t="s">
        <v>2703</v>
      </c>
      <c r="J149" s="139" t="s">
        <v>2428</v>
      </c>
      <c r="L149" s="139">
        <v>3050</v>
      </c>
      <c r="M149" s="142" t="s">
        <v>4255</v>
      </c>
      <c r="N149" s="139" t="s">
        <v>43</v>
      </c>
      <c r="O149" s="139" t="s">
        <v>210</v>
      </c>
    </row>
    <row r="150" spans="1:15" ht="15.95" customHeight="1">
      <c r="A150" s="139" t="str">
        <f>IF(MATCH(C150,コアインボイス0904!AY:AY,0),"済","")</f>
        <v>済</v>
      </c>
      <c r="B150" s="142">
        <v>2480</v>
      </c>
      <c r="C150" s="142" t="s">
        <v>1482</v>
      </c>
      <c r="D150" s="139" t="s">
        <v>43</v>
      </c>
      <c r="E150" s="143">
        <v>2</v>
      </c>
      <c r="F150" s="144" t="s">
        <v>2704</v>
      </c>
      <c r="G150" s="142" t="s">
        <v>3180</v>
      </c>
      <c r="H150" s="144" t="s">
        <v>3179</v>
      </c>
      <c r="I150" s="142" t="s">
        <v>2705</v>
      </c>
      <c r="J150" s="139" t="s">
        <v>2355</v>
      </c>
      <c r="L150" s="139">
        <v>3040</v>
      </c>
      <c r="M150" s="142" t="s">
        <v>4256</v>
      </c>
      <c r="N150" s="139" t="s">
        <v>43</v>
      </c>
      <c r="O150" s="139" t="s">
        <v>43</v>
      </c>
    </row>
    <row r="151" spans="1:15" ht="15.95" customHeight="1">
      <c r="A151" s="139" t="str">
        <f>IF(MATCH(C151,コアインボイス0904!AY:AY,0),"済","")</f>
        <v>済</v>
      </c>
      <c r="B151" s="142">
        <v>2490</v>
      </c>
      <c r="C151" s="142" t="s">
        <v>1509</v>
      </c>
      <c r="D151" s="139" t="s">
        <v>64</v>
      </c>
      <c r="E151" s="143">
        <v>2</v>
      </c>
      <c r="F151" s="144" t="s">
        <v>2710</v>
      </c>
      <c r="G151" s="142" t="s">
        <v>3190</v>
      </c>
      <c r="H151" s="144" t="s">
        <v>3189</v>
      </c>
      <c r="I151" s="142" t="s">
        <v>2711</v>
      </c>
      <c r="J151" s="139" t="s">
        <v>2355</v>
      </c>
      <c r="L151" s="139">
        <v>3120</v>
      </c>
      <c r="M151" s="153" t="s">
        <v>4257</v>
      </c>
      <c r="N151" s="139" t="s">
        <v>64</v>
      </c>
      <c r="O151" s="139" t="s">
        <v>43</v>
      </c>
    </row>
    <row r="152" spans="1:15" ht="15.95" customHeight="1">
      <c r="A152" s="139" t="e">
        <f>IF(MATCH(C152,コアインボイス0904!AY:AY,0),"済","")</f>
        <v>#N/A</v>
      </c>
      <c r="B152" s="142">
        <v>2500</v>
      </c>
      <c r="C152" s="142" t="s">
        <v>2712</v>
      </c>
      <c r="D152" s="139" t="s">
        <v>64</v>
      </c>
      <c r="E152" s="143">
        <v>3</v>
      </c>
      <c r="F152" s="147" t="s">
        <v>2713</v>
      </c>
      <c r="H152" s="147" t="s">
        <v>2462</v>
      </c>
      <c r="J152" s="139" t="s">
        <v>2355</v>
      </c>
      <c r="K152" s="139" t="s">
        <v>2463</v>
      </c>
      <c r="L152" s="139">
        <v>3180</v>
      </c>
      <c r="M152" s="153" t="s">
        <v>4258</v>
      </c>
      <c r="N152" s="139" t="s">
        <v>64</v>
      </c>
      <c r="O152" s="139" t="s">
        <v>64</v>
      </c>
    </row>
    <row r="153" spans="1:15" ht="15.95" customHeight="1">
      <c r="A153" s="139" t="str">
        <f>IF(MATCH(C153,コアインボイス0904!AY:AY,0),"済","")</f>
        <v>済</v>
      </c>
      <c r="B153" s="142">
        <v>2510</v>
      </c>
      <c r="C153" s="142" t="s">
        <v>1505</v>
      </c>
      <c r="D153" s="139" t="s">
        <v>43</v>
      </c>
      <c r="E153" s="143">
        <v>2</v>
      </c>
      <c r="F153" s="144" t="s">
        <v>2708</v>
      </c>
      <c r="G153" s="142" t="s">
        <v>3192</v>
      </c>
      <c r="H153" s="144" t="s">
        <v>3191</v>
      </c>
      <c r="I153" s="142" t="s">
        <v>2709</v>
      </c>
      <c r="J153" s="139" t="s">
        <v>2697</v>
      </c>
      <c r="L153" s="139">
        <v>3140</v>
      </c>
      <c r="M153" s="142" t="s">
        <v>4259</v>
      </c>
      <c r="N153" s="139" t="s">
        <v>43</v>
      </c>
      <c r="O153" s="139" t="s">
        <v>43</v>
      </c>
    </row>
    <row r="154" spans="1:15" ht="15.95" customHeight="1">
      <c r="A154" s="139" t="str">
        <f>IF(MATCH(C154,コアインボイス0904!AY:AY,0),"済","")</f>
        <v>済</v>
      </c>
      <c r="B154" s="142">
        <v>2540</v>
      </c>
      <c r="C154" s="142" t="s">
        <v>1513</v>
      </c>
      <c r="D154" s="139" t="s">
        <v>210</v>
      </c>
      <c r="E154" s="143">
        <v>1</v>
      </c>
      <c r="F154" s="145" t="s">
        <v>1514</v>
      </c>
      <c r="G154" s="142" t="s">
        <v>3194</v>
      </c>
      <c r="H154" s="145" t="s">
        <v>3193</v>
      </c>
      <c r="I154" s="142" t="s">
        <v>2714</v>
      </c>
      <c r="L154" s="139">
        <v>3190</v>
      </c>
      <c r="M154" s="142" t="s">
        <v>4260</v>
      </c>
      <c r="N154" s="139" t="s">
        <v>210</v>
      </c>
      <c r="O154" s="139" t="s">
        <v>210</v>
      </c>
    </row>
    <row r="155" spans="1:15" ht="15.95" customHeight="1">
      <c r="A155" s="139" t="str">
        <f>IF(MATCH(C155,コアインボイス0904!AY:AY,0),"済","")</f>
        <v>済</v>
      </c>
      <c r="B155" s="142">
        <v>2550</v>
      </c>
      <c r="C155" s="142" t="s">
        <v>1526</v>
      </c>
      <c r="D155" s="139" t="s">
        <v>64</v>
      </c>
      <c r="E155" s="143">
        <v>2</v>
      </c>
      <c r="F155" s="144" t="s">
        <v>2717</v>
      </c>
      <c r="G155" s="142" t="s">
        <v>3202</v>
      </c>
      <c r="H155" s="144" t="s">
        <v>3201</v>
      </c>
      <c r="I155" s="142" t="s">
        <v>2718</v>
      </c>
      <c r="J155" s="139" t="s">
        <v>2566</v>
      </c>
      <c r="L155" s="139">
        <v>3240</v>
      </c>
      <c r="M155" s="142" t="s">
        <v>4261</v>
      </c>
      <c r="N155" s="139" t="s">
        <v>64</v>
      </c>
      <c r="O155" s="139" t="s">
        <v>64</v>
      </c>
    </row>
    <row r="156" spans="1:15" ht="15.95" customHeight="1">
      <c r="A156" s="139" t="str">
        <f>IF(MATCH(C156,コアインボイス0904!AY:AY,0),"済","")</f>
        <v>済</v>
      </c>
      <c r="B156" s="142">
        <v>2560</v>
      </c>
      <c r="C156" s="142" t="s">
        <v>1538</v>
      </c>
      <c r="D156" s="139" t="s">
        <v>43</v>
      </c>
      <c r="E156" s="143">
        <v>2</v>
      </c>
      <c r="F156" s="144" t="s">
        <v>2723</v>
      </c>
      <c r="G156" s="142" t="s">
        <v>3204</v>
      </c>
      <c r="H156" s="144" t="s">
        <v>3203</v>
      </c>
      <c r="I156" s="142" t="s">
        <v>2724</v>
      </c>
      <c r="J156" s="139" t="s">
        <v>2566</v>
      </c>
      <c r="L156" s="139">
        <v>3260</v>
      </c>
      <c r="M156" s="142" t="s">
        <v>4262</v>
      </c>
      <c r="N156" s="139" t="s">
        <v>43</v>
      </c>
      <c r="O156" s="139" t="s">
        <v>43</v>
      </c>
    </row>
    <row r="157" spans="1:15" ht="15.95" customHeight="1">
      <c r="A157" s="139" t="str">
        <f>IF(MATCH(C157,コアインボイス0904!AY:AY,0),"済","")</f>
        <v>済</v>
      </c>
      <c r="B157" s="142">
        <v>2570</v>
      </c>
      <c r="C157" s="142" t="s">
        <v>1522</v>
      </c>
      <c r="D157" s="139" t="s">
        <v>43</v>
      </c>
      <c r="E157" s="143">
        <v>2</v>
      </c>
      <c r="F157" s="144" t="s">
        <v>2715</v>
      </c>
      <c r="G157" s="142" t="s">
        <v>3200</v>
      </c>
      <c r="H157" s="144" t="s">
        <v>3199</v>
      </c>
      <c r="I157" s="142" t="s">
        <v>2716</v>
      </c>
      <c r="J157" s="139" t="s">
        <v>2697</v>
      </c>
      <c r="L157" s="139">
        <v>3230</v>
      </c>
      <c r="M157" s="142" t="s">
        <v>4263</v>
      </c>
      <c r="N157" s="139" t="s">
        <v>43</v>
      </c>
      <c r="O157" s="139" t="s">
        <v>43</v>
      </c>
    </row>
    <row r="158" spans="1:15" ht="15.95" customHeight="1">
      <c r="A158" s="139" t="str">
        <f>IF(MATCH(C158,コアインボイス0904!AY:AY,0),"済","")</f>
        <v>済</v>
      </c>
      <c r="B158" s="142">
        <v>2580</v>
      </c>
      <c r="C158" s="142" t="s">
        <v>1534</v>
      </c>
      <c r="D158" s="139" t="s">
        <v>43</v>
      </c>
      <c r="E158" s="143">
        <v>2</v>
      </c>
      <c r="F158" s="144" t="s">
        <v>2719</v>
      </c>
      <c r="G158" s="142" t="s">
        <v>3198</v>
      </c>
      <c r="H158" s="144" t="s">
        <v>3197</v>
      </c>
      <c r="I158" s="142" t="s">
        <v>2720</v>
      </c>
      <c r="J158" s="139" t="s">
        <v>2428</v>
      </c>
      <c r="L158" s="139">
        <v>3220</v>
      </c>
      <c r="M158" s="142" t="s">
        <v>4264</v>
      </c>
      <c r="N158" s="139" t="s">
        <v>43</v>
      </c>
      <c r="O158" s="139" t="s">
        <v>210</v>
      </c>
    </row>
    <row r="159" spans="1:15" ht="15.95" customHeight="1">
      <c r="A159" s="139" t="str">
        <f>IF(MATCH(C159,コアインボイス0904!AY:AY,0),"済","")</f>
        <v>済</v>
      </c>
      <c r="B159" s="142">
        <v>2590</v>
      </c>
      <c r="C159" s="142" t="s">
        <v>1530</v>
      </c>
      <c r="D159" s="139" t="s">
        <v>43</v>
      </c>
      <c r="E159" s="143">
        <v>2</v>
      </c>
      <c r="F159" s="144" t="s">
        <v>2721</v>
      </c>
      <c r="G159" s="142" t="s">
        <v>3196</v>
      </c>
      <c r="H159" s="144" t="s">
        <v>3195</v>
      </c>
      <c r="I159" s="142" t="s">
        <v>2722</v>
      </c>
      <c r="J159" s="139" t="s">
        <v>2355</v>
      </c>
      <c r="L159" s="139">
        <v>3210</v>
      </c>
      <c r="M159" s="142" t="s">
        <v>4265</v>
      </c>
      <c r="N159" s="139" t="s">
        <v>43</v>
      </c>
      <c r="O159" s="139" t="s">
        <v>43</v>
      </c>
    </row>
    <row r="160" spans="1:15" ht="15.95" customHeight="1">
      <c r="A160" s="139" t="str">
        <f>IF(MATCH(C160,コアインボイス0904!AY:AY,0),"済","")</f>
        <v>済</v>
      </c>
      <c r="B160" s="142">
        <v>2600</v>
      </c>
      <c r="C160" s="142" t="s">
        <v>1550</v>
      </c>
      <c r="D160" s="139" t="s">
        <v>64</v>
      </c>
      <c r="E160" s="143">
        <v>2</v>
      </c>
      <c r="F160" s="144" t="s">
        <v>2727</v>
      </c>
      <c r="G160" s="142" t="s">
        <v>3206</v>
      </c>
      <c r="H160" s="144" t="s">
        <v>3205</v>
      </c>
      <c r="I160" s="142" t="s">
        <v>2728</v>
      </c>
      <c r="J160" s="139" t="s">
        <v>2355</v>
      </c>
      <c r="L160" s="139">
        <v>3290</v>
      </c>
      <c r="M160" s="142" t="s">
        <v>4266</v>
      </c>
      <c r="N160" s="139" t="s">
        <v>64</v>
      </c>
      <c r="O160" s="139" t="s">
        <v>43</v>
      </c>
    </row>
    <row r="161" spans="1:15" ht="15.95" customHeight="1">
      <c r="A161" s="139" t="e">
        <f>IF(MATCH(C161,コアインボイス0904!AY:AY,0),"済","")</f>
        <v>#N/A</v>
      </c>
      <c r="B161" s="142">
        <v>2605</v>
      </c>
      <c r="C161" s="142" t="s">
        <v>2729</v>
      </c>
      <c r="D161" s="139" t="s">
        <v>64</v>
      </c>
      <c r="E161" s="143">
        <v>3</v>
      </c>
      <c r="F161" s="147" t="s">
        <v>2730</v>
      </c>
      <c r="H161" s="147" t="s">
        <v>2462</v>
      </c>
      <c r="J161" s="139" t="s">
        <v>2355</v>
      </c>
      <c r="K161" s="139" t="s">
        <v>2463</v>
      </c>
      <c r="L161" s="139">
        <v>3340</v>
      </c>
      <c r="M161" s="142" t="s">
        <v>4267</v>
      </c>
      <c r="N161" s="139" t="s">
        <v>64</v>
      </c>
      <c r="O161" s="139" t="s">
        <v>43</v>
      </c>
    </row>
    <row r="162" spans="1:15" ht="15.95" customHeight="1">
      <c r="A162" s="139" t="str">
        <f>IF(MATCH(C162,コアインボイス0904!AY:AY,0),"済","")</f>
        <v>済</v>
      </c>
      <c r="B162" s="142">
        <v>2610</v>
      </c>
      <c r="C162" s="142" t="s">
        <v>1546</v>
      </c>
      <c r="D162" s="139" t="s">
        <v>43</v>
      </c>
      <c r="E162" s="143">
        <v>2</v>
      </c>
      <c r="F162" s="144" t="s">
        <v>2725</v>
      </c>
      <c r="G162" s="142" t="s">
        <v>3208</v>
      </c>
      <c r="H162" s="144" t="s">
        <v>3207</v>
      </c>
      <c r="I162" s="142" t="s">
        <v>2726</v>
      </c>
      <c r="J162" s="139" t="s">
        <v>2697</v>
      </c>
      <c r="L162" s="139">
        <v>3300</v>
      </c>
      <c r="M162" s="142" t="s">
        <v>4268</v>
      </c>
      <c r="N162" s="139" t="s">
        <v>43</v>
      </c>
      <c r="O162" s="139" t="s">
        <v>43</v>
      </c>
    </row>
    <row r="163" spans="1:15" ht="15.95" customHeight="1">
      <c r="A163" s="139" t="str">
        <f>IF(MATCH(C163,コアインボイス0904!AY:AY,0),"済","")</f>
        <v>済</v>
      </c>
      <c r="B163" s="142">
        <v>2640</v>
      </c>
      <c r="C163" s="142" t="s">
        <v>1649</v>
      </c>
      <c r="D163" s="139" t="s">
        <v>64</v>
      </c>
      <c r="E163" s="143">
        <v>1</v>
      </c>
      <c r="F163" s="145" t="s">
        <v>1650</v>
      </c>
      <c r="G163" s="142" t="s">
        <v>3235</v>
      </c>
      <c r="H163" s="145" t="s">
        <v>3234</v>
      </c>
      <c r="I163" s="142" t="s">
        <v>2767</v>
      </c>
      <c r="L163" s="139">
        <v>3590</v>
      </c>
      <c r="M163" s="142" t="s">
        <v>4269</v>
      </c>
      <c r="N163" s="139" t="s">
        <v>64</v>
      </c>
      <c r="O163" s="139" t="s">
        <v>64</v>
      </c>
    </row>
    <row r="164" spans="1:15" ht="15.95" customHeight="1">
      <c r="A164" s="139" t="str">
        <f>IF(MATCH(C164,コアインボイス0904!AY:AY,0),"済","")</f>
        <v>済</v>
      </c>
      <c r="B164" s="142">
        <v>2650</v>
      </c>
      <c r="C164" s="142" t="s">
        <v>1683</v>
      </c>
      <c r="D164" s="139" t="s">
        <v>64</v>
      </c>
      <c r="E164" s="143">
        <v>2</v>
      </c>
      <c r="F164" s="144" t="s">
        <v>2774</v>
      </c>
      <c r="G164" s="142" t="s">
        <v>3237</v>
      </c>
      <c r="H164" s="144" t="s">
        <v>3236</v>
      </c>
      <c r="I164" s="142" t="s">
        <v>2775</v>
      </c>
      <c r="J164" s="139" t="s">
        <v>2566</v>
      </c>
      <c r="L164" s="139">
        <v>3600</v>
      </c>
      <c r="M164" s="142" t="s">
        <v>4270</v>
      </c>
      <c r="N164" s="139" t="s">
        <v>64</v>
      </c>
      <c r="O164" s="139" t="s">
        <v>64</v>
      </c>
    </row>
    <row r="165" spans="1:15" ht="15.95" customHeight="1">
      <c r="A165" s="139" t="str">
        <f>IF(MATCH(C165,コアインボイス0904!AY:AY,0),"済","")</f>
        <v>済</v>
      </c>
      <c r="B165" s="142">
        <v>2660</v>
      </c>
      <c r="C165" s="142" t="s">
        <v>1665</v>
      </c>
      <c r="D165" s="139" t="s">
        <v>43</v>
      </c>
      <c r="E165" s="143">
        <v>2</v>
      </c>
      <c r="F165" s="144" t="s">
        <v>2770</v>
      </c>
      <c r="G165" s="142" t="s">
        <v>3243</v>
      </c>
      <c r="H165" s="144" t="s">
        <v>3242</v>
      </c>
      <c r="I165" s="142" t="s">
        <v>2771</v>
      </c>
      <c r="J165" s="139" t="s">
        <v>2566</v>
      </c>
      <c r="L165" s="139">
        <v>3660</v>
      </c>
      <c r="M165" s="142" t="s">
        <v>4271</v>
      </c>
      <c r="N165" s="139" t="s">
        <v>43</v>
      </c>
      <c r="O165" s="139" t="s">
        <v>43</v>
      </c>
    </row>
    <row r="166" spans="1:15" ht="15.95" customHeight="1">
      <c r="A166" s="139" t="str">
        <f>IF(MATCH(C166,コアインボイス0904!AY:AY,0),"済","")</f>
        <v>済</v>
      </c>
      <c r="B166" s="142">
        <v>2670</v>
      </c>
      <c r="C166" s="142" t="s">
        <v>1659</v>
      </c>
      <c r="D166" s="139" t="s">
        <v>43</v>
      </c>
      <c r="E166" s="143">
        <v>2</v>
      </c>
      <c r="F166" s="144" t="s">
        <v>2768</v>
      </c>
      <c r="G166" s="142" t="s">
        <v>3245</v>
      </c>
      <c r="H166" s="144" t="s">
        <v>3244</v>
      </c>
      <c r="I166" s="142" t="s">
        <v>2769</v>
      </c>
      <c r="J166" s="139" t="s">
        <v>2566</v>
      </c>
      <c r="L166" s="139">
        <v>3680</v>
      </c>
      <c r="M166" s="142" t="s">
        <v>4272</v>
      </c>
      <c r="N166" s="139" t="s">
        <v>43</v>
      </c>
      <c r="O166" s="139" t="s">
        <v>43</v>
      </c>
    </row>
    <row r="167" spans="1:15" ht="15.95" customHeight="1">
      <c r="A167" s="139" t="str">
        <f>IF(MATCH(C167,コアインボイス0904!AY:AY,0),"済","")</f>
        <v>済</v>
      </c>
      <c r="B167" s="142">
        <v>2680</v>
      </c>
      <c r="C167" s="142" t="s">
        <v>1677</v>
      </c>
      <c r="D167" s="139" t="s">
        <v>64</v>
      </c>
      <c r="E167" s="143">
        <v>2</v>
      </c>
      <c r="F167" s="144" t="s">
        <v>2776</v>
      </c>
      <c r="G167" s="142" t="s">
        <v>3239</v>
      </c>
      <c r="H167" s="144" t="s">
        <v>3238</v>
      </c>
      <c r="I167" s="142" t="s">
        <v>2777</v>
      </c>
      <c r="J167" s="139" t="s">
        <v>2566</v>
      </c>
      <c r="L167" s="139">
        <v>3620</v>
      </c>
      <c r="M167" s="142" t="s">
        <v>4273</v>
      </c>
      <c r="N167" s="139" t="s">
        <v>64</v>
      </c>
      <c r="O167" s="139" t="s">
        <v>43</v>
      </c>
    </row>
    <row r="168" spans="1:15" ht="15.95" customHeight="1">
      <c r="A168" s="139" t="str">
        <f>IF(MATCH(C168,コアインボイス0904!AY:AY,0),"済","")</f>
        <v>済</v>
      </c>
      <c r="B168" s="142">
        <v>2690</v>
      </c>
      <c r="C168" s="142" t="s">
        <v>1671</v>
      </c>
      <c r="D168" s="139" t="s">
        <v>64</v>
      </c>
      <c r="E168" s="143">
        <v>2</v>
      </c>
      <c r="F168" s="144" t="s">
        <v>2772</v>
      </c>
      <c r="G168" s="142" t="s">
        <v>3210</v>
      </c>
      <c r="H168" s="144" t="s">
        <v>3209</v>
      </c>
      <c r="I168" s="142" t="s">
        <v>2773</v>
      </c>
      <c r="J168" s="139" t="s">
        <v>2566</v>
      </c>
      <c r="L168" s="139">
        <v>3360</v>
      </c>
      <c r="M168" s="142" t="s">
        <v>4416</v>
      </c>
      <c r="N168" s="139" t="s">
        <v>64</v>
      </c>
      <c r="O168" s="139" t="s">
        <v>64</v>
      </c>
    </row>
    <row r="169" spans="1:15" ht="15.95" customHeight="1">
      <c r="A169" s="139" t="str">
        <f>IF(MATCH(C169,コアインボイス0904!AY:AY,0),"済","")</f>
        <v>済</v>
      </c>
      <c r="B169" s="142">
        <v>2700</v>
      </c>
      <c r="C169" s="142" t="s">
        <v>1693</v>
      </c>
      <c r="D169" s="139" t="s">
        <v>64</v>
      </c>
      <c r="E169" s="143">
        <v>2</v>
      </c>
      <c r="F169" s="144" t="s">
        <v>2778</v>
      </c>
      <c r="G169" s="142" t="s">
        <v>3241</v>
      </c>
      <c r="H169" s="144" t="s">
        <v>3240</v>
      </c>
      <c r="I169" s="142" t="s">
        <v>2779</v>
      </c>
      <c r="J169" s="139" t="s">
        <v>2566</v>
      </c>
      <c r="L169" s="139">
        <v>3640</v>
      </c>
      <c r="M169" s="142" t="s">
        <v>4274</v>
      </c>
      <c r="N169" s="139" t="s">
        <v>64</v>
      </c>
      <c r="O169" s="139" t="s">
        <v>43</v>
      </c>
    </row>
    <row r="170" spans="1:15" ht="15.95" customHeight="1">
      <c r="A170" s="139" t="str">
        <f>IF(MATCH(C170,コアインボイス0904!AY:AY,0),"済","")</f>
        <v>済</v>
      </c>
      <c r="B170" s="142">
        <v>2710</v>
      </c>
      <c r="C170" s="142" t="s">
        <v>1083</v>
      </c>
      <c r="D170" s="139" t="s">
        <v>43</v>
      </c>
      <c r="E170" s="143">
        <v>2</v>
      </c>
      <c r="F170" s="144" t="s">
        <v>2567</v>
      </c>
      <c r="G170" s="142" t="s">
        <v>3246</v>
      </c>
      <c r="H170" s="144" t="s">
        <v>3168</v>
      </c>
      <c r="I170" s="142" t="s">
        <v>2670</v>
      </c>
      <c r="J170" s="139" t="s">
        <v>2566</v>
      </c>
      <c r="L170" s="139">
        <v>3700</v>
      </c>
      <c r="M170" s="142" t="s">
        <v>4275</v>
      </c>
      <c r="N170" s="139" t="s">
        <v>43</v>
      </c>
      <c r="O170" s="139" t="s">
        <v>43</v>
      </c>
    </row>
    <row r="171" spans="1:15" ht="15.95" customHeight="1">
      <c r="A171" s="139" t="e">
        <f>IF(MATCH(C171,コアインボイス0904!AY:AY,0),"済","")</f>
        <v>#N/A</v>
      </c>
      <c r="B171" s="142">
        <v>2720</v>
      </c>
      <c r="C171" s="142" t="s">
        <v>3247</v>
      </c>
      <c r="D171" s="139" t="s">
        <v>43</v>
      </c>
      <c r="E171" s="143">
        <v>2</v>
      </c>
      <c r="F171" s="144" t="s">
        <v>3248</v>
      </c>
      <c r="G171" s="142" t="s">
        <v>3250</v>
      </c>
      <c r="H171" s="144" t="s">
        <v>3249</v>
      </c>
      <c r="I171" s="142" t="s">
        <v>3251</v>
      </c>
      <c r="J171" s="139" t="s">
        <v>2566</v>
      </c>
      <c r="L171" s="139">
        <v>3720</v>
      </c>
      <c r="M171" s="142" t="s">
        <v>4276</v>
      </c>
      <c r="N171" s="139" t="s">
        <v>43</v>
      </c>
      <c r="O171" s="139" t="s">
        <v>43</v>
      </c>
    </row>
    <row r="172" spans="1:15" ht="15.95" customHeight="1">
      <c r="A172" s="139" t="str">
        <f>IF(MATCH(C172,コアインボイス0904!AY:AY,0),"済","")</f>
        <v>済</v>
      </c>
      <c r="B172" s="142">
        <v>2730</v>
      </c>
      <c r="C172" s="142" t="s">
        <v>1089</v>
      </c>
      <c r="D172" s="139" t="s">
        <v>64</v>
      </c>
      <c r="E172" s="143">
        <v>2</v>
      </c>
      <c r="F172" s="144" t="s">
        <v>2780</v>
      </c>
      <c r="G172" s="142" t="s">
        <v>3253</v>
      </c>
      <c r="H172" s="144" t="s">
        <v>3252</v>
      </c>
      <c r="I172" s="142" t="s">
        <v>2781</v>
      </c>
      <c r="J172" s="139" t="s">
        <v>2566</v>
      </c>
      <c r="L172" s="139">
        <v>3740</v>
      </c>
      <c r="M172" s="142" t="s">
        <v>4277</v>
      </c>
      <c r="N172" s="139" t="s">
        <v>64</v>
      </c>
      <c r="O172" s="139" t="s">
        <v>64</v>
      </c>
    </row>
    <row r="173" spans="1:15" ht="15.95" customHeight="1">
      <c r="A173" s="139" t="str">
        <f>IF(MATCH(C173,コアインボイス0904!AY:AY,0),"済","")</f>
        <v>済</v>
      </c>
      <c r="B173" s="142">
        <v>2740</v>
      </c>
      <c r="C173" s="142" t="s">
        <v>1697</v>
      </c>
      <c r="D173" s="139" t="s">
        <v>43</v>
      </c>
      <c r="E173" s="143">
        <v>1</v>
      </c>
      <c r="F173" s="145" t="s">
        <v>1698</v>
      </c>
      <c r="G173" s="142" t="s">
        <v>3222</v>
      </c>
      <c r="H173" s="145" t="s">
        <v>3221</v>
      </c>
      <c r="I173" s="142" t="s">
        <v>3223</v>
      </c>
      <c r="L173" s="139">
        <v>3500</v>
      </c>
      <c r="M173" s="142" t="s">
        <v>4417</v>
      </c>
      <c r="N173" s="139" t="s">
        <v>43</v>
      </c>
      <c r="O173" s="139" t="s">
        <v>210</v>
      </c>
    </row>
    <row r="174" spans="1:15" ht="15.95" customHeight="1">
      <c r="A174" s="139" t="str">
        <f>IF(MATCH(C174,コアインボイス0904!AY:AY,0),"済","")</f>
        <v>済</v>
      </c>
      <c r="B174" s="142">
        <v>2750</v>
      </c>
      <c r="C174" s="142" t="s">
        <v>1703</v>
      </c>
      <c r="D174" s="139" t="s">
        <v>43</v>
      </c>
      <c r="E174" s="143">
        <v>2</v>
      </c>
      <c r="F174" s="144" t="s">
        <v>2782</v>
      </c>
      <c r="G174" s="142" t="s">
        <v>3225</v>
      </c>
      <c r="H174" s="144" t="s">
        <v>3224</v>
      </c>
      <c r="I174" s="142" t="s">
        <v>2783</v>
      </c>
      <c r="J174" s="139" t="s">
        <v>2566</v>
      </c>
      <c r="L174" s="139">
        <v>3510</v>
      </c>
      <c r="M174" s="142" t="s">
        <v>4418</v>
      </c>
      <c r="N174" s="139" t="s">
        <v>64</v>
      </c>
      <c r="O174" s="139" t="s">
        <v>64</v>
      </c>
    </row>
    <row r="175" spans="1:15" ht="15.95" customHeight="1">
      <c r="A175" s="139" t="str">
        <f>IF(MATCH(C175,コアインボイス0904!AY:AY,0),"済","")</f>
        <v>済</v>
      </c>
      <c r="B175" s="142">
        <v>2760</v>
      </c>
      <c r="C175" s="142" t="s">
        <v>1605</v>
      </c>
      <c r="D175" s="139" t="s">
        <v>1239</v>
      </c>
      <c r="E175" s="143">
        <v>2</v>
      </c>
      <c r="F175" s="144" t="s">
        <v>2794</v>
      </c>
      <c r="G175" s="142" t="s">
        <v>3227</v>
      </c>
      <c r="H175" s="144" t="s">
        <v>3226</v>
      </c>
      <c r="I175" s="142" t="s">
        <v>2795</v>
      </c>
      <c r="L175" s="139">
        <v>3530</v>
      </c>
      <c r="M175" s="142" t="s">
        <v>4419</v>
      </c>
      <c r="N175" s="139" t="s">
        <v>1239</v>
      </c>
      <c r="O175" s="139" t="s">
        <v>210</v>
      </c>
    </row>
    <row r="176" spans="1:15" ht="15.95" customHeight="1">
      <c r="A176" s="139" t="str">
        <f>IF(MATCH(C176,コアインボイス0904!AY:AY,0),"済","")</f>
        <v>済</v>
      </c>
      <c r="B176" s="142">
        <v>2770</v>
      </c>
      <c r="C176" s="142" t="s">
        <v>1613</v>
      </c>
      <c r="D176" s="139" t="s">
        <v>43</v>
      </c>
      <c r="E176" s="143">
        <v>3</v>
      </c>
      <c r="F176" s="147" t="s">
        <v>2796</v>
      </c>
      <c r="G176" s="142" t="s">
        <v>3229</v>
      </c>
      <c r="H176" s="147" t="s">
        <v>3228</v>
      </c>
      <c r="I176" s="142" t="s">
        <v>2797</v>
      </c>
      <c r="J176" s="139" t="s">
        <v>2566</v>
      </c>
      <c r="L176" s="139">
        <v>3540</v>
      </c>
      <c r="M176" s="142" t="s">
        <v>4420</v>
      </c>
      <c r="N176" s="139" t="s">
        <v>64</v>
      </c>
      <c r="O176" s="139" t="s">
        <v>64</v>
      </c>
    </row>
    <row r="177" spans="1:15" ht="15.95" customHeight="1">
      <c r="A177" s="139" t="str">
        <f>IF(MATCH(C177,コアインボイス0904!AY:AY,0),"済","")</f>
        <v>済</v>
      </c>
      <c r="B177" s="142">
        <v>2780</v>
      </c>
      <c r="C177" s="142" t="s">
        <v>1619</v>
      </c>
      <c r="D177" s="139" t="s">
        <v>64</v>
      </c>
      <c r="E177" s="143">
        <v>3</v>
      </c>
      <c r="F177" s="147" t="s">
        <v>2798</v>
      </c>
      <c r="G177" s="142" t="s">
        <v>3231</v>
      </c>
      <c r="H177" s="147" t="s">
        <v>3230</v>
      </c>
      <c r="I177" s="142" t="s">
        <v>2799</v>
      </c>
      <c r="J177" s="139" t="s">
        <v>2355</v>
      </c>
      <c r="L177" s="139">
        <v>3570</v>
      </c>
      <c r="M177" s="142" t="s">
        <v>4421</v>
      </c>
      <c r="N177" s="139" t="s">
        <v>64</v>
      </c>
      <c r="O177" s="139" t="s">
        <v>43</v>
      </c>
    </row>
    <row r="178" spans="1:15" ht="15.95" customHeight="1">
      <c r="A178" s="139" t="str">
        <f>IF(MATCH(C178,コアインボイス0904!AY:AY,0),"済","")</f>
        <v>済</v>
      </c>
      <c r="B178" s="142">
        <v>2790</v>
      </c>
      <c r="C178" s="142" t="s">
        <v>1627</v>
      </c>
      <c r="D178" s="139" t="s">
        <v>43</v>
      </c>
      <c r="E178" s="143">
        <v>3</v>
      </c>
      <c r="F178" s="147" t="s">
        <v>2800</v>
      </c>
      <c r="G178" s="142" t="s">
        <v>3233</v>
      </c>
      <c r="H178" s="147" t="s">
        <v>3232</v>
      </c>
      <c r="I178" s="142" t="s">
        <v>2801</v>
      </c>
      <c r="J178" s="139" t="s">
        <v>2697</v>
      </c>
      <c r="L178" s="139">
        <v>3580</v>
      </c>
      <c r="M178" s="142" t="s">
        <v>4422</v>
      </c>
      <c r="N178" s="139" t="s">
        <v>43</v>
      </c>
      <c r="O178" s="139" t="s">
        <v>43</v>
      </c>
    </row>
    <row r="179" spans="1:15" ht="15.95" customHeight="1">
      <c r="A179" s="139" t="str">
        <f>IF(MATCH(C179,コアインボイス0904!AY:AY,0),"済","")</f>
        <v>済</v>
      </c>
      <c r="B179" s="142">
        <v>2800</v>
      </c>
      <c r="C179" s="142" t="s">
        <v>1556</v>
      </c>
      <c r="D179" s="139" t="s">
        <v>1239</v>
      </c>
      <c r="E179" s="143">
        <v>1</v>
      </c>
      <c r="F179" s="145" t="s">
        <v>1557</v>
      </c>
      <c r="G179" s="142" t="s">
        <v>3212</v>
      </c>
      <c r="H179" s="145" t="s">
        <v>3211</v>
      </c>
      <c r="I179" s="142" t="s">
        <v>2784</v>
      </c>
      <c r="L179" s="139">
        <v>3380</v>
      </c>
      <c r="M179" s="142" t="s">
        <v>4423</v>
      </c>
      <c r="N179" s="139" t="s">
        <v>1239</v>
      </c>
      <c r="O179" s="139" t="s">
        <v>210</v>
      </c>
    </row>
    <row r="180" spans="1:15" ht="15.95" customHeight="1">
      <c r="A180" s="139" t="str">
        <f>IF(MATCH(C180,コアインボイス0904!AY:AY,0),"済","")</f>
        <v>済</v>
      </c>
      <c r="B180" s="142">
        <v>2810</v>
      </c>
      <c r="C180" s="142" t="s">
        <v>1576</v>
      </c>
      <c r="D180" s="139" t="s">
        <v>64</v>
      </c>
      <c r="E180" s="143">
        <v>2</v>
      </c>
      <c r="F180" s="144" t="s">
        <v>2787</v>
      </c>
      <c r="G180" s="142" t="s">
        <v>3214</v>
      </c>
      <c r="H180" s="144" t="s">
        <v>3213</v>
      </c>
      <c r="I180" s="142" t="s">
        <v>2788</v>
      </c>
      <c r="J180" s="139" t="s">
        <v>2566</v>
      </c>
      <c r="L180" s="139">
        <v>3390</v>
      </c>
      <c r="M180" s="142" t="s">
        <v>4424</v>
      </c>
      <c r="N180" s="139" t="s">
        <v>64</v>
      </c>
      <c r="O180" s="139" t="s">
        <v>43</v>
      </c>
    </row>
    <row r="181" spans="1:15" ht="15.95" customHeight="1">
      <c r="A181" s="139" t="str">
        <f>IF(MATCH(C181,コアインボイス0904!AY:AY,0),"済","")</f>
        <v>済</v>
      </c>
      <c r="B181" s="142">
        <v>2820</v>
      </c>
      <c r="C181" s="142" t="s">
        <v>1564</v>
      </c>
      <c r="D181" s="139" t="s">
        <v>64</v>
      </c>
      <c r="E181" s="143">
        <v>2</v>
      </c>
      <c r="F181" s="144" t="s">
        <v>2785</v>
      </c>
      <c r="G181" s="142" t="s">
        <v>3216</v>
      </c>
      <c r="H181" s="144" t="s">
        <v>3215</v>
      </c>
      <c r="I181" s="142" t="s">
        <v>2786</v>
      </c>
      <c r="J181" s="139" t="s">
        <v>2566</v>
      </c>
      <c r="L181" s="139">
        <v>3410</v>
      </c>
      <c r="M181" s="142" t="s">
        <v>4425</v>
      </c>
      <c r="N181" s="139" t="s">
        <v>64</v>
      </c>
      <c r="O181" s="139" t="s">
        <v>64</v>
      </c>
    </row>
    <row r="182" spans="1:15" ht="15.95" customHeight="1">
      <c r="A182" s="139" t="str">
        <f>IF(MATCH(C182,コアインボイス0904!AY:AY,0),"済","")</f>
        <v>済</v>
      </c>
      <c r="B182" s="142">
        <v>2830</v>
      </c>
      <c r="C182" s="142" t="s">
        <v>1582</v>
      </c>
      <c r="D182" s="139" t="s">
        <v>64</v>
      </c>
      <c r="E182" s="143">
        <v>2</v>
      </c>
      <c r="F182" s="144" t="s">
        <v>2789</v>
      </c>
      <c r="G182" s="142" t="s">
        <v>3218</v>
      </c>
      <c r="H182" s="144" t="s">
        <v>3217</v>
      </c>
      <c r="I182" s="142" t="s">
        <v>2790</v>
      </c>
      <c r="J182" s="139" t="s">
        <v>2355</v>
      </c>
      <c r="L182" s="139">
        <v>3440</v>
      </c>
      <c r="M182" s="142" t="s">
        <v>4426</v>
      </c>
      <c r="N182" s="139" t="s">
        <v>64</v>
      </c>
      <c r="O182" s="139" t="s">
        <v>43</v>
      </c>
    </row>
    <row r="183" spans="1:15" ht="15.95" customHeight="1">
      <c r="A183" s="139" t="str">
        <f>IF(MATCH(C183,コアインボイス0904!AY:AY,0),"済","")</f>
        <v>済</v>
      </c>
      <c r="B183" s="142">
        <v>2840</v>
      </c>
      <c r="C183" s="142" t="s">
        <v>1592</v>
      </c>
      <c r="D183" s="139" t="s">
        <v>43</v>
      </c>
      <c r="E183" s="143">
        <v>2</v>
      </c>
      <c r="F183" s="144" t="s">
        <v>2792</v>
      </c>
      <c r="G183" s="142" t="s">
        <v>3220</v>
      </c>
      <c r="H183" s="144" t="s">
        <v>3219</v>
      </c>
      <c r="I183" s="142" t="s">
        <v>2793</v>
      </c>
      <c r="J183" s="139" t="s">
        <v>2697</v>
      </c>
      <c r="L183" s="139">
        <v>3450</v>
      </c>
      <c r="M183" s="142" t="s">
        <v>4427</v>
      </c>
      <c r="N183" s="139" t="s">
        <v>43</v>
      </c>
      <c r="O183" s="139" t="s">
        <v>43</v>
      </c>
    </row>
    <row r="184" spans="1:15" ht="15.95" customHeight="1">
      <c r="A184" s="139" t="str">
        <f>IF(MATCH(C184,コアインボイス0904!AY:AY,0),"済","")</f>
        <v>済</v>
      </c>
      <c r="B184" s="142">
        <v>2870</v>
      </c>
      <c r="C184" s="142" t="s">
        <v>234</v>
      </c>
      <c r="D184" s="139" t="s">
        <v>210</v>
      </c>
      <c r="E184" s="143">
        <v>1</v>
      </c>
      <c r="F184" s="145" t="s">
        <v>235</v>
      </c>
      <c r="G184" s="142" t="s">
        <v>2987</v>
      </c>
      <c r="H184" s="145" t="s">
        <v>2986</v>
      </c>
      <c r="I184" s="142" t="s">
        <v>2685</v>
      </c>
      <c r="L184" s="139">
        <v>1360</v>
      </c>
      <c r="M184" s="142" t="s">
        <v>4278</v>
      </c>
      <c r="N184" s="139" t="s">
        <v>210</v>
      </c>
      <c r="O184" s="139" t="s">
        <v>210</v>
      </c>
    </row>
    <row r="185" spans="1:15" ht="15.95" customHeight="1">
      <c r="A185" s="139" t="str">
        <f>IF(MATCH(C185,コアインボイス0904!AY:AY,0),"済","")</f>
        <v>済</v>
      </c>
      <c r="B185" s="142">
        <v>2880</v>
      </c>
      <c r="C185" s="142" t="s">
        <v>244</v>
      </c>
      <c r="D185" s="139" t="s">
        <v>64</v>
      </c>
      <c r="E185" s="143">
        <v>2</v>
      </c>
      <c r="F185" s="144" t="s">
        <v>2686</v>
      </c>
      <c r="G185" s="142" t="s">
        <v>2989</v>
      </c>
      <c r="H185" s="144" t="s">
        <v>2988</v>
      </c>
      <c r="I185" s="142" t="s">
        <v>2687</v>
      </c>
      <c r="J185" s="139" t="s">
        <v>2562</v>
      </c>
      <c r="L185" s="139">
        <v>1370</v>
      </c>
      <c r="M185" s="142" t="s">
        <v>4279</v>
      </c>
      <c r="N185" s="139" t="s">
        <v>64</v>
      </c>
      <c r="O185" s="139" t="s">
        <v>64</v>
      </c>
    </row>
    <row r="186" spans="1:15" ht="15.95" customHeight="1">
      <c r="A186" s="139" t="str">
        <f>IF(MATCH(C186,コアインボイス0904!AY:AY,0),"済","")</f>
        <v>済</v>
      </c>
      <c r="B186" s="142">
        <v>2890</v>
      </c>
      <c r="C186" s="142" t="s">
        <v>272</v>
      </c>
      <c r="D186" s="139" t="s">
        <v>43</v>
      </c>
      <c r="E186" s="143">
        <v>2</v>
      </c>
      <c r="F186" s="144" t="s">
        <v>2688</v>
      </c>
      <c r="G186" s="142" t="s">
        <v>2991</v>
      </c>
      <c r="H186" s="144" t="s">
        <v>2990</v>
      </c>
      <c r="I186" s="142" t="s">
        <v>2689</v>
      </c>
      <c r="J186" s="139" t="s">
        <v>2428</v>
      </c>
      <c r="L186" s="139">
        <v>1380</v>
      </c>
      <c r="M186" s="142" t="s">
        <v>4280</v>
      </c>
      <c r="N186" s="139" t="s">
        <v>43</v>
      </c>
      <c r="O186" s="139" t="s">
        <v>210</v>
      </c>
    </row>
    <row r="187" spans="1:15" ht="15.95" customHeight="1">
      <c r="A187" s="139" t="str">
        <f>IF(MATCH(C187,コアインボイス0904!AY:AY,0),"済","")</f>
        <v>済</v>
      </c>
      <c r="B187" s="142">
        <v>2900</v>
      </c>
      <c r="C187" s="142" t="s">
        <v>282</v>
      </c>
      <c r="D187" s="139" t="s">
        <v>43</v>
      </c>
      <c r="E187" s="143">
        <v>2</v>
      </c>
      <c r="F187" s="144" t="s">
        <v>2692</v>
      </c>
      <c r="G187" s="142" t="s">
        <v>2993</v>
      </c>
      <c r="H187" s="144" t="s">
        <v>2986</v>
      </c>
      <c r="I187" s="142" t="s">
        <v>2693</v>
      </c>
      <c r="J187" s="139" t="s">
        <v>2992</v>
      </c>
      <c r="L187" s="139">
        <v>1400</v>
      </c>
      <c r="M187" s="142" t="s">
        <v>4281</v>
      </c>
      <c r="N187" s="139" t="s">
        <v>43</v>
      </c>
      <c r="O187" s="139" t="s">
        <v>43</v>
      </c>
    </row>
    <row r="188" spans="1:15" ht="15.95" customHeight="1">
      <c r="A188" s="139" t="str">
        <f>IF(MATCH(C188,コアインボイス0904!AY:AY,0),"済","")</f>
        <v>済</v>
      </c>
      <c r="B188" s="142">
        <v>2910</v>
      </c>
      <c r="C188" s="142" t="s">
        <v>2994</v>
      </c>
      <c r="D188" s="139" t="s">
        <v>64</v>
      </c>
      <c r="E188" s="143">
        <v>3</v>
      </c>
      <c r="F188" s="147" t="s">
        <v>2694</v>
      </c>
      <c r="G188" s="146" t="s">
        <v>2996</v>
      </c>
      <c r="H188" s="147" t="s">
        <v>2995</v>
      </c>
      <c r="I188" s="146" t="s">
        <v>2997</v>
      </c>
      <c r="J188" s="139" t="s">
        <v>2355</v>
      </c>
      <c r="L188" s="139">
        <v>1410</v>
      </c>
      <c r="M188" s="142" t="s">
        <v>4428</v>
      </c>
      <c r="N188" s="139" t="s">
        <v>64</v>
      </c>
      <c r="O188" s="139" t="s">
        <v>64</v>
      </c>
    </row>
    <row r="189" spans="1:15" ht="15.95" customHeight="1">
      <c r="A189" s="139" t="str">
        <f>IF(MATCH(C189,コアインボイス0904!AY:AY,0),"済","")</f>
        <v>済</v>
      </c>
      <c r="B189" s="142">
        <v>2920</v>
      </c>
      <c r="C189" s="142" t="s">
        <v>2998</v>
      </c>
      <c r="D189" s="139" t="s">
        <v>64</v>
      </c>
      <c r="E189" s="143">
        <v>3</v>
      </c>
      <c r="F189" s="147" t="s">
        <v>2695</v>
      </c>
      <c r="G189" s="142" t="s">
        <v>3000</v>
      </c>
      <c r="H189" s="147" t="s">
        <v>2999</v>
      </c>
      <c r="I189" s="142" t="s">
        <v>3000</v>
      </c>
      <c r="J189" s="139" t="s">
        <v>2428</v>
      </c>
      <c r="L189" s="139">
        <v>1420</v>
      </c>
      <c r="M189" s="142" t="s">
        <v>4429</v>
      </c>
      <c r="N189" s="139" t="s">
        <v>64</v>
      </c>
      <c r="O189" s="139" t="s">
        <v>43</v>
      </c>
    </row>
    <row r="190" spans="1:15" ht="15.95" customHeight="1">
      <c r="A190" s="139" t="str">
        <f>IF(MATCH(C190,コアインボイス0904!AY:AY,0),"済","")</f>
        <v>済</v>
      </c>
      <c r="B190" s="142">
        <v>2930</v>
      </c>
      <c r="C190" s="142" t="s">
        <v>250</v>
      </c>
      <c r="D190" s="139" t="s">
        <v>43</v>
      </c>
      <c r="E190" s="143">
        <v>2</v>
      </c>
      <c r="F190" s="144" t="s">
        <v>2690</v>
      </c>
      <c r="G190" s="142" t="s">
        <v>3002</v>
      </c>
      <c r="H190" s="144" t="s">
        <v>3001</v>
      </c>
      <c r="I190" s="142" t="s">
        <v>2691</v>
      </c>
      <c r="J190" s="139" t="s">
        <v>2428</v>
      </c>
      <c r="L190" s="139">
        <v>1440</v>
      </c>
      <c r="M190" s="142" t="s">
        <v>4282</v>
      </c>
      <c r="N190" s="139" t="s">
        <v>64</v>
      </c>
      <c r="O190" s="139" t="s">
        <v>43</v>
      </c>
    </row>
    <row r="191" spans="1:15" ht="15.95" customHeight="1">
      <c r="A191" s="139" t="str">
        <f>IF(MATCH(C191,コアインボイス0904!AY:AY,0),"済","")</f>
        <v>済</v>
      </c>
      <c r="B191" s="142">
        <v>2940</v>
      </c>
      <c r="C191" s="142" t="s">
        <v>1818</v>
      </c>
      <c r="D191" s="139" t="s">
        <v>1239</v>
      </c>
      <c r="E191" s="143">
        <v>1</v>
      </c>
      <c r="F191" s="145" t="s">
        <v>1819</v>
      </c>
      <c r="G191" s="142" t="s">
        <v>3255</v>
      </c>
      <c r="H191" s="145" t="s">
        <v>3254</v>
      </c>
      <c r="I191" s="142" t="s">
        <v>2803</v>
      </c>
      <c r="L191" s="139">
        <v>3760</v>
      </c>
      <c r="M191" s="142" t="s">
        <v>4283</v>
      </c>
      <c r="N191" s="139" t="s">
        <v>1239</v>
      </c>
      <c r="O191" s="139" t="s">
        <v>1239</v>
      </c>
    </row>
    <row r="192" spans="1:15" ht="15.95" customHeight="1">
      <c r="A192" s="139" t="str">
        <f>IF(MATCH(C192,コアインボイス0904!AY:AY,0),"済","")</f>
        <v>済</v>
      </c>
      <c r="B192" s="142">
        <v>2950</v>
      </c>
      <c r="C192" s="142" t="s">
        <v>1828</v>
      </c>
      <c r="D192" s="139" t="s">
        <v>64</v>
      </c>
      <c r="E192" s="143">
        <v>2</v>
      </c>
      <c r="F192" s="144" t="s">
        <v>2804</v>
      </c>
      <c r="G192" s="142" t="s">
        <v>3257</v>
      </c>
      <c r="H192" s="144" t="s">
        <v>3256</v>
      </c>
      <c r="I192" s="142" t="s">
        <v>2805</v>
      </c>
      <c r="J192" s="139" t="s">
        <v>2431</v>
      </c>
      <c r="L192" s="139">
        <v>3770</v>
      </c>
      <c r="M192" s="142" t="s">
        <v>4284</v>
      </c>
      <c r="N192" s="139" t="s">
        <v>64</v>
      </c>
      <c r="O192" s="139" t="s">
        <v>64</v>
      </c>
    </row>
    <row r="193" spans="1:15" ht="15.95" customHeight="1">
      <c r="A193" s="139" t="str">
        <f>IF(MATCH(C193,コアインボイス0904!AY:AY,0),"済","")</f>
        <v>済</v>
      </c>
      <c r="B193" s="142">
        <v>2960</v>
      </c>
      <c r="C193" s="142" t="s">
        <v>1845</v>
      </c>
      <c r="D193" s="139" t="s">
        <v>43</v>
      </c>
      <c r="E193" s="143">
        <v>2</v>
      </c>
      <c r="F193" s="144" t="s">
        <v>2808</v>
      </c>
      <c r="G193" s="142" t="s">
        <v>3259</v>
      </c>
      <c r="H193" s="144" t="s">
        <v>3258</v>
      </c>
      <c r="I193" s="142" t="s">
        <v>2809</v>
      </c>
      <c r="J193" s="139" t="s">
        <v>2428</v>
      </c>
      <c r="L193" s="139">
        <v>3780</v>
      </c>
      <c r="M193" s="142" t="s">
        <v>4285</v>
      </c>
      <c r="N193" s="139" t="s">
        <v>43</v>
      </c>
      <c r="O193" s="139" t="s">
        <v>210</v>
      </c>
    </row>
    <row r="194" spans="1:15" ht="15.95" customHeight="1">
      <c r="A194" s="139" t="str">
        <f>IF(MATCH(C194,コアインボイス0904!AY:AY,0),"済","")</f>
        <v>済</v>
      </c>
      <c r="B194" s="142">
        <v>2970</v>
      </c>
      <c r="C194" s="142" t="s">
        <v>1912</v>
      </c>
      <c r="D194" s="139" t="s">
        <v>43</v>
      </c>
      <c r="E194" s="143">
        <v>2</v>
      </c>
      <c r="F194" s="144" t="s">
        <v>2818</v>
      </c>
      <c r="G194" s="142" t="s">
        <v>3279</v>
      </c>
      <c r="H194" s="144" t="s">
        <v>3278</v>
      </c>
      <c r="I194" s="142" t="s">
        <v>2819</v>
      </c>
      <c r="L194" s="139">
        <v>3950</v>
      </c>
      <c r="M194" s="142" t="s">
        <v>4286</v>
      </c>
      <c r="N194" s="139" t="s">
        <v>43</v>
      </c>
      <c r="O194" s="139" t="s">
        <v>210</v>
      </c>
    </row>
    <row r="195" spans="1:15" ht="15.95" customHeight="1">
      <c r="A195" s="139" t="str">
        <f>IF(MATCH(C195,コアインボイス0904!AY:AY,0),"済","")</f>
        <v>済</v>
      </c>
      <c r="B195" s="142">
        <v>2980</v>
      </c>
      <c r="C195" s="142" t="s">
        <v>1917</v>
      </c>
      <c r="D195" s="139" t="s">
        <v>64</v>
      </c>
      <c r="E195" s="143">
        <v>3</v>
      </c>
      <c r="F195" s="147" t="s">
        <v>2821</v>
      </c>
      <c r="G195" s="142" t="s">
        <v>3281</v>
      </c>
      <c r="H195" s="147" t="s">
        <v>3280</v>
      </c>
      <c r="I195" s="142" t="s">
        <v>2822</v>
      </c>
      <c r="J195" s="139" t="s">
        <v>2431</v>
      </c>
      <c r="L195" s="139">
        <v>3960</v>
      </c>
      <c r="M195" s="142" t="s">
        <v>4287</v>
      </c>
      <c r="N195" s="139" t="s">
        <v>64</v>
      </c>
      <c r="O195" s="139" t="s">
        <v>64</v>
      </c>
    </row>
    <row r="196" spans="1:15" ht="15.95" customHeight="1">
      <c r="A196" s="139" t="str">
        <f>IF(MATCH(C196,コアインボイス0904!AY:AY,0),"済","")</f>
        <v>済</v>
      </c>
      <c r="B196" s="142">
        <v>2990</v>
      </c>
      <c r="C196" s="142" t="s">
        <v>1923</v>
      </c>
      <c r="D196" s="139" t="s">
        <v>43</v>
      </c>
      <c r="E196" s="143">
        <v>3</v>
      </c>
      <c r="F196" s="147" t="s">
        <v>2823</v>
      </c>
      <c r="G196" s="142" t="s">
        <v>3282</v>
      </c>
      <c r="H196" s="147" t="s">
        <v>2330</v>
      </c>
      <c r="I196" s="142" t="s">
        <v>2824</v>
      </c>
      <c r="J196" s="139" t="s">
        <v>2355</v>
      </c>
      <c r="L196" s="139">
        <v>3970</v>
      </c>
      <c r="M196" s="142" t="s">
        <v>4288</v>
      </c>
      <c r="N196" s="139" t="s">
        <v>43</v>
      </c>
      <c r="O196" s="139" t="s">
        <v>43</v>
      </c>
    </row>
    <row r="197" spans="1:15" ht="15.95" customHeight="1">
      <c r="A197" s="139" t="str">
        <f>IF(MATCH(C197,コアインボイス0904!AY:AY,0),"済","")</f>
        <v>済</v>
      </c>
      <c r="B197" s="142">
        <v>3000</v>
      </c>
      <c r="C197" s="142" t="s">
        <v>2040</v>
      </c>
      <c r="D197" s="139" t="s">
        <v>43</v>
      </c>
      <c r="E197" s="143">
        <v>2</v>
      </c>
      <c r="F197" s="144" t="s">
        <v>2409</v>
      </c>
      <c r="G197" s="142" t="s">
        <v>3279</v>
      </c>
      <c r="H197" s="144" t="s">
        <v>2813</v>
      </c>
      <c r="I197" s="142" t="s">
        <v>2814</v>
      </c>
      <c r="J197" s="139" t="s">
        <v>2431</v>
      </c>
      <c r="L197" s="139">
        <v>3990</v>
      </c>
      <c r="M197" s="142" t="s">
        <v>4289</v>
      </c>
      <c r="N197" s="139" t="s">
        <v>64</v>
      </c>
      <c r="O197" s="139" t="s">
        <v>64</v>
      </c>
    </row>
    <row r="198" spans="1:15" ht="15.95" customHeight="1">
      <c r="A198" s="139" t="str">
        <f>IF(MATCH(C198,コアインボイス0904!AY:AY,0),"済","")</f>
        <v>済</v>
      </c>
      <c r="B198" s="142">
        <v>3010</v>
      </c>
      <c r="C198" s="142" t="s">
        <v>2046</v>
      </c>
      <c r="D198" s="139" t="s">
        <v>43</v>
      </c>
      <c r="E198" s="143">
        <v>3</v>
      </c>
      <c r="F198" s="147" t="s">
        <v>2815</v>
      </c>
      <c r="G198" s="142" t="s">
        <v>3281</v>
      </c>
      <c r="H198" s="147" t="s">
        <v>2444</v>
      </c>
      <c r="I198" s="142" t="s">
        <v>2816</v>
      </c>
      <c r="J198" s="139" t="s">
        <v>2355</v>
      </c>
      <c r="L198" s="139">
        <v>4000</v>
      </c>
      <c r="M198" s="142" t="s">
        <v>4430</v>
      </c>
      <c r="N198" s="139" t="s">
        <v>43</v>
      </c>
      <c r="O198" s="139" t="s">
        <v>43</v>
      </c>
    </row>
    <row r="199" spans="1:15" ht="15.95" customHeight="1">
      <c r="A199" s="139" t="str">
        <f>IF(MATCH(C199,コアインボイス0904!AY:AY,0),"済","")</f>
        <v>済</v>
      </c>
      <c r="B199" s="142">
        <v>3020</v>
      </c>
      <c r="C199" s="142" t="s">
        <v>1986</v>
      </c>
      <c r="D199" s="139" t="s">
        <v>64</v>
      </c>
      <c r="E199" s="143">
        <v>2</v>
      </c>
      <c r="F199" s="144" t="s">
        <v>2826</v>
      </c>
      <c r="G199" s="142" t="s">
        <v>3261</v>
      </c>
      <c r="H199" s="144" t="s">
        <v>3260</v>
      </c>
      <c r="I199" s="142" t="s">
        <v>2827</v>
      </c>
      <c r="J199" s="139" t="s">
        <v>2825</v>
      </c>
      <c r="L199" s="139">
        <v>3790</v>
      </c>
      <c r="M199" s="142" t="s">
        <v>4290</v>
      </c>
      <c r="N199" s="139" t="s">
        <v>64</v>
      </c>
      <c r="O199" s="139" t="s">
        <v>43</v>
      </c>
    </row>
    <row r="200" spans="1:15" ht="15.95" customHeight="1">
      <c r="A200" s="139" t="str">
        <f>IF(MATCH(C200,コアインボイス0904!AY:AY,0),"済","")</f>
        <v>済</v>
      </c>
      <c r="B200" s="142">
        <v>3030</v>
      </c>
      <c r="C200" s="142" t="s">
        <v>2828</v>
      </c>
      <c r="D200" s="139" t="s">
        <v>64</v>
      </c>
      <c r="E200" s="143">
        <v>2</v>
      </c>
      <c r="F200" s="144" t="s">
        <v>2829</v>
      </c>
      <c r="G200" s="142" t="s">
        <v>3263</v>
      </c>
      <c r="H200" s="144" t="s">
        <v>3262</v>
      </c>
      <c r="I200" s="142" t="s">
        <v>2830</v>
      </c>
      <c r="J200" s="139" t="s">
        <v>2355</v>
      </c>
      <c r="L200" s="139">
        <v>3800</v>
      </c>
      <c r="M200" s="142" t="s">
        <v>4431</v>
      </c>
      <c r="N200" s="139" t="s">
        <v>64</v>
      </c>
      <c r="O200" s="139" t="s">
        <v>43</v>
      </c>
    </row>
    <row r="201" spans="1:15" ht="15.95" customHeight="1">
      <c r="A201" s="139" t="str">
        <f>IF(MATCH(C201,コアインボイス0904!AY:AY,0),"済","")</f>
        <v>済</v>
      </c>
      <c r="B201" s="142">
        <v>3040</v>
      </c>
      <c r="C201" s="142" t="s">
        <v>2016</v>
      </c>
      <c r="D201" s="139" t="s">
        <v>64</v>
      </c>
      <c r="E201" s="143">
        <v>2</v>
      </c>
      <c r="F201" s="144" t="s">
        <v>2806</v>
      </c>
      <c r="G201" s="142" t="s">
        <v>3265</v>
      </c>
      <c r="H201" s="144" t="s">
        <v>3264</v>
      </c>
      <c r="I201" s="142" t="s">
        <v>2807</v>
      </c>
      <c r="J201" s="139" t="s">
        <v>2566</v>
      </c>
      <c r="L201" s="139">
        <v>3810</v>
      </c>
      <c r="M201" s="142" t="s">
        <v>4291</v>
      </c>
      <c r="N201" s="139" t="s">
        <v>64</v>
      </c>
      <c r="O201" s="139" t="s">
        <v>64</v>
      </c>
    </row>
    <row r="202" spans="1:15" ht="15.95" customHeight="1">
      <c r="A202" s="139" t="str">
        <f>IF(MATCH(C202,コアインボイス0904!AY:AY,0),"済","")</f>
        <v>済</v>
      </c>
      <c r="B202" s="142">
        <v>3050</v>
      </c>
      <c r="C202" s="142" t="s">
        <v>1879</v>
      </c>
      <c r="D202" s="139" t="s">
        <v>43</v>
      </c>
      <c r="E202" s="143">
        <v>2</v>
      </c>
      <c r="F202" s="144" t="s">
        <v>1319</v>
      </c>
      <c r="G202" s="142" t="s">
        <v>3276</v>
      </c>
      <c r="H202" s="144" t="s">
        <v>3275</v>
      </c>
      <c r="I202" s="142" t="s">
        <v>2810</v>
      </c>
      <c r="J202" s="139" t="s">
        <v>2562</v>
      </c>
      <c r="L202" s="139">
        <v>3900</v>
      </c>
      <c r="M202" s="142" t="s">
        <v>4292</v>
      </c>
      <c r="N202" s="139" t="s">
        <v>64</v>
      </c>
      <c r="O202" s="139" t="s">
        <v>64</v>
      </c>
    </row>
    <row r="203" spans="1:15" ht="15.95" customHeight="1">
      <c r="A203" s="139" t="str">
        <f>IF(MATCH(C203,コアインボイス0904!AY:AY,0),"済","")</f>
        <v>済</v>
      </c>
      <c r="B203" s="142">
        <v>3060</v>
      </c>
      <c r="C203" s="142" t="s">
        <v>1883</v>
      </c>
      <c r="D203" s="139" t="s">
        <v>43</v>
      </c>
      <c r="E203" s="143">
        <v>2</v>
      </c>
      <c r="F203" s="144" t="s">
        <v>2811</v>
      </c>
      <c r="G203" s="142" t="s">
        <v>3274</v>
      </c>
      <c r="H203" s="144" t="s">
        <v>3273</v>
      </c>
      <c r="I203" s="142" t="s">
        <v>2812</v>
      </c>
      <c r="J203" s="139" t="s">
        <v>2562</v>
      </c>
      <c r="L203" s="139">
        <v>3880</v>
      </c>
      <c r="M203" s="142" t="s">
        <v>4293</v>
      </c>
      <c r="N203" s="139" t="s">
        <v>64</v>
      </c>
      <c r="O203" s="139" t="s">
        <v>64</v>
      </c>
    </row>
    <row r="204" spans="1:15" ht="15.95" customHeight="1">
      <c r="A204" s="139" t="str">
        <f>IF(MATCH(C204,コアインボイス0904!AY:AY,0),"済","")</f>
        <v>済</v>
      </c>
      <c r="B204" s="142">
        <v>3070</v>
      </c>
      <c r="C204" s="142" t="s">
        <v>1895</v>
      </c>
      <c r="D204" s="139" t="s">
        <v>43</v>
      </c>
      <c r="E204" s="143">
        <v>2</v>
      </c>
      <c r="F204" s="144" t="s">
        <v>1410</v>
      </c>
      <c r="G204" s="142" t="s">
        <v>3277</v>
      </c>
      <c r="H204" s="144" t="s">
        <v>2978</v>
      </c>
      <c r="I204" s="142" t="s">
        <v>2734</v>
      </c>
      <c r="J204" s="139" t="s">
        <v>2562</v>
      </c>
      <c r="L204" s="139">
        <v>3940</v>
      </c>
      <c r="M204" s="142" t="s">
        <v>4294</v>
      </c>
      <c r="N204" s="139" t="s">
        <v>64</v>
      </c>
      <c r="O204" s="139" t="s">
        <v>64</v>
      </c>
    </row>
    <row r="205" spans="1:15" ht="15.95" customHeight="1">
      <c r="A205" s="139" t="str">
        <f>IF(MATCH(C205,コアインボイス0904!AY:AY,0),"済","")</f>
        <v>済</v>
      </c>
      <c r="B205" s="142">
        <v>3080</v>
      </c>
      <c r="C205" s="142" t="s">
        <v>2139</v>
      </c>
      <c r="D205" s="139" t="s">
        <v>43</v>
      </c>
      <c r="E205" s="143">
        <v>2</v>
      </c>
      <c r="F205" s="144" t="s">
        <v>2865</v>
      </c>
      <c r="G205" s="142" t="s">
        <v>2960</v>
      </c>
      <c r="H205" s="144" t="s">
        <v>3266</v>
      </c>
      <c r="I205" s="142" t="s">
        <v>2866</v>
      </c>
      <c r="J205" s="139" t="s">
        <v>2428</v>
      </c>
      <c r="L205" s="139">
        <v>3830</v>
      </c>
      <c r="M205" s="142" t="s">
        <v>4295</v>
      </c>
      <c r="N205" s="139" t="s">
        <v>43</v>
      </c>
      <c r="O205" s="139" t="s">
        <v>43</v>
      </c>
    </row>
    <row r="206" spans="1:15" ht="15.95" customHeight="1">
      <c r="A206" s="139" t="str">
        <f>IF(MATCH(C206,コアインボイス0904!AY:AY,0),"済","")</f>
        <v>済</v>
      </c>
      <c r="B206" s="142">
        <v>3090</v>
      </c>
      <c r="C206" s="142" t="s">
        <v>2117</v>
      </c>
      <c r="D206" s="139" t="s">
        <v>43</v>
      </c>
      <c r="E206" s="143">
        <v>2</v>
      </c>
      <c r="F206" s="144" t="s">
        <v>2859</v>
      </c>
      <c r="G206" s="142" t="s">
        <v>3268</v>
      </c>
      <c r="H206" s="144" t="s">
        <v>3267</v>
      </c>
      <c r="I206" s="142" t="s">
        <v>2860</v>
      </c>
      <c r="L206" s="139">
        <v>3840</v>
      </c>
      <c r="M206" s="142" t="s">
        <v>4296</v>
      </c>
      <c r="N206" s="139" t="s">
        <v>43</v>
      </c>
      <c r="O206" s="139" t="s">
        <v>210</v>
      </c>
    </row>
    <row r="207" spans="1:15" ht="15.95" customHeight="1">
      <c r="A207" s="139" t="str">
        <f>IF(MATCH(C207,コアインボイス0904!AY:AY,0),"済","")</f>
        <v>済</v>
      </c>
      <c r="B207" s="142">
        <v>3100</v>
      </c>
      <c r="C207" s="142" t="s">
        <v>2123</v>
      </c>
      <c r="D207" s="139" t="s">
        <v>43</v>
      </c>
      <c r="E207" s="143">
        <v>3</v>
      </c>
      <c r="F207" s="147" t="s">
        <v>2861</v>
      </c>
      <c r="G207" s="142" t="s">
        <v>3270</v>
      </c>
      <c r="H207" s="147" t="s">
        <v>3269</v>
      </c>
      <c r="I207" s="142" t="s">
        <v>2862</v>
      </c>
      <c r="J207" s="139" t="s">
        <v>2418</v>
      </c>
      <c r="L207" s="139">
        <v>3850</v>
      </c>
      <c r="M207" s="142" t="s">
        <v>4297</v>
      </c>
      <c r="N207" s="139" t="s">
        <v>43</v>
      </c>
      <c r="O207" s="139" t="s">
        <v>43</v>
      </c>
    </row>
    <row r="208" spans="1:15" ht="15.95" customHeight="1">
      <c r="A208" s="139" t="str">
        <f>IF(MATCH(C208,コアインボイス0904!AY:AY,0),"済","")</f>
        <v>済</v>
      </c>
      <c r="B208" s="142">
        <v>3110</v>
      </c>
      <c r="C208" s="142" t="s">
        <v>2127</v>
      </c>
      <c r="D208" s="139" t="s">
        <v>43</v>
      </c>
      <c r="E208" s="143">
        <v>3</v>
      </c>
      <c r="F208" s="147" t="s">
        <v>2863</v>
      </c>
      <c r="G208" s="142" t="s">
        <v>3272</v>
      </c>
      <c r="H208" s="147" t="s">
        <v>3271</v>
      </c>
      <c r="I208" s="142" t="s">
        <v>2864</v>
      </c>
      <c r="J208" s="139" t="s">
        <v>2418</v>
      </c>
      <c r="L208" s="139">
        <v>3860</v>
      </c>
      <c r="M208" s="142" t="s">
        <v>4298</v>
      </c>
      <c r="N208" s="139" t="s">
        <v>43</v>
      </c>
      <c r="O208" s="139" t="s">
        <v>43</v>
      </c>
    </row>
    <row r="209" spans="1:15" ht="15.95" customHeight="1">
      <c r="A209" s="139" t="str">
        <f>IF(MATCH(C209,コアインボイス0904!AY:AY,0),"済","")</f>
        <v>済</v>
      </c>
      <c r="B209" s="142">
        <v>3120</v>
      </c>
      <c r="C209" s="142" t="s">
        <v>2055</v>
      </c>
      <c r="D209" s="139" t="s">
        <v>210</v>
      </c>
      <c r="E209" s="143">
        <v>2</v>
      </c>
      <c r="F209" s="144" t="s">
        <v>2837</v>
      </c>
      <c r="G209" s="142" t="s">
        <v>3284</v>
      </c>
      <c r="H209" s="144" t="s">
        <v>3283</v>
      </c>
      <c r="I209" s="142" t="s">
        <v>2838</v>
      </c>
      <c r="L209" s="139">
        <v>4010</v>
      </c>
      <c r="M209" s="142" t="s">
        <v>4299</v>
      </c>
      <c r="N209" s="139" t="s">
        <v>210</v>
      </c>
      <c r="O209" s="139" t="s">
        <v>210</v>
      </c>
    </row>
    <row r="210" spans="1:15" ht="15.95" customHeight="1">
      <c r="A210" s="139" t="str">
        <f>IF(MATCH(C210,コアインボイス0904!AY:AY,0),"済","")</f>
        <v>済</v>
      </c>
      <c r="B210" s="142">
        <v>3130</v>
      </c>
      <c r="C210" s="142" t="s">
        <v>2064</v>
      </c>
      <c r="D210" s="139" t="s">
        <v>64</v>
      </c>
      <c r="E210" s="143">
        <v>3</v>
      </c>
      <c r="F210" s="147" t="s">
        <v>2841</v>
      </c>
      <c r="G210" s="142" t="s">
        <v>3186</v>
      </c>
      <c r="H210" s="147" t="s">
        <v>3291</v>
      </c>
      <c r="I210" s="142" t="s">
        <v>2701</v>
      </c>
      <c r="J210" s="139" t="s">
        <v>2566</v>
      </c>
      <c r="L210" s="139">
        <v>4060</v>
      </c>
      <c r="M210" s="142" t="s">
        <v>4300</v>
      </c>
      <c r="N210" s="139" t="s">
        <v>64</v>
      </c>
      <c r="O210" s="139" t="s">
        <v>64</v>
      </c>
    </row>
    <row r="211" spans="1:15" ht="15.95" customHeight="1">
      <c r="A211" s="139" t="str">
        <f>IF(MATCH(C211,コアインボイス0904!AY:AY,0),"済","")</f>
        <v>済</v>
      </c>
      <c r="B211" s="142">
        <v>3140</v>
      </c>
      <c r="C211" s="142" t="s">
        <v>2073</v>
      </c>
      <c r="D211" s="139" t="s">
        <v>43</v>
      </c>
      <c r="E211" s="143">
        <v>3</v>
      </c>
      <c r="F211" s="147" t="s">
        <v>2846</v>
      </c>
      <c r="G211" s="142" t="s">
        <v>3293</v>
      </c>
      <c r="H211" s="147" t="s">
        <v>3292</v>
      </c>
      <c r="I211" s="142" t="s">
        <v>2847</v>
      </c>
      <c r="J211" s="139" t="s">
        <v>2566</v>
      </c>
      <c r="L211" s="139">
        <v>4080</v>
      </c>
      <c r="M211" s="142" t="s">
        <v>4301</v>
      </c>
      <c r="N211" s="139" t="s">
        <v>43</v>
      </c>
      <c r="O211" s="139" t="s">
        <v>43</v>
      </c>
    </row>
    <row r="212" spans="1:15" ht="15.95" customHeight="1">
      <c r="A212" s="139" t="str">
        <f>IF(MATCH(C212,コアインボイス0904!AY:AY,0),"済","")</f>
        <v>済</v>
      </c>
      <c r="B212" s="142">
        <v>3150</v>
      </c>
      <c r="C212" s="142" t="s">
        <v>2061</v>
      </c>
      <c r="D212" s="139" t="s">
        <v>43</v>
      </c>
      <c r="E212" s="143">
        <v>3</v>
      </c>
      <c r="F212" s="147" t="s">
        <v>2839</v>
      </c>
      <c r="G212" s="142" t="s">
        <v>3290</v>
      </c>
      <c r="H212" s="147" t="s">
        <v>3289</v>
      </c>
      <c r="I212" s="142" t="s">
        <v>2840</v>
      </c>
      <c r="J212" s="139" t="s">
        <v>2697</v>
      </c>
      <c r="L212" s="139">
        <v>4050</v>
      </c>
      <c r="M212" s="142" t="s">
        <v>4302</v>
      </c>
      <c r="N212" s="139" t="s">
        <v>43</v>
      </c>
      <c r="O212" s="139" t="s">
        <v>43</v>
      </c>
    </row>
    <row r="213" spans="1:15" ht="15.95" customHeight="1">
      <c r="A213" s="139" t="str">
        <f>IF(MATCH(C213,コアインボイス0904!AY:AY,0),"済","")</f>
        <v>済</v>
      </c>
      <c r="B213" s="142">
        <v>3160</v>
      </c>
      <c r="C213" s="142" t="s">
        <v>2070</v>
      </c>
      <c r="D213" s="139" t="s">
        <v>43</v>
      </c>
      <c r="E213" s="143">
        <v>3</v>
      </c>
      <c r="F213" s="147" t="s">
        <v>2844</v>
      </c>
      <c r="G213" s="142" t="s">
        <v>3288</v>
      </c>
      <c r="H213" s="147" t="s">
        <v>3287</v>
      </c>
      <c r="I213" s="142" t="s">
        <v>2845</v>
      </c>
      <c r="J213" s="139" t="s">
        <v>2428</v>
      </c>
      <c r="L213" s="139">
        <v>4040</v>
      </c>
      <c r="M213" s="142" t="s">
        <v>4303</v>
      </c>
      <c r="N213" s="139" t="s">
        <v>43</v>
      </c>
      <c r="O213" s="139" t="s">
        <v>210</v>
      </c>
    </row>
    <row r="214" spans="1:15" ht="15.95" customHeight="1">
      <c r="A214" s="139" t="str">
        <f>IF(MATCH(C214,コアインボイス0904!AY:AY,0),"済","")</f>
        <v>済</v>
      </c>
      <c r="B214" s="142">
        <v>3170</v>
      </c>
      <c r="C214" s="142" t="s">
        <v>2067</v>
      </c>
      <c r="D214" s="139" t="s">
        <v>43</v>
      </c>
      <c r="E214" s="143">
        <v>3</v>
      </c>
      <c r="F214" s="147" t="s">
        <v>2842</v>
      </c>
      <c r="G214" s="142" t="s">
        <v>3286</v>
      </c>
      <c r="H214" s="147" t="s">
        <v>3285</v>
      </c>
      <c r="I214" s="142" t="s">
        <v>2843</v>
      </c>
      <c r="J214" s="139" t="s">
        <v>2355</v>
      </c>
      <c r="L214" s="139">
        <v>4030</v>
      </c>
      <c r="M214" s="142" t="s">
        <v>4304</v>
      </c>
      <c r="N214" s="139" t="s">
        <v>43</v>
      </c>
      <c r="O214" s="139" t="s">
        <v>43</v>
      </c>
    </row>
    <row r="215" spans="1:15" ht="15.95" customHeight="1">
      <c r="A215" s="139" t="str">
        <f>IF(MATCH(C215,コアインボイス0904!AY:AY,0),"済","")</f>
        <v>済</v>
      </c>
      <c r="B215" s="142">
        <v>3180</v>
      </c>
      <c r="C215" s="142" t="s">
        <v>2076</v>
      </c>
      <c r="D215" s="139" t="s">
        <v>210</v>
      </c>
      <c r="E215" s="143">
        <v>2</v>
      </c>
      <c r="F215" s="144" t="s">
        <v>2848</v>
      </c>
      <c r="G215" s="142" t="s">
        <v>3295</v>
      </c>
      <c r="H215" s="144" t="s">
        <v>3294</v>
      </c>
      <c r="I215" s="142" t="s">
        <v>2849</v>
      </c>
      <c r="L215" s="139">
        <v>4100</v>
      </c>
      <c r="M215" s="142" t="s">
        <v>4305</v>
      </c>
      <c r="N215" s="139" t="s">
        <v>210</v>
      </c>
      <c r="O215" s="139" t="s">
        <v>210</v>
      </c>
    </row>
    <row r="216" spans="1:15" ht="15.95" customHeight="1">
      <c r="A216" s="139" t="str">
        <f>IF(MATCH(C216,コアインボイス0904!AY:AY,0),"済","")</f>
        <v>済</v>
      </c>
      <c r="B216" s="142">
        <v>3190</v>
      </c>
      <c r="C216" s="142" t="s">
        <v>2087</v>
      </c>
      <c r="D216" s="139" t="s">
        <v>64</v>
      </c>
      <c r="E216" s="143">
        <v>3</v>
      </c>
      <c r="F216" s="147" t="s">
        <v>2852</v>
      </c>
      <c r="G216" s="142" t="s">
        <v>3202</v>
      </c>
      <c r="H216" s="147" t="s">
        <v>3302</v>
      </c>
      <c r="I216" s="142" t="s">
        <v>2718</v>
      </c>
      <c r="J216" s="139" t="s">
        <v>2566</v>
      </c>
      <c r="L216" s="139">
        <v>4150</v>
      </c>
      <c r="M216" s="142" t="s">
        <v>4306</v>
      </c>
      <c r="N216" s="139" t="s">
        <v>64</v>
      </c>
      <c r="O216" s="139" t="s">
        <v>64</v>
      </c>
    </row>
    <row r="217" spans="1:15" ht="15.95" customHeight="1">
      <c r="A217" s="139" t="str">
        <f>IF(MATCH(C217,コアインボイス0904!AY:AY,0),"済","")</f>
        <v>済</v>
      </c>
      <c r="B217" s="142">
        <v>3200</v>
      </c>
      <c r="C217" s="142" t="s">
        <v>2099</v>
      </c>
      <c r="D217" s="139" t="s">
        <v>43</v>
      </c>
      <c r="E217" s="143">
        <v>3</v>
      </c>
      <c r="F217" s="147" t="s">
        <v>2857</v>
      </c>
      <c r="G217" s="142" t="s">
        <v>3304</v>
      </c>
      <c r="H217" s="147" t="s">
        <v>3303</v>
      </c>
      <c r="I217" s="142" t="s">
        <v>2858</v>
      </c>
      <c r="J217" s="139" t="s">
        <v>2566</v>
      </c>
      <c r="L217" s="139">
        <v>4170</v>
      </c>
      <c r="M217" s="142" t="s">
        <v>4307</v>
      </c>
      <c r="N217" s="139" t="s">
        <v>43</v>
      </c>
      <c r="O217" s="139" t="s">
        <v>43</v>
      </c>
    </row>
    <row r="218" spans="1:15" ht="15.95" customHeight="1">
      <c r="A218" s="139" t="str">
        <f>IF(MATCH(C218,コアインボイス0904!AY:AY,0),"済","")</f>
        <v>済</v>
      </c>
      <c r="B218" s="142">
        <v>3210</v>
      </c>
      <c r="C218" s="142" t="s">
        <v>2083</v>
      </c>
      <c r="D218" s="139" t="s">
        <v>43</v>
      </c>
      <c r="E218" s="143">
        <v>3</v>
      </c>
      <c r="F218" s="147" t="s">
        <v>2850</v>
      </c>
      <c r="G218" s="142" t="s">
        <v>3301</v>
      </c>
      <c r="H218" s="147" t="s">
        <v>3300</v>
      </c>
      <c r="I218" s="142" t="s">
        <v>2851</v>
      </c>
      <c r="J218" s="139" t="s">
        <v>2697</v>
      </c>
      <c r="L218" s="139">
        <v>4140</v>
      </c>
      <c r="M218" s="142" t="s">
        <v>4308</v>
      </c>
      <c r="N218" s="139" t="s">
        <v>43</v>
      </c>
      <c r="O218" s="139" t="s">
        <v>43</v>
      </c>
    </row>
    <row r="219" spans="1:15" ht="15.95" customHeight="1">
      <c r="A219" s="139" t="str">
        <f>IF(MATCH(C219,コアインボイス0904!AY:AY,0),"済","")</f>
        <v>済</v>
      </c>
      <c r="B219" s="142">
        <v>3220</v>
      </c>
      <c r="C219" s="142" t="s">
        <v>2095</v>
      </c>
      <c r="D219" s="139" t="s">
        <v>43</v>
      </c>
      <c r="E219" s="143">
        <v>3</v>
      </c>
      <c r="F219" s="147" t="s">
        <v>2855</v>
      </c>
      <c r="G219" s="142" t="s">
        <v>3299</v>
      </c>
      <c r="H219" s="147" t="s">
        <v>3298</v>
      </c>
      <c r="I219" s="142" t="s">
        <v>2856</v>
      </c>
      <c r="J219" s="139" t="s">
        <v>2428</v>
      </c>
      <c r="L219" s="139">
        <v>4130</v>
      </c>
      <c r="M219" s="142" t="s">
        <v>4309</v>
      </c>
      <c r="N219" s="139" t="s">
        <v>43</v>
      </c>
      <c r="O219" s="139" t="s">
        <v>210</v>
      </c>
    </row>
    <row r="220" spans="1:15" ht="15.95" customHeight="1">
      <c r="A220" s="139" t="str">
        <f>IF(MATCH(C220,コアインボイス0904!AY:AY,0),"済","")</f>
        <v>済</v>
      </c>
      <c r="B220" s="142">
        <v>3230</v>
      </c>
      <c r="C220" s="142" t="s">
        <v>2091</v>
      </c>
      <c r="D220" s="139" t="s">
        <v>43</v>
      </c>
      <c r="E220" s="143">
        <v>3</v>
      </c>
      <c r="F220" s="147" t="s">
        <v>2853</v>
      </c>
      <c r="G220" s="142" t="s">
        <v>3297</v>
      </c>
      <c r="H220" s="147" t="s">
        <v>3296</v>
      </c>
      <c r="I220" s="142" t="s">
        <v>2854</v>
      </c>
      <c r="J220" s="139" t="s">
        <v>2355</v>
      </c>
      <c r="L220" s="139">
        <v>4120</v>
      </c>
      <c r="M220" s="142" t="s">
        <v>4310</v>
      </c>
      <c r="N220" s="139" t="s">
        <v>43</v>
      </c>
      <c r="O220" s="139" t="s">
        <v>43</v>
      </c>
    </row>
    <row r="221" spans="1:15" ht="15.95" customHeight="1">
      <c r="A221" s="139" t="str">
        <f>IF(MATCH(C221,コアインボイス0904!AY:AY,0),"済","")</f>
        <v>済</v>
      </c>
      <c r="B221" s="142">
        <v>3240</v>
      </c>
      <c r="C221" s="142" t="s">
        <v>1931</v>
      </c>
      <c r="D221" s="139" t="s">
        <v>64</v>
      </c>
      <c r="E221" s="143">
        <v>2</v>
      </c>
      <c r="F221" s="144" t="s">
        <v>2899</v>
      </c>
      <c r="G221" s="142" t="s">
        <v>3334</v>
      </c>
      <c r="H221" s="144" t="s">
        <v>3333</v>
      </c>
      <c r="I221" s="142" t="s">
        <v>2900</v>
      </c>
      <c r="L221" s="139">
        <v>4460</v>
      </c>
      <c r="M221" s="142" t="s">
        <v>4311</v>
      </c>
      <c r="N221" s="139" t="s">
        <v>64</v>
      </c>
      <c r="O221" s="139" t="s">
        <v>43</v>
      </c>
    </row>
    <row r="222" spans="1:15" ht="15.95" customHeight="1">
      <c r="A222" s="139" t="str">
        <f>IF(MATCH(C222,コアインボイス0904!AY:AY,0),"済","")</f>
        <v>済</v>
      </c>
      <c r="B222" s="142">
        <v>3250</v>
      </c>
      <c r="C222" s="142" t="s">
        <v>1946</v>
      </c>
      <c r="D222" s="139" t="s">
        <v>64</v>
      </c>
      <c r="E222" s="143">
        <v>3</v>
      </c>
      <c r="F222" s="147" t="s">
        <v>2903</v>
      </c>
      <c r="G222" s="142" t="s">
        <v>3335</v>
      </c>
      <c r="H222" s="147" t="s">
        <v>2901</v>
      </c>
      <c r="I222" s="142" t="s">
        <v>2904</v>
      </c>
      <c r="J222" s="139" t="s">
        <v>2902</v>
      </c>
      <c r="L222" s="139">
        <v>4470</v>
      </c>
      <c r="M222" s="142" t="s">
        <v>4312</v>
      </c>
      <c r="N222" s="139" t="s">
        <v>64</v>
      </c>
      <c r="O222" s="139" t="s">
        <v>64</v>
      </c>
    </row>
    <row r="223" spans="1:15" ht="15.95" customHeight="1">
      <c r="A223" s="139" t="e">
        <f>IF(MATCH(C223,コアインボイス0904!AY:AY,0),"済","")</f>
        <v>#N/A</v>
      </c>
      <c r="B223" s="142">
        <v>3260</v>
      </c>
      <c r="C223" s="142" t="s">
        <v>3340</v>
      </c>
      <c r="D223" s="139" t="s">
        <v>43</v>
      </c>
      <c r="E223" s="143">
        <v>3</v>
      </c>
      <c r="F223" s="147" t="s">
        <v>2906</v>
      </c>
      <c r="G223" s="142" t="s">
        <v>3341</v>
      </c>
      <c r="H223" s="147" t="s">
        <v>2905</v>
      </c>
      <c r="I223" s="142" t="s">
        <v>2907</v>
      </c>
      <c r="J223" s="139" t="s">
        <v>2902</v>
      </c>
      <c r="L223" s="139">
        <v>4530</v>
      </c>
      <c r="M223" s="142" t="s">
        <v>4313</v>
      </c>
      <c r="N223" s="139" t="s">
        <v>64</v>
      </c>
      <c r="O223" s="139" t="s">
        <v>64</v>
      </c>
    </row>
    <row r="224" spans="1:15" ht="15.95" customHeight="1">
      <c r="A224" s="139" t="e">
        <f>IF(MATCH(C224,コアインボイス0904!AY:AY,0),"済","")</f>
        <v>#N/A</v>
      </c>
      <c r="B224" s="142">
        <v>3270</v>
      </c>
      <c r="C224" s="142" t="s">
        <v>3342</v>
      </c>
      <c r="D224" s="139" t="s">
        <v>43</v>
      </c>
      <c r="E224" s="143">
        <v>3</v>
      </c>
      <c r="F224" s="147" t="s">
        <v>2909</v>
      </c>
      <c r="G224" s="142" t="s">
        <v>3343</v>
      </c>
      <c r="H224" s="147" t="s">
        <v>2908</v>
      </c>
      <c r="I224" s="142" t="s">
        <v>2910</v>
      </c>
      <c r="J224" s="139" t="s">
        <v>2902</v>
      </c>
      <c r="L224" s="139">
        <v>4550</v>
      </c>
      <c r="M224" s="142" t="s">
        <v>4314</v>
      </c>
      <c r="N224" s="139" t="s">
        <v>43</v>
      </c>
      <c r="O224" s="139" t="s">
        <v>43</v>
      </c>
    </row>
    <row r="225" spans="1:15" ht="15.95" customHeight="1">
      <c r="A225" s="139" t="str">
        <f>IF(MATCH(C225,コアインボイス0904!AY:AY,0),"済","")</f>
        <v>済</v>
      </c>
      <c r="B225" s="142">
        <v>3280</v>
      </c>
      <c r="C225" s="142" t="s">
        <v>1955</v>
      </c>
      <c r="D225" s="139" t="s">
        <v>43</v>
      </c>
      <c r="E225" s="143">
        <v>3</v>
      </c>
      <c r="F225" s="147" t="s">
        <v>2911</v>
      </c>
      <c r="G225" s="142" t="s">
        <v>3337</v>
      </c>
      <c r="H225" s="147" t="s">
        <v>3336</v>
      </c>
      <c r="I225" s="142" t="s">
        <v>2912</v>
      </c>
      <c r="J225" s="139" t="s">
        <v>2825</v>
      </c>
      <c r="L225" s="139">
        <v>4490</v>
      </c>
      <c r="M225" s="142" t="s">
        <v>4315</v>
      </c>
      <c r="N225" s="139" t="s">
        <v>43</v>
      </c>
      <c r="O225" s="139" t="s">
        <v>43</v>
      </c>
    </row>
    <row r="226" spans="1:15" ht="15.95" customHeight="1">
      <c r="A226" s="139" t="str">
        <f>IF(MATCH(C226,コアインボイス0904!AY:AY,0),"済","")</f>
        <v>済</v>
      </c>
      <c r="B226" s="142">
        <v>3290</v>
      </c>
      <c r="C226" s="142" t="s">
        <v>2913</v>
      </c>
      <c r="D226" s="139" t="s">
        <v>43</v>
      </c>
      <c r="E226" s="143">
        <v>3</v>
      </c>
      <c r="F226" s="147" t="s">
        <v>2914</v>
      </c>
      <c r="G226" s="142" t="s">
        <v>3339</v>
      </c>
      <c r="H226" s="147" t="s">
        <v>3338</v>
      </c>
      <c r="I226" s="142" t="s">
        <v>2915</v>
      </c>
      <c r="J226" s="139" t="s">
        <v>2355</v>
      </c>
      <c r="L226" s="139">
        <v>4500</v>
      </c>
      <c r="M226" s="142" t="s">
        <v>4432</v>
      </c>
      <c r="N226" s="139" t="s">
        <v>43</v>
      </c>
      <c r="O226" s="139" t="s">
        <v>43</v>
      </c>
    </row>
    <row r="227" spans="1:15" ht="15.95" customHeight="1">
      <c r="A227" s="139" t="str">
        <f>IF(MATCH(C227,コアインボイス0904!AY:AY,0),"済","")</f>
        <v>済</v>
      </c>
      <c r="B227" s="142">
        <v>3300</v>
      </c>
      <c r="C227" s="142" t="s">
        <v>2004</v>
      </c>
      <c r="D227" s="139" t="s">
        <v>1239</v>
      </c>
      <c r="E227" s="143">
        <v>2</v>
      </c>
      <c r="F227" s="144" t="s">
        <v>2831</v>
      </c>
      <c r="G227" s="142" t="s">
        <v>3318</v>
      </c>
      <c r="H227" s="144" t="s">
        <v>3317</v>
      </c>
      <c r="I227" s="142" t="s">
        <v>2832</v>
      </c>
      <c r="L227" s="139">
        <v>4350</v>
      </c>
      <c r="M227" s="142" t="s">
        <v>4316</v>
      </c>
      <c r="N227" s="139" t="s">
        <v>1239</v>
      </c>
      <c r="O227" s="139" t="s">
        <v>210</v>
      </c>
    </row>
    <row r="228" spans="1:15" ht="15.95" customHeight="1">
      <c r="A228" s="139" t="str">
        <f>IF(MATCH(C228,コアインボイス0904!AY:AY,0),"済","")</f>
        <v>済</v>
      </c>
      <c r="B228" s="142">
        <v>3310</v>
      </c>
      <c r="C228" s="142" t="s">
        <v>2020</v>
      </c>
      <c r="D228" s="139" t="s">
        <v>64</v>
      </c>
      <c r="E228" s="143">
        <v>3</v>
      </c>
      <c r="F228" s="147" t="s">
        <v>2833</v>
      </c>
      <c r="G228" s="142" t="s">
        <v>3320</v>
      </c>
      <c r="H228" s="147" t="s">
        <v>3319</v>
      </c>
      <c r="I228" s="142" t="s">
        <v>2834</v>
      </c>
      <c r="J228" s="139" t="s">
        <v>2355</v>
      </c>
      <c r="L228" s="139">
        <v>4360</v>
      </c>
      <c r="M228" s="142" t="s">
        <v>4317</v>
      </c>
      <c r="N228" s="139" t="s">
        <v>64</v>
      </c>
      <c r="O228" s="139" t="s">
        <v>43</v>
      </c>
    </row>
    <row r="229" spans="1:15" ht="15.95" customHeight="1">
      <c r="A229" s="139" t="str">
        <f>IF(MATCH(C229,コアインボイス0904!AY:AY,0),"済","")</f>
        <v>済</v>
      </c>
      <c r="B229" s="142">
        <v>3320</v>
      </c>
      <c r="C229" s="142" t="s">
        <v>2026</v>
      </c>
      <c r="D229" s="139" t="s">
        <v>43</v>
      </c>
      <c r="E229" s="143">
        <v>3</v>
      </c>
      <c r="F229" s="147" t="s">
        <v>2835</v>
      </c>
      <c r="G229" s="142" t="s">
        <v>3322</v>
      </c>
      <c r="H229" s="147" t="s">
        <v>3321</v>
      </c>
      <c r="I229" s="142" t="s">
        <v>2836</v>
      </c>
      <c r="J229" s="139" t="s">
        <v>2697</v>
      </c>
      <c r="L229" s="139">
        <v>4370</v>
      </c>
      <c r="M229" s="142" t="s">
        <v>4318</v>
      </c>
      <c r="N229" s="139" t="s">
        <v>43</v>
      </c>
      <c r="O229" s="139" t="s">
        <v>43</v>
      </c>
    </row>
    <row r="230" spans="1:15" ht="15.95" customHeight="1">
      <c r="A230" s="139" t="e">
        <f>IF(MATCH(C230,コアインボイス0904!AY:AY,0),"済","")</f>
        <v>#N/A</v>
      </c>
      <c r="B230" s="142">
        <v>3330</v>
      </c>
      <c r="C230" s="142" t="s">
        <v>3323</v>
      </c>
      <c r="D230" s="139" t="s">
        <v>43</v>
      </c>
      <c r="E230" s="143">
        <v>3</v>
      </c>
      <c r="F230" s="147" t="s">
        <v>3324</v>
      </c>
      <c r="G230" s="142" t="s">
        <v>3326</v>
      </c>
      <c r="H230" s="147" t="s">
        <v>3325</v>
      </c>
      <c r="I230" s="142" t="s">
        <v>3327</v>
      </c>
      <c r="J230" s="139" t="s">
        <v>2566</v>
      </c>
      <c r="L230" s="139">
        <v>4380</v>
      </c>
      <c r="M230" s="142" t="s">
        <v>4319</v>
      </c>
      <c r="N230" s="139" t="s">
        <v>43</v>
      </c>
      <c r="O230" s="139" t="s">
        <v>43</v>
      </c>
    </row>
    <row r="231" spans="1:15" ht="15.95" customHeight="1">
      <c r="A231" s="139" t="str">
        <f>IF(MATCH(C231,コアインボイス0904!AY:AY,0),"済","")</f>
        <v>済</v>
      </c>
      <c r="B231" s="142">
        <v>3360</v>
      </c>
      <c r="C231" s="142" t="s">
        <v>2011</v>
      </c>
      <c r="D231" s="139" t="s">
        <v>43</v>
      </c>
      <c r="E231" s="143">
        <v>3</v>
      </c>
      <c r="F231" s="147" t="s">
        <v>2464</v>
      </c>
      <c r="G231" s="142" t="s">
        <v>3328</v>
      </c>
      <c r="H231" s="147" t="s">
        <v>2462</v>
      </c>
      <c r="I231" s="142" t="s">
        <v>3329</v>
      </c>
      <c r="J231" s="139" t="s">
        <v>2355</v>
      </c>
      <c r="L231" s="139">
        <v>4420</v>
      </c>
      <c r="M231" s="142" t="s">
        <v>4320</v>
      </c>
      <c r="N231" s="139" t="s">
        <v>64</v>
      </c>
      <c r="O231" s="139" t="s">
        <v>43</v>
      </c>
    </row>
    <row r="232" spans="1:15" ht="15.95" customHeight="1">
      <c r="A232" s="139" t="str">
        <f>IF(MATCH(C232,コアインボイス0904!AY:AY,0),"済","")</f>
        <v>済</v>
      </c>
      <c r="B232" s="142">
        <v>3370</v>
      </c>
      <c r="C232" s="142" t="s">
        <v>2146</v>
      </c>
      <c r="D232" s="139" t="s">
        <v>64</v>
      </c>
      <c r="E232" s="143">
        <v>2</v>
      </c>
      <c r="F232" s="144" t="s">
        <v>2867</v>
      </c>
      <c r="G232" s="142" t="s">
        <v>3306</v>
      </c>
      <c r="H232" s="144" t="s">
        <v>3305</v>
      </c>
      <c r="I232" s="142" t="s">
        <v>2868</v>
      </c>
      <c r="L232" s="139">
        <v>4190</v>
      </c>
      <c r="M232" s="142" t="s">
        <v>4321</v>
      </c>
      <c r="N232" s="139" t="s">
        <v>64</v>
      </c>
      <c r="O232" s="139" t="s">
        <v>64</v>
      </c>
    </row>
    <row r="233" spans="1:15" ht="15.95" customHeight="1">
      <c r="A233" s="139" t="str">
        <f>IF(MATCH(C233,コアインボイス0904!AY:AY,0),"済","")</f>
        <v>済</v>
      </c>
      <c r="B233" s="142">
        <v>3380</v>
      </c>
      <c r="C233" s="142" t="s">
        <v>2181</v>
      </c>
      <c r="D233" s="139" t="s">
        <v>64</v>
      </c>
      <c r="E233" s="143">
        <v>3</v>
      </c>
      <c r="F233" s="147" t="s">
        <v>2882</v>
      </c>
      <c r="G233" s="142" t="s">
        <v>3308</v>
      </c>
      <c r="H233" s="147" t="s">
        <v>2881</v>
      </c>
      <c r="I233" s="142" t="s">
        <v>2883</v>
      </c>
      <c r="J233" s="139" t="s">
        <v>2428</v>
      </c>
      <c r="L233" s="139">
        <v>4210</v>
      </c>
      <c r="M233" s="142" t="s">
        <v>4322</v>
      </c>
      <c r="N233" s="139" t="s">
        <v>64</v>
      </c>
      <c r="O233" s="139" t="s">
        <v>43</v>
      </c>
    </row>
    <row r="234" spans="1:15" ht="15.95" customHeight="1">
      <c r="A234" s="139" t="str">
        <f>IF(MATCH(C234,コアインボイス0904!AY:AY,0),"済","")</f>
        <v>済</v>
      </c>
      <c r="B234" s="142">
        <v>3390</v>
      </c>
      <c r="C234" s="142" t="s">
        <v>2187</v>
      </c>
      <c r="D234" s="139" t="s">
        <v>43</v>
      </c>
      <c r="E234" s="143">
        <v>3</v>
      </c>
      <c r="F234" s="147" t="s">
        <v>2884</v>
      </c>
      <c r="G234" s="142" t="s">
        <v>3307</v>
      </c>
      <c r="H234" s="147" t="s">
        <v>2185</v>
      </c>
      <c r="I234" s="142" t="s">
        <v>2885</v>
      </c>
      <c r="J234" s="139" t="s">
        <v>2428</v>
      </c>
      <c r="L234" s="139">
        <v>4200</v>
      </c>
      <c r="M234" s="142" t="s">
        <v>4323</v>
      </c>
      <c r="N234" s="139" t="s">
        <v>43</v>
      </c>
      <c r="O234" s="139" t="s">
        <v>210</v>
      </c>
    </row>
    <row r="235" spans="1:15" ht="15.95" customHeight="1" thickBot="1">
      <c r="A235" s="139" t="str">
        <f>IF(MATCH(C235,コアインボイス0904!AY:AY,0),"済","")</f>
        <v>済</v>
      </c>
      <c r="B235" s="142">
        <v>3400</v>
      </c>
      <c r="C235" s="142" t="s">
        <v>2878</v>
      </c>
      <c r="D235" s="139" t="s">
        <v>43</v>
      </c>
      <c r="E235" s="143">
        <v>3</v>
      </c>
      <c r="F235" s="147" t="s">
        <v>2879</v>
      </c>
      <c r="G235" s="142" t="s">
        <v>3310</v>
      </c>
      <c r="H235" s="147" t="s">
        <v>2877</v>
      </c>
      <c r="I235" s="142" t="s">
        <v>2880</v>
      </c>
      <c r="J235" s="139" t="s">
        <v>2431</v>
      </c>
      <c r="L235" s="139">
        <v>4250</v>
      </c>
      <c r="M235" s="142" t="s">
        <v>4324</v>
      </c>
      <c r="N235" s="139" t="s">
        <v>64</v>
      </c>
      <c r="O235" s="139" t="s">
        <v>64</v>
      </c>
    </row>
    <row r="236" spans="1:15" s="148" customFormat="1" ht="16.5" customHeight="1">
      <c r="A236" s="139" t="str">
        <f>IF(MATCH(C236,コアインボイス0904!AY:AY,0),"済","")</f>
        <v>済</v>
      </c>
      <c r="B236" s="142">
        <v>3410</v>
      </c>
      <c r="C236" s="142" t="s">
        <v>2167</v>
      </c>
      <c r="D236" s="139" t="s">
        <v>43</v>
      </c>
      <c r="E236" s="143">
        <v>3</v>
      </c>
      <c r="F236" s="147" t="s">
        <v>2875</v>
      </c>
      <c r="G236" s="154" t="s">
        <v>3309</v>
      </c>
      <c r="H236" s="147" t="s">
        <v>2874</v>
      </c>
      <c r="I236" s="142" t="s">
        <v>2876</v>
      </c>
      <c r="J236" s="139" t="s">
        <v>2431</v>
      </c>
      <c r="K236" s="139"/>
      <c r="L236" s="139">
        <v>4230</v>
      </c>
      <c r="M236" s="142" t="s">
        <v>4325</v>
      </c>
      <c r="N236" s="139" t="s">
        <v>64</v>
      </c>
      <c r="O236" s="139" t="s">
        <v>64</v>
      </c>
    </row>
    <row r="237" spans="1:15" ht="15.95" customHeight="1">
      <c r="A237" s="139" t="str">
        <f>IF(MATCH(C237,コアインボイス0904!AY:AY,0),"済","")</f>
        <v>済</v>
      </c>
      <c r="B237" s="142">
        <v>3420</v>
      </c>
      <c r="C237" s="142" t="s">
        <v>2161</v>
      </c>
      <c r="D237" s="139" t="s">
        <v>43</v>
      </c>
      <c r="E237" s="143">
        <v>3</v>
      </c>
      <c r="F237" s="147" t="s">
        <v>2870</v>
      </c>
      <c r="G237" s="142" t="s">
        <v>3311</v>
      </c>
      <c r="H237" s="147" t="s">
        <v>2869</v>
      </c>
      <c r="I237" s="142" t="s">
        <v>2871</v>
      </c>
      <c r="J237" s="139" t="s">
        <v>2431</v>
      </c>
      <c r="L237" s="139">
        <v>4270</v>
      </c>
      <c r="M237" s="142" t="s">
        <v>4326</v>
      </c>
      <c r="N237" s="139" t="s">
        <v>64</v>
      </c>
      <c r="O237" s="139" t="s">
        <v>64</v>
      </c>
    </row>
    <row r="238" spans="1:15" ht="15.95" customHeight="1">
      <c r="A238" s="139" t="str">
        <f>IF(MATCH(C238,コアインボイス0904!AY:AY,0),"済","")</f>
        <v>済</v>
      </c>
      <c r="B238" s="142">
        <v>3430</v>
      </c>
      <c r="C238" s="142" t="s">
        <v>2872</v>
      </c>
      <c r="D238" s="149" t="s">
        <v>64</v>
      </c>
      <c r="E238" s="143">
        <v>4</v>
      </c>
      <c r="F238" s="155" t="s">
        <v>2873</v>
      </c>
      <c r="G238" s="157" t="s">
        <v>3312</v>
      </c>
      <c r="H238" s="156" t="s">
        <v>2444</v>
      </c>
      <c r="I238" s="148" t="s">
        <v>2452</v>
      </c>
      <c r="J238" s="149" t="s">
        <v>2355</v>
      </c>
      <c r="K238" s="149"/>
      <c r="L238" s="139">
        <v>4280</v>
      </c>
      <c r="M238" s="142" t="s">
        <v>4433</v>
      </c>
      <c r="N238" s="139" t="s">
        <v>64</v>
      </c>
      <c r="O238" s="139" t="s">
        <v>43</v>
      </c>
    </row>
    <row r="239" spans="1:15" ht="15.95" customHeight="1">
      <c r="A239" s="139" t="e">
        <f>IF(MATCH(C239,コアインボイス0904!AY:AY,0),"済","")</f>
        <v>#N/A</v>
      </c>
      <c r="B239" s="142">
        <v>3440</v>
      </c>
      <c r="C239" s="142" t="s">
        <v>2208</v>
      </c>
      <c r="D239" s="139" t="s">
        <v>210</v>
      </c>
      <c r="E239" s="143">
        <v>3</v>
      </c>
      <c r="F239" s="147" t="s">
        <v>2891</v>
      </c>
      <c r="G239" s="142" t="s">
        <v>3314</v>
      </c>
      <c r="H239" s="147" t="s">
        <v>2889</v>
      </c>
      <c r="I239" s="142" t="s">
        <v>2890</v>
      </c>
      <c r="J239" s="139" t="s">
        <v>2431</v>
      </c>
      <c r="L239" s="139">
        <v>4320</v>
      </c>
      <c r="M239" s="142" t="s">
        <v>4327</v>
      </c>
      <c r="N239" s="139" t="s">
        <v>64</v>
      </c>
      <c r="O239" s="139" t="s">
        <v>43</v>
      </c>
    </row>
    <row r="240" spans="1:15" ht="15.95" customHeight="1">
      <c r="A240" s="139" t="e">
        <f>IF(MATCH(C240,コアインボイス0904!AY:AY,0),"済","")</f>
        <v>#N/A</v>
      </c>
      <c r="B240" s="142">
        <v>3450</v>
      </c>
      <c r="C240" s="142" t="s">
        <v>2893</v>
      </c>
      <c r="D240" s="139" t="s">
        <v>64</v>
      </c>
      <c r="E240" s="143">
        <v>4</v>
      </c>
      <c r="F240" s="158" t="s">
        <v>2894</v>
      </c>
      <c r="G240" s="142" t="s">
        <v>3315</v>
      </c>
      <c r="H240" s="158" t="s">
        <v>2444</v>
      </c>
      <c r="I240" s="142" t="s">
        <v>2892</v>
      </c>
      <c r="J240" s="139" t="s">
        <v>2355</v>
      </c>
      <c r="L240" s="139">
        <v>4330</v>
      </c>
      <c r="M240" s="142" t="s">
        <v>4434</v>
      </c>
      <c r="N240" s="139" t="s">
        <v>64</v>
      </c>
      <c r="O240" s="139" t="s">
        <v>43</v>
      </c>
    </row>
    <row r="241" spans="1:15" ht="15.95" customHeight="1">
      <c r="A241" s="139" t="e">
        <f>IF(MATCH(C241,コアインボイス0904!AY:AY,0),"済","")</f>
        <v>#N/A</v>
      </c>
      <c r="B241" s="142">
        <v>3460</v>
      </c>
      <c r="C241" s="142" t="s">
        <v>2897</v>
      </c>
      <c r="D241" s="139" t="s">
        <v>43</v>
      </c>
      <c r="E241" s="143">
        <v>4</v>
      </c>
      <c r="F241" s="158" t="s">
        <v>2898</v>
      </c>
      <c r="G241" s="142" t="s">
        <v>3316</v>
      </c>
      <c r="H241" s="158" t="s">
        <v>2895</v>
      </c>
      <c r="I241" s="142" t="s">
        <v>2896</v>
      </c>
      <c r="J241" s="139" t="s">
        <v>2428</v>
      </c>
      <c r="L241" s="139">
        <v>4340</v>
      </c>
      <c r="M241" s="142" t="s">
        <v>4435</v>
      </c>
      <c r="N241" s="139" t="s">
        <v>43</v>
      </c>
      <c r="O241" s="139" t="s">
        <v>43</v>
      </c>
    </row>
    <row r="242" spans="1:15" ht="15.95" customHeight="1">
      <c r="A242" s="139" t="str">
        <f>IF(MATCH(C242,コアインボイス0904!AY:AY,0),"済","")</f>
        <v>済</v>
      </c>
      <c r="B242" s="142">
        <v>3470</v>
      </c>
      <c r="C242" s="142" t="s">
        <v>2243</v>
      </c>
      <c r="D242" s="139" t="s">
        <v>43</v>
      </c>
      <c r="E242" s="143">
        <v>3</v>
      </c>
      <c r="F242" s="147" t="s">
        <v>2887</v>
      </c>
      <c r="G242" s="142" t="s">
        <v>3313</v>
      </c>
      <c r="H242" s="147" t="s">
        <v>2886</v>
      </c>
      <c r="I242" s="142" t="s">
        <v>2888</v>
      </c>
      <c r="J242" s="139" t="s">
        <v>2355</v>
      </c>
      <c r="L242" s="139">
        <v>4300</v>
      </c>
      <c r="M242" s="142" t="s">
        <v>4328</v>
      </c>
      <c r="N242" s="139" t="s">
        <v>64</v>
      </c>
      <c r="O242" s="139" t="s">
        <v>43</v>
      </c>
    </row>
    <row r="243" spans="1:15" ht="15.95" customHeight="1">
      <c r="A243" s="139" t="str">
        <f>IF(MATCH(C243,コアインボイス0904!AY:AY,0),"済","")</f>
        <v>済</v>
      </c>
      <c r="B243" s="142">
        <v>3480</v>
      </c>
      <c r="C243" s="142" t="s">
        <v>2214</v>
      </c>
      <c r="D243" s="139" t="s">
        <v>210</v>
      </c>
      <c r="E243" s="143">
        <v>3</v>
      </c>
      <c r="F243" s="147" t="s">
        <v>2917</v>
      </c>
      <c r="G243" s="142" t="s">
        <v>3330</v>
      </c>
      <c r="H243" s="147" t="s">
        <v>2916</v>
      </c>
      <c r="I243" s="142" t="s">
        <v>2918</v>
      </c>
      <c r="L243" s="139">
        <v>4430</v>
      </c>
      <c r="M243" s="142" t="s">
        <v>4329</v>
      </c>
      <c r="N243" s="139" t="s">
        <v>210</v>
      </c>
      <c r="O243" s="139" t="s">
        <v>210</v>
      </c>
    </row>
    <row r="244" spans="1:15" ht="15.95" customHeight="1">
      <c r="A244" s="139" t="str">
        <f>IF(MATCH(C244,コアインボイス0904!AY:AY,0),"済","")</f>
        <v>済</v>
      </c>
      <c r="B244" s="142">
        <v>3490</v>
      </c>
      <c r="C244" s="142" t="s">
        <v>2223</v>
      </c>
      <c r="D244" s="139" t="s">
        <v>64</v>
      </c>
      <c r="E244" s="143">
        <v>4</v>
      </c>
      <c r="F244" s="158" t="s">
        <v>2920</v>
      </c>
      <c r="G244" s="142" t="s">
        <v>3331</v>
      </c>
      <c r="H244" s="158" t="s">
        <v>2919</v>
      </c>
      <c r="I244" s="142" t="s">
        <v>2921</v>
      </c>
      <c r="J244" s="139" t="s">
        <v>2428</v>
      </c>
      <c r="L244" s="139">
        <v>4440</v>
      </c>
      <c r="M244" s="142" t="s">
        <v>4330</v>
      </c>
      <c r="N244" s="139" t="s">
        <v>64</v>
      </c>
      <c r="O244" s="139" t="s">
        <v>64</v>
      </c>
    </row>
    <row r="245" spans="1:15" ht="15.95" customHeight="1">
      <c r="A245" s="139" t="str">
        <f>IF(MATCH(C245,コアインボイス0904!AY:AY,0),"済","")</f>
        <v>済</v>
      </c>
      <c r="B245" s="142">
        <v>3500</v>
      </c>
      <c r="C245" s="142" t="s">
        <v>2229</v>
      </c>
      <c r="D245" s="139" t="s">
        <v>64</v>
      </c>
      <c r="E245" s="143">
        <v>4</v>
      </c>
      <c r="F245" s="158" t="s">
        <v>2923</v>
      </c>
      <c r="G245" s="142" t="s">
        <v>3332</v>
      </c>
      <c r="H245" s="158" t="s">
        <v>2922</v>
      </c>
      <c r="I245" s="142" t="s">
        <v>2924</v>
      </c>
      <c r="J245" s="139" t="s">
        <v>2428</v>
      </c>
      <c r="L245" s="139">
        <v>4450</v>
      </c>
      <c r="M245" s="142" t="s">
        <v>4331</v>
      </c>
      <c r="N245" s="139" t="s">
        <v>64</v>
      </c>
      <c r="O245" s="139" t="s">
        <v>43</v>
      </c>
    </row>
    <row r="246" spans="1:15" ht="15.95" customHeight="1">
      <c r="L246" s="139">
        <v>1180</v>
      </c>
      <c r="M246" s="142" t="s">
        <v>4332</v>
      </c>
      <c r="N246" s="139" t="s">
        <v>43</v>
      </c>
      <c r="O246" s="139" t="s">
        <v>43</v>
      </c>
    </row>
    <row r="247" spans="1:15" ht="15.95" customHeight="1">
      <c r="L247" s="139">
        <v>1220</v>
      </c>
      <c r="M247" s="142" t="s">
        <v>4333</v>
      </c>
      <c r="N247" s="139" t="s">
        <v>64</v>
      </c>
      <c r="O247" s="139" t="s">
        <v>43</v>
      </c>
    </row>
    <row r="248" spans="1:15" ht="15.95" customHeight="1">
      <c r="L248" s="139">
        <v>1250</v>
      </c>
      <c r="M248" s="142" t="s">
        <v>4334</v>
      </c>
      <c r="N248" s="139" t="s">
        <v>43</v>
      </c>
      <c r="O248" s="139" t="s">
        <v>210</v>
      </c>
    </row>
    <row r="249" spans="1:15" ht="15.95" customHeight="1">
      <c r="L249" s="139">
        <v>1270</v>
      </c>
      <c r="M249" s="142" t="s">
        <v>4335</v>
      </c>
      <c r="N249" s="139" t="s">
        <v>43</v>
      </c>
      <c r="O249" s="139" t="s">
        <v>210</v>
      </c>
    </row>
    <row r="250" spans="1:15" ht="15.95" customHeight="1">
      <c r="L250" s="139">
        <v>1290</v>
      </c>
      <c r="M250" s="142" t="s">
        <v>4336</v>
      </c>
      <c r="N250" s="139" t="s">
        <v>43</v>
      </c>
      <c r="O250" s="139" t="s">
        <v>210</v>
      </c>
    </row>
    <row r="251" spans="1:15" ht="15.95" customHeight="1">
      <c r="L251" s="139">
        <v>1310</v>
      </c>
      <c r="M251" s="142" t="s">
        <v>4337</v>
      </c>
      <c r="N251" s="139" t="s">
        <v>43</v>
      </c>
      <c r="O251" s="139" t="s">
        <v>210</v>
      </c>
    </row>
    <row r="252" spans="1:15" ht="15.95" customHeight="1">
      <c r="L252" s="139">
        <v>1330</v>
      </c>
      <c r="M252" s="142" t="s">
        <v>4338</v>
      </c>
      <c r="N252" s="139" t="s">
        <v>210</v>
      </c>
      <c r="O252" s="139" t="s">
        <v>210</v>
      </c>
    </row>
    <row r="253" spans="1:15" ht="15.95" customHeight="1">
      <c r="L253" s="139">
        <v>1390</v>
      </c>
      <c r="M253" s="142" t="s">
        <v>4339</v>
      </c>
      <c r="N253" s="139" t="s">
        <v>43</v>
      </c>
      <c r="O253" s="139" t="s">
        <v>43</v>
      </c>
    </row>
    <row r="254" spans="1:15" ht="15.95" customHeight="1">
      <c r="L254" s="139">
        <v>1430</v>
      </c>
      <c r="M254" s="142" t="s">
        <v>4340</v>
      </c>
      <c r="N254" s="139" t="s">
        <v>43</v>
      </c>
      <c r="O254" s="139" t="s">
        <v>43</v>
      </c>
    </row>
    <row r="255" spans="1:15" ht="15.95" customHeight="1">
      <c r="L255" s="139">
        <v>1450</v>
      </c>
      <c r="M255" s="142" t="s">
        <v>4341</v>
      </c>
      <c r="N255" s="139" t="s">
        <v>43</v>
      </c>
      <c r="O255" s="139" t="s">
        <v>210</v>
      </c>
    </row>
    <row r="256" spans="1:15" ht="15.95" customHeight="1">
      <c r="L256" s="139">
        <v>1480</v>
      </c>
      <c r="M256" s="142" t="s">
        <v>4342</v>
      </c>
      <c r="N256" s="139" t="s">
        <v>64</v>
      </c>
      <c r="O256" s="139" t="s">
        <v>43</v>
      </c>
    </row>
    <row r="257" spans="12:15" ht="15.95" customHeight="1">
      <c r="L257" s="139">
        <v>1510</v>
      </c>
      <c r="M257" s="142" t="s">
        <v>4436</v>
      </c>
      <c r="N257" s="139" t="s">
        <v>210</v>
      </c>
      <c r="O257" s="139" t="s">
        <v>210</v>
      </c>
    </row>
    <row r="258" spans="12:15" ht="15.95" customHeight="1">
      <c r="L258" s="139">
        <v>1530</v>
      </c>
      <c r="M258" s="142" t="s">
        <v>4437</v>
      </c>
      <c r="N258" s="139" t="s">
        <v>64</v>
      </c>
      <c r="O258" s="139" t="s">
        <v>43</v>
      </c>
    </row>
    <row r="259" spans="12:15" ht="15.95" customHeight="1">
      <c r="L259" s="139">
        <v>1540</v>
      </c>
      <c r="M259" s="142" t="s">
        <v>4438</v>
      </c>
      <c r="N259" s="139" t="s">
        <v>210</v>
      </c>
      <c r="O259" s="139" t="s">
        <v>210</v>
      </c>
    </row>
    <row r="260" spans="12:15" ht="15.95" customHeight="1">
      <c r="L260" s="139">
        <v>1570</v>
      </c>
      <c r="M260" s="142" t="s">
        <v>4343</v>
      </c>
      <c r="N260" s="139" t="s">
        <v>43</v>
      </c>
      <c r="O260" s="139" t="s">
        <v>210</v>
      </c>
    </row>
    <row r="261" spans="12:15" ht="15.95" customHeight="1">
      <c r="L261" s="139">
        <v>1650</v>
      </c>
      <c r="M261" s="142" t="s">
        <v>4344</v>
      </c>
      <c r="N261" s="139" t="s">
        <v>43</v>
      </c>
      <c r="O261" s="139" t="s">
        <v>210</v>
      </c>
    </row>
    <row r="262" spans="12:15" ht="15.95" customHeight="1">
      <c r="L262" s="139">
        <v>1670</v>
      </c>
      <c r="M262" s="142" t="s">
        <v>4345</v>
      </c>
      <c r="N262" s="139" t="s">
        <v>64</v>
      </c>
      <c r="O262" s="139" t="s">
        <v>43</v>
      </c>
    </row>
    <row r="263" spans="12:15" ht="15.95" customHeight="1">
      <c r="L263" s="139">
        <v>1690</v>
      </c>
      <c r="M263" s="142" t="s">
        <v>4346</v>
      </c>
      <c r="N263" s="139" t="s">
        <v>43</v>
      </c>
      <c r="O263" s="139" t="s">
        <v>210</v>
      </c>
    </row>
    <row r="264" spans="12:15" ht="15.95" customHeight="1">
      <c r="L264" s="139">
        <v>1710</v>
      </c>
      <c r="M264" s="142" t="s">
        <v>4347</v>
      </c>
      <c r="N264" s="139" t="s">
        <v>64</v>
      </c>
      <c r="O264" s="139" t="s">
        <v>64</v>
      </c>
    </row>
    <row r="265" spans="12:15" ht="15.95" customHeight="1">
      <c r="L265" s="139">
        <v>1720</v>
      </c>
      <c r="M265" s="142" t="s">
        <v>4348</v>
      </c>
      <c r="N265" s="139" t="s">
        <v>43</v>
      </c>
      <c r="O265" s="139" t="s">
        <v>43</v>
      </c>
    </row>
    <row r="266" spans="12:15" ht="15.95" customHeight="1">
      <c r="L266" s="139">
        <v>1730</v>
      </c>
      <c r="M266" s="142" t="s">
        <v>4349</v>
      </c>
      <c r="N266" s="139" t="s">
        <v>43</v>
      </c>
      <c r="O266" s="139" t="s">
        <v>210</v>
      </c>
    </row>
    <row r="267" spans="12:15" ht="15.95" customHeight="1">
      <c r="L267" s="139">
        <v>1750</v>
      </c>
      <c r="M267" s="142" t="s">
        <v>4350</v>
      </c>
      <c r="N267" s="139" t="s">
        <v>64</v>
      </c>
      <c r="O267" s="139" t="s">
        <v>64</v>
      </c>
    </row>
    <row r="268" spans="12:15" ht="15.95" customHeight="1">
      <c r="L268" s="139">
        <v>1760</v>
      </c>
      <c r="M268" s="142" t="s">
        <v>4351</v>
      </c>
      <c r="N268" s="139" t="s">
        <v>43</v>
      </c>
      <c r="O268" s="139" t="s">
        <v>43</v>
      </c>
    </row>
    <row r="269" spans="12:15" ht="15.95" customHeight="1">
      <c r="L269" s="139">
        <v>1770</v>
      </c>
      <c r="M269" s="142" t="s">
        <v>4352</v>
      </c>
      <c r="N269" s="139" t="s">
        <v>64</v>
      </c>
      <c r="O269" s="139" t="s">
        <v>210</v>
      </c>
    </row>
    <row r="270" spans="12:15" ht="15.95" customHeight="1">
      <c r="L270" s="139">
        <v>1870</v>
      </c>
      <c r="M270" s="142" t="s">
        <v>4353</v>
      </c>
      <c r="N270" s="139" t="s">
        <v>64</v>
      </c>
      <c r="O270" s="139" t="s">
        <v>43</v>
      </c>
    </row>
    <row r="271" spans="12:15" ht="15.95" customHeight="1">
      <c r="L271" s="139">
        <v>1900</v>
      </c>
      <c r="M271" s="142" t="s">
        <v>4354</v>
      </c>
      <c r="N271" s="139" t="s">
        <v>43</v>
      </c>
      <c r="O271" s="139" t="s">
        <v>210</v>
      </c>
    </row>
    <row r="272" spans="12:15" ht="15.95" customHeight="1">
      <c r="L272" s="139">
        <v>1930</v>
      </c>
      <c r="M272" s="142" t="s">
        <v>4355</v>
      </c>
      <c r="N272" s="139" t="s">
        <v>43</v>
      </c>
      <c r="O272" s="139" t="s">
        <v>210</v>
      </c>
    </row>
    <row r="273" spans="12:15" ht="15.95" customHeight="1">
      <c r="L273" s="139">
        <v>2010</v>
      </c>
      <c r="M273" s="142" t="s">
        <v>4356</v>
      </c>
      <c r="N273" s="139" t="s">
        <v>43</v>
      </c>
      <c r="O273" s="139" t="s">
        <v>210</v>
      </c>
    </row>
    <row r="274" spans="12:15" ht="15.95" customHeight="1">
      <c r="L274" s="139">
        <v>2030</v>
      </c>
      <c r="M274" s="142" t="s">
        <v>4357</v>
      </c>
      <c r="N274" s="139" t="s">
        <v>64</v>
      </c>
      <c r="O274" s="139" t="s">
        <v>43</v>
      </c>
    </row>
    <row r="275" spans="12:15" ht="15.95" customHeight="1">
      <c r="L275" s="139">
        <v>2050</v>
      </c>
      <c r="M275" s="142" t="s">
        <v>4358</v>
      </c>
      <c r="N275" s="139" t="s">
        <v>43</v>
      </c>
      <c r="O275" s="139" t="s">
        <v>210</v>
      </c>
    </row>
    <row r="276" spans="12:15" ht="15.95" customHeight="1">
      <c r="L276" s="139">
        <v>2070</v>
      </c>
      <c r="M276" s="142" t="s">
        <v>4439</v>
      </c>
      <c r="N276" s="139" t="s">
        <v>43</v>
      </c>
      <c r="O276" s="139" t="s">
        <v>43</v>
      </c>
    </row>
    <row r="277" spans="12:15" ht="15.95" customHeight="1">
      <c r="L277" s="139">
        <v>2080</v>
      </c>
      <c r="M277" s="142" t="s">
        <v>4359</v>
      </c>
      <c r="N277" s="139" t="s">
        <v>64</v>
      </c>
      <c r="O277" s="139" t="s">
        <v>64</v>
      </c>
    </row>
    <row r="278" spans="12:15" ht="15.95" customHeight="1">
      <c r="L278" s="139">
        <v>2090</v>
      </c>
      <c r="M278" s="142" t="s">
        <v>4360</v>
      </c>
      <c r="N278" s="139" t="s">
        <v>64</v>
      </c>
      <c r="O278" s="139" t="s">
        <v>43</v>
      </c>
    </row>
    <row r="279" spans="12:15" ht="15.95" customHeight="1">
      <c r="L279" s="139">
        <v>2100</v>
      </c>
      <c r="M279" s="142" t="s">
        <v>4361</v>
      </c>
      <c r="N279" s="139" t="s">
        <v>64</v>
      </c>
      <c r="O279" s="139" t="s">
        <v>210</v>
      </c>
    </row>
    <row r="280" spans="12:15" ht="15.95" customHeight="1">
      <c r="L280" s="139">
        <v>2190</v>
      </c>
      <c r="M280" s="142" t="s">
        <v>4362</v>
      </c>
      <c r="N280" s="139" t="s">
        <v>43</v>
      </c>
      <c r="O280" s="139" t="s">
        <v>210</v>
      </c>
    </row>
    <row r="281" spans="12:15" ht="15.95" customHeight="1">
      <c r="L281" s="139">
        <v>2220</v>
      </c>
      <c r="M281" s="142" t="s">
        <v>4363</v>
      </c>
      <c r="N281" s="139" t="s">
        <v>64</v>
      </c>
      <c r="O281" s="139" t="s">
        <v>210</v>
      </c>
    </row>
    <row r="282" spans="12:15" ht="15.95" customHeight="1">
      <c r="L282" s="139">
        <v>2240</v>
      </c>
      <c r="M282" s="142" t="s">
        <v>4364</v>
      </c>
      <c r="N282" s="139" t="s">
        <v>43</v>
      </c>
      <c r="O282" s="139" t="s">
        <v>210</v>
      </c>
    </row>
    <row r="283" spans="12:15" ht="15.95" customHeight="1">
      <c r="L283" s="139">
        <v>2280</v>
      </c>
      <c r="M283" s="142" t="s">
        <v>4365</v>
      </c>
      <c r="N283" s="139" t="s">
        <v>64</v>
      </c>
      <c r="O283" s="139" t="s">
        <v>210</v>
      </c>
    </row>
    <row r="284" spans="12:15" ht="15.95" customHeight="1">
      <c r="L284" s="139">
        <v>2360</v>
      </c>
      <c r="M284" s="142" t="s">
        <v>4366</v>
      </c>
      <c r="N284" s="139" t="s">
        <v>43</v>
      </c>
      <c r="O284" s="139" t="s">
        <v>210</v>
      </c>
    </row>
    <row r="285" spans="12:15" ht="15.95" customHeight="1">
      <c r="L285" s="139">
        <v>2380</v>
      </c>
      <c r="M285" s="142" t="s">
        <v>4367</v>
      </c>
      <c r="N285" s="139" t="s">
        <v>64</v>
      </c>
      <c r="O285" s="139" t="s">
        <v>43</v>
      </c>
    </row>
    <row r="286" spans="12:15" ht="15.95" customHeight="1">
      <c r="L286" s="139">
        <v>2400</v>
      </c>
      <c r="M286" s="142" t="s">
        <v>4368</v>
      </c>
      <c r="N286" s="139" t="s">
        <v>64</v>
      </c>
      <c r="O286" s="139" t="s">
        <v>210</v>
      </c>
    </row>
    <row r="287" spans="12:15" ht="15.95" customHeight="1">
      <c r="L287" s="139">
        <v>2420</v>
      </c>
      <c r="M287" s="142" t="s">
        <v>4369</v>
      </c>
      <c r="N287" s="139" t="s">
        <v>64</v>
      </c>
      <c r="O287" s="139" t="s">
        <v>64</v>
      </c>
    </row>
    <row r="288" spans="12:15" ht="15.95" customHeight="1">
      <c r="L288" s="139">
        <v>2430</v>
      </c>
      <c r="M288" s="142" t="s">
        <v>4370</v>
      </c>
      <c r="N288" s="139" t="s">
        <v>64</v>
      </c>
      <c r="O288" s="139" t="s">
        <v>43</v>
      </c>
    </row>
    <row r="289" spans="12:15" ht="15.95" customHeight="1">
      <c r="L289" s="139">
        <v>2460</v>
      </c>
      <c r="M289" s="142" t="s">
        <v>4371</v>
      </c>
      <c r="N289" s="139" t="s">
        <v>43</v>
      </c>
      <c r="O289" s="139" t="s">
        <v>43</v>
      </c>
    </row>
    <row r="290" spans="12:15" ht="15.95" customHeight="1">
      <c r="L290" s="139">
        <v>2550</v>
      </c>
      <c r="M290" s="142" t="s">
        <v>4372</v>
      </c>
      <c r="N290" s="139" t="s">
        <v>43</v>
      </c>
      <c r="O290" s="139" t="s">
        <v>210</v>
      </c>
    </row>
    <row r="291" spans="12:15" ht="15.95" customHeight="1">
      <c r="L291" s="139">
        <v>2570</v>
      </c>
      <c r="M291" s="142" t="s">
        <v>4373</v>
      </c>
      <c r="N291" s="139" t="s">
        <v>64</v>
      </c>
      <c r="O291" s="139" t="s">
        <v>43</v>
      </c>
    </row>
    <row r="292" spans="12:15" ht="15.95" customHeight="1">
      <c r="L292" s="139">
        <v>2590</v>
      </c>
      <c r="M292" s="142" t="s">
        <v>4374</v>
      </c>
      <c r="N292" s="139" t="s">
        <v>43</v>
      </c>
      <c r="O292" s="139" t="s">
        <v>43</v>
      </c>
    </row>
    <row r="293" spans="12:15" ht="15.95" customHeight="1">
      <c r="L293" s="139">
        <v>2600</v>
      </c>
      <c r="M293" s="142" t="s">
        <v>4375</v>
      </c>
      <c r="N293" s="139" t="s">
        <v>64</v>
      </c>
      <c r="O293" s="139" t="s">
        <v>210</v>
      </c>
    </row>
    <row r="294" spans="12:15" ht="15.95" customHeight="1">
      <c r="L294" s="139">
        <v>2700</v>
      </c>
      <c r="M294" s="142" t="s">
        <v>4376</v>
      </c>
      <c r="N294" s="139" t="s">
        <v>64</v>
      </c>
      <c r="O294" s="139" t="s">
        <v>64</v>
      </c>
    </row>
    <row r="295" spans="12:15" ht="15.95" customHeight="1">
      <c r="L295" s="139">
        <v>2760</v>
      </c>
      <c r="M295" s="142" t="s">
        <v>4377</v>
      </c>
      <c r="N295" s="139" t="s">
        <v>43</v>
      </c>
      <c r="O295" s="139" t="s">
        <v>43</v>
      </c>
    </row>
    <row r="296" spans="12:15" ht="15.95" customHeight="1">
      <c r="L296" s="139">
        <v>2840</v>
      </c>
      <c r="M296" s="142" t="s">
        <v>4378</v>
      </c>
      <c r="N296" s="139" t="s">
        <v>43</v>
      </c>
      <c r="O296" s="139" t="s">
        <v>210</v>
      </c>
    </row>
    <row r="297" spans="12:15" ht="15.95" customHeight="1">
      <c r="L297" s="139">
        <v>2860</v>
      </c>
      <c r="M297" s="142" t="s">
        <v>4379</v>
      </c>
      <c r="N297" s="139" t="s">
        <v>43</v>
      </c>
      <c r="O297" s="139" t="s">
        <v>43</v>
      </c>
    </row>
    <row r="298" spans="12:15" ht="15.95" customHeight="1">
      <c r="L298" s="139">
        <v>2900</v>
      </c>
      <c r="M298" s="142" t="s">
        <v>4380</v>
      </c>
      <c r="N298" s="139" t="s">
        <v>43</v>
      </c>
      <c r="O298" s="139" t="s">
        <v>43</v>
      </c>
    </row>
    <row r="299" spans="12:15" ht="15.95" customHeight="1">
      <c r="L299" s="139">
        <v>3030</v>
      </c>
      <c r="M299" s="142" t="s">
        <v>4381</v>
      </c>
      <c r="N299" s="139" t="s">
        <v>64</v>
      </c>
      <c r="O299" s="139" t="s">
        <v>64</v>
      </c>
    </row>
    <row r="300" spans="12:15" ht="15.95" customHeight="1">
      <c r="L300" s="139">
        <v>3080</v>
      </c>
      <c r="M300" s="142" t="s">
        <v>4440</v>
      </c>
      <c r="N300" s="139" t="s">
        <v>64</v>
      </c>
      <c r="O300" s="139" t="s">
        <v>64</v>
      </c>
    </row>
    <row r="301" spans="12:15" ht="15.95" customHeight="1">
      <c r="L301" s="139">
        <v>3100</v>
      </c>
      <c r="M301" s="142" t="s">
        <v>4441</v>
      </c>
      <c r="N301" s="139" t="s">
        <v>64</v>
      </c>
      <c r="O301" s="139" t="s">
        <v>64</v>
      </c>
    </row>
    <row r="302" spans="12:15" ht="15.95" customHeight="1">
      <c r="L302" s="139">
        <v>3110</v>
      </c>
      <c r="M302" s="142" t="s">
        <v>4382</v>
      </c>
      <c r="N302" s="139" t="s">
        <v>64</v>
      </c>
      <c r="O302" s="139" t="s">
        <v>210</v>
      </c>
    </row>
    <row r="303" spans="12:15" ht="15.95" customHeight="1">
      <c r="L303" s="139">
        <v>3170</v>
      </c>
      <c r="M303" s="142" t="s">
        <v>4383</v>
      </c>
      <c r="N303" s="139" t="s">
        <v>64</v>
      </c>
      <c r="O303" s="139" t="s">
        <v>64</v>
      </c>
    </row>
    <row r="304" spans="12:15" ht="15.95" customHeight="1">
      <c r="L304" s="139">
        <v>3200</v>
      </c>
      <c r="M304" s="142" t="s">
        <v>4384</v>
      </c>
      <c r="N304" s="139" t="s">
        <v>64</v>
      </c>
      <c r="O304" s="139" t="s">
        <v>64</v>
      </c>
    </row>
    <row r="305" spans="12:15" ht="15.95" customHeight="1">
      <c r="L305" s="139">
        <v>3250</v>
      </c>
      <c r="M305" s="142" t="s">
        <v>4442</v>
      </c>
      <c r="N305" s="139" t="s">
        <v>64</v>
      </c>
      <c r="O305" s="139" t="s">
        <v>64</v>
      </c>
    </row>
    <row r="306" spans="12:15" ht="15.95" customHeight="1">
      <c r="L306" s="139">
        <v>3270</v>
      </c>
      <c r="M306" s="142" t="s">
        <v>4443</v>
      </c>
      <c r="N306" s="139" t="s">
        <v>64</v>
      </c>
      <c r="O306" s="139" t="s">
        <v>64</v>
      </c>
    </row>
    <row r="307" spans="12:15" ht="15.95" customHeight="1">
      <c r="L307" s="139">
        <v>3280</v>
      </c>
      <c r="M307" s="142" t="s">
        <v>4385</v>
      </c>
      <c r="N307" s="139" t="s">
        <v>64</v>
      </c>
      <c r="O307" s="139" t="s">
        <v>210</v>
      </c>
    </row>
    <row r="308" spans="12:15" ht="15.95" customHeight="1">
      <c r="L308" s="139">
        <v>3330</v>
      </c>
      <c r="M308" s="142" t="s">
        <v>4386</v>
      </c>
      <c r="N308" s="139" t="s">
        <v>64</v>
      </c>
      <c r="O308" s="139" t="s">
        <v>64</v>
      </c>
    </row>
    <row r="309" spans="12:15" ht="15.95" customHeight="1">
      <c r="L309" s="139">
        <v>3350</v>
      </c>
      <c r="M309" s="142" t="s">
        <v>4444</v>
      </c>
      <c r="N309" s="139" t="s">
        <v>43</v>
      </c>
      <c r="O309" s="139" t="s">
        <v>210</v>
      </c>
    </row>
    <row r="310" spans="12:15" ht="15.95" customHeight="1">
      <c r="L310" s="139">
        <v>3370</v>
      </c>
      <c r="M310" s="142" t="s">
        <v>4445</v>
      </c>
      <c r="N310" s="139" t="s">
        <v>64</v>
      </c>
      <c r="O310" s="139" t="s">
        <v>64</v>
      </c>
    </row>
    <row r="311" spans="12:15" ht="15.95" customHeight="1">
      <c r="L311" s="139">
        <v>3400</v>
      </c>
      <c r="M311" s="142" t="s">
        <v>4446</v>
      </c>
      <c r="N311" s="139" t="s">
        <v>64</v>
      </c>
      <c r="O311" s="139" t="s">
        <v>64</v>
      </c>
    </row>
    <row r="312" spans="12:15" ht="15.95" customHeight="1">
      <c r="L312" s="139">
        <v>3420</v>
      </c>
      <c r="M312" s="142" t="s">
        <v>4447</v>
      </c>
      <c r="N312" s="139" t="s">
        <v>64</v>
      </c>
      <c r="O312" s="139" t="s">
        <v>64</v>
      </c>
    </row>
    <row r="313" spans="12:15" ht="15.95" customHeight="1">
      <c r="L313" s="139">
        <v>3430</v>
      </c>
      <c r="M313" s="142" t="s">
        <v>4448</v>
      </c>
      <c r="N313" s="139" t="s">
        <v>64</v>
      </c>
      <c r="O313" s="139" t="s">
        <v>64</v>
      </c>
    </row>
    <row r="314" spans="12:15" ht="15.95" customHeight="1">
      <c r="L314" s="139">
        <v>3480</v>
      </c>
      <c r="M314" s="142" t="s">
        <v>4449</v>
      </c>
      <c r="N314" s="139" t="s">
        <v>64</v>
      </c>
      <c r="O314" s="139" t="s">
        <v>64</v>
      </c>
    </row>
    <row r="315" spans="12:15" ht="15.95" customHeight="1">
      <c r="L315" s="139">
        <v>3490</v>
      </c>
      <c r="M315" s="142" t="s">
        <v>4450</v>
      </c>
      <c r="N315" s="139" t="s">
        <v>64</v>
      </c>
      <c r="O315" s="139" t="s">
        <v>43</v>
      </c>
    </row>
    <row r="316" spans="12:15" ht="15.95" customHeight="1">
      <c r="L316" s="139">
        <v>3520</v>
      </c>
      <c r="M316" s="142" t="s">
        <v>4451</v>
      </c>
      <c r="N316" s="139" t="s">
        <v>64</v>
      </c>
      <c r="O316" s="139" t="s">
        <v>64</v>
      </c>
    </row>
    <row r="317" spans="12:15" ht="15.95" customHeight="1">
      <c r="L317" s="139">
        <v>3550</v>
      </c>
      <c r="M317" s="142" t="s">
        <v>4452</v>
      </c>
      <c r="N317" s="139" t="s">
        <v>64</v>
      </c>
      <c r="O317" s="139" t="s">
        <v>64</v>
      </c>
    </row>
    <row r="318" spans="12:15" ht="15.95" customHeight="1">
      <c r="L318" s="139">
        <v>3560</v>
      </c>
      <c r="M318" s="142" t="s">
        <v>4453</v>
      </c>
      <c r="N318" s="139" t="s">
        <v>64</v>
      </c>
      <c r="O318" s="139" t="s">
        <v>64</v>
      </c>
    </row>
    <row r="319" spans="12:15" ht="15.95" customHeight="1">
      <c r="L319" s="139">
        <v>3610</v>
      </c>
      <c r="M319" s="142" t="s">
        <v>4454</v>
      </c>
      <c r="N319" s="139" t="s">
        <v>64</v>
      </c>
      <c r="O319" s="139" t="s">
        <v>64</v>
      </c>
    </row>
    <row r="320" spans="12:15" ht="15.95" customHeight="1">
      <c r="L320" s="139">
        <v>3630</v>
      </c>
      <c r="M320" s="142" t="s">
        <v>4455</v>
      </c>
      <c r="N320" s="139" t="s">
        <v>64</v>
      </c>
      <c r="O320" s="139" t="s">
        <v>64</v>
      </c>
    </row>
    <row r="321" spans="12:15" ht="15.95" customHeight="1">
      <c r="L321" s="139">
        <v>3650</v>
      </c>
      <c r="M321" s="142" t="s">
        <v>4456</v>
      </c>
      <c r="N321" s="139" t="s">
        <v>64</v>
      </c>
      <c r="O321" s="139" t="s">
        <v>64</v>
      </c>
    </row>
    <row r="322" spans="12:15" ht="15.95" customHeight="1">
      <c r="L322" s="139">
        <v>3670</v>
      </c>
      <c r="M322" s="142" t="s">
        <v>4457</v>
      </c>
      <c r="N322" s="139" t="s">
        <v>64</v>
      </c>
      <c r="O322" s="139" t="s">
        <v>64</v>
      </c>
    </row>
    <row r="323" spans="12:15" ht="15.95" customHeight="1">
      <c r="L323" s="139">
        <v>3690</v>
      </c>
      <c r="M323" s="142" t="s">
        <v>4458</v>
      </c>
      <c r="N323" s="139" t="s">
        <v>64</v>
      </c>
      <c r="O323" s="139" t="s">
        <v>64</v>
      </c>
    </row>
    <row r="324" spans="12:15" ht="15.95" customHeight="1">
      <c r="L324" s="139">
        <v>3710</v>
      </c>
      <c r="M324" s="142" t="s">
        <v>4459</v>
      </c>
      <c r="N324" s="139" t="s">
        <v>64</v>
      </c>
      <c r="O324" s="139" t="s">
        <v>64</v>
      </c>
    </row>
    <row r="325" spans="12:15" ht="15.95" customHeight="1">
      <c r="L325" s="139">
        <v>3730</v>
      </c>
      <c r="M325" s="142" t="s">
        <v>4460</v>
      </c>
      <c r="N325" s="139" t="s">
        <v>64</v>
      </c>
      <c r="O325" s="139" t="s">
        <v>64</v>
      </c>
    </row>
    <row r="326" spans="12:15" ht="15.95" customHeight="1">
      <c r="L326" s="139">
        <v>3750</v>
      </c>
      <c r="M326" s="142" t="s">
        <v>4461</v>
      </c>
      <c r="N326" s="139" t="s">
        <v>64</v>
      </c>
      <c r="O326" s="139" t="s">
        <v>64</v>
      </c>
    </row>
    <row r="327" spans="12:15" ht="15.95" customHeight="1">
      <c r="L327" s="139">
        <v>3820</v>
      </c>
      <c r="M327" s="142" t="s">
        <v>4462</v>
      </c>
      <c r="N327" s="139" t="s">
        <v>64</v>
      </c>
      <c r="O327" s="139" t="s">
        <v>64</v>
      </c>
    </row>
    <row r="328" spans="12:15" ht="15.95" customHeight="1">
      <c r="L328" s="139">
        <v>3870</v>
      </c>
      <c r="M328" s="142" t="s">
        <v>4387</v>
      </c>
      <c r="N328" s="139" t="s">
        <v>43</v>
      </c>
      <c r="O328" s="139" t="s">
        <v>210</v>
      </c>
    </row>
    <row r="329" spans="12:15" ht="15.95" customHeight="1">
      <c r="L329" s="139">
        <v>3890</v>
      </c>
      <c r="M329" s="142" t="s">
        <v>4388</v>
      </c>
      <c r="N329" s="139" t="s">
        <v>43</v>
      </c>
      <c r="O329" s="139" t="s">
        <v>43</v>
      </c>
    </row>
    <row r="330" spans="12:15" ht="15.95" customHeight="1">
      <c r="L330" s="139">
        <v>3910</v>
      </c>
      <c r="M330" s="142" t="s">
        <v>4389</v>
      </c>
      <c r="N330" s="139" t="s">
        <v>43</v>
      </c>
      <c r="O330" s="139" t="s">
        <v>210</v>
      </c>
    </row>
    <row r="331" spans="12:15" ht="15.95" customHeight="1">
      <c r="L331" s="139">
        <v>3920</v>
      </c>
      <c r="M331" s="142" t="s">
        <v>4390</v>
      </c>
      <c r="N331" s="139" t="s">
        <v>64</v>
      </c>
      <c r="O331" s="139" t="s">
        <v>64</v>
      </c>
    </row>
    <row r="332" spans="12:15" ht="15.95" customHeight="1">
      <c r="L332" s="139">
        <v>3930</v>
      </c>
      <c r="M332" s="142" t="s">
        <v>4391</v>
      </c>
      <c r="N332" s="139" t="s">
        <v>43</v>
      </c>
      <c r="O332" s="139" t="s">
        <v>43</v>
      </c>
    </row>
    <row r="333" spans="12:15" ht="15.95" customHeight="1">
      <c r="L333" s="139">
        <v>3980</v>
      </c>
      <c r="M333" s="142" t="s">
        <v>4392</v>
      </c>
      <c r="N333" s="139" t="s">
        <v>43</v>
      </c>
      <c r="O333" s="139" t="s">
        <v>210</v>
      </c>
    </row>
    <row r="334" spans="12:15" ht="15.95" customHeight="1">
      <c r="L334" s="139">
        <v>4020</v>
      </c>
      <c r="M334" s="142" t="s">
        <v>4393</v>
      </c>
      <c r="N334" s="139" t="s">
        <v>64</v>
      </c>
      <c r="O334" s="139" t="s">
        <v>64</v>
      </c>
    </row>
    <row r="335" spans="12:15" ht="15.95" customHeight="1">
      <c r="L335" s="139">
        <v>4070</v>
      </c>
      <c r="M335" s="142" t="s">
        <v>4463</v>
      </c>
      <c r="N335" s="139" t="s">
        <v>64</v>
      </c>
      <c r="O335" s="139" t="s">
        <v>64</v>
      </c>
    </row>
    <row r="336" spans="12:15" ht="15.95" customHeight="1">
      <c r="L336" s="139">
        <v>4090</v>
      </c>
      <c r="M336" s="142" t="s">
        <v>4464</v>
      </c>
      <c r="N336" s="139" t="s">
        <v>64</v>
      </c>
      <c r="O336" s="139" t="s">
        <v>64</v>
      </c>
    </row>
    <row r="337" spans="12:15" ht="15.95" customHeight="1">
      <c r="L337" s="139">
        <v>4110</v>
      </c>
      <c r="M337" s="142" t="s">
        <v>4394</v>
      </c>
      <c r="N337" s="139" t="s">
        <v>64</v>
      </c>
      <c r="O337" s="139" t="s">
        <v>64</v>
      </c>
    </row>
    <row r="338" spans="12:15" ht="15.95" customHeight="1">
      <c r="L338" s="139">
        <v>4160</v>
      </c>
      <c r="M338" s="142" t="s">
        <v>4465</v>
      </c>
      <c r="N338" s="139" t="s">
        <v>64</v>
      </c>
      <c r="O338" s="139" t="s">
        <v>64</v>
      </c>
    </row>
    <row r="339" spans="12:15" ht="15.95" customHeight="1">
      <c r="L339" s="139">
        <v>4180</v>
      </c>
      <c r="M339" s="142" t="s">
        <v>4466</v>
      </c>
      <c r="N339" s="139" t="s">
        <v>64</v>
      </c>
      <c r="O339" s="139" t="s">
        <v>64</v>
      </c>
    </row>
    <row r="340" spans="12:15" ht="15.95" customHeight="1">
      <c r="L340" s="139">
        <v>4220</v>
      </c>
      <c r="M340" s="142" t="s">
        <v>4395</v>
      </c>
      <c r="N340" s="139" t="s">
        <v>43</v>
      </c>
      <c r="O340" s="139" t="s">
        <v>43</v>
      </c>
    </row>
    <row r="341" spans="12:15" ht="15.95" customHeight="1">
      <c r="L341" s="139">
        <v>4240</v>
      </c>
      <c r="M341" s="142" t="s">
        <v>4396</v>
      </c>
      <c r="N341" s="139" t="s">
        <v>43</v>
      </c>
      <c r="O341" s="139" t="s">
        <v>43</v>
      </c>
    </row>
    <row r="342" spans="12:15" ht="15.95" customHeight="1">
      <c r="L342" s="139">
        <v>4260</v>
      </c>
      <c r="M342" s="142" t="s">
        <v>4397</v>
      </c>
      <c r="N342" s="139" t="s">
        <v>43</v>
      </c>
      <c r="O342" s="139" t="s">
        <v>43</v>
      </c>
    </row>
    <row r="343" spans="12:15" ht="15.95" customHeight="1">
      <c r="L343" s="139">
        <v>4290</v>
      </c>
      <c r="M343" s="142" t="s">
        <v>4398</v>
      </c>
      <c r="N343" s="139" t="s">
        <v>43</v>
      </c>
      <c r="O343" s="139" t="s">
        <v>43</v>
      </c>
    </row>
    <row r="344" spans="12:15" ht="15.95" customHeight="1">
      <c r="L344" s="139">
        <v>4310</v>
      </c>
      <c r="M344" s="142" t="s">
        <v>4399</v>
      </c>
      <c r="N344" s="139" t="s">
        <v>210</v>
      </c>
      <c r="O344" s="139" t="s">
        <v>210</v>
      </c>
    </row>
    <row r="345" spans="12:15" ht="15.95" customHeight="1">
      <c r="L345" s="139">
        <v>4410</v>
      </c>
      <c r="M345" s="142" t="s">
        <v>4400</v>
      </c>
      <c r="N345" s="139" t="s">
        <v>43</v>
      </c>
      <c r="O345" s="139" t="s">
        <v>64</v>
      </c>
    </row>
    <row r="346" spans="12:15" ht="15.95" customHeight="1">
      <c r="L346" s="139">
        <v>4480</v>
      </c>
      <c r="M346" s="142" t="s">
        <v>4467</v>
      </c>
      <c r="N346" s="139" t="s">
        <v>64</v>
      </c>
      <c r="O346" s="139" t="s">
        <v>64</v>
      </c>
    </row>
    <row r="347" spans="12:15" ht="15.95" customHeight="1">
      <c r="L347" s="139">
        <v>4510</v>
      </c>
      <c r="M347" s="142" t="s">
        <v>4401</v>
      </c>
      <c r="N347" s="139" t="s">
        <v>43</v>
      </c>
      <c r="O347" s="139" t="s">
        <v>210</v>
      </c>
    </row>
    <row r="348" spans="12:15" ht="15.95" customHeight="1">
      <c r="L348" s="139">
        <v>4520</v>
      </c>
      <c r="M348" s="142" t="s">
        <v>4402</v>
      </c>
      <c r="N348" s="139" t="s">
        <v>64</v>
      </c>
      <c r="O348" s="139" t="s">
        <v>64</v>
      </c>
    </row>
    <row r="349" spans="12:15" ht="15.95" customHeight="1">
      <c r="L349" s="139">
        <v>4540</v>
      </c>
      <c r="M349" s="142" t="s">
        <v>4468</v>
      </c>
      <c r="N349" s="139" t="s">
        <v>64</v>
      </c>
      <c r="O349" s="139" t="s">
        <v>64</v>
      </c>
    </row>
    <row r="350" spans="12:15" ht="15.95" customHeight="1">
      <c r="L350" s="139">
        <v>4560</v>
      </c>
      <c r="M350" s="142" t="s">
        <v>4469</v>
      </c>
      <c r="N350" s="139" t="s">
        <v>64</v>
      </c>
      <c r="O350" s="139" t="s">
        <v>64</v>
      </c>
    </row>
  </sheetData>
  <autoFilter ref="B1:O350" xr:uid="{00000000-0001-0000-0000-000000000000}">
    <sortState xmlns:xlrd2="http://schemas.microsoft.com/office/spreadsheetml/2017/richdata2" ref="B2:O350">
      <sortCondition ref="B1:B350"/>
    </sortState>
  </autoFilter>
  <conditionalFormatting sqref="A1:M1048576">
    <cfRule type="expression" dxfId="33" priority="1">
      <formula>AND(ISERROR($A1),ISBLANK($K1))</formula>
    </cfRule>
  </conditionalFormatting>
  <conditionalFormatting sqref="A1:O1048576">
    <cfRule type="expression" dxfId="32" priority="45">
      <formula>"ibg"=MID($C1,1,3)</formula>
    </cfRule>
    <cfRule type="expression" dxfId="31" priority="46">
      <formula>"cac"=MID(#REF!,1,3)</formula>
    </cfRule>
  </conditionalFormatting>
  <conditionalFormatting sqref="D1:D1048576">
    <cfRule type="expression" dxfId="30" priority="43">
      <formula>#REF!="Aligned"</formula>
    </cfRule>
    <cfRule type="expression" dxfId="29" priority="44">
      <formula>AND(LEN(D1)&gt;0,$D1&lt;&gt;N1)</formula>
    </cfRule>
  </conditionalFormatting>
  <conditionalFormatting sqref="N1:N1048576">
    <cfRule type="expression" dxfId="28"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23" activePane="bottomLeft" state="frozen"/>
      <selection pane="bottomLeft" activeCell="X39" sqref="X39"/>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8.28515625" style="179" customWidth="1"/>
    <col min="22" max="22" width="4.28515625" style="162" customWidth="1"/>
    <col min="23" max="23" width="31.42578125" style="162" customWidth="1"/>
  </cols>
  <sheetData>
    <row r="1" spans="1:23">
      <c r="A1" s="161" t="s">
        <v>3929</v>
      </c>
      <c r="B1" s="162" t="s">
        <v>3928</v>
      </c>
      <c r="C1" s="161" t="s">
        <v>3927</v>
      </c>
      <c r="D1" s="162" t="s">
        <v>3926</v>
      </c>
      <c r="E1" s="167" t="s">
        <v>3925</v>
      </c>
      <c r="F1" s="167" t="s">
        <v>3924</v>
      </c>
      <c r="G1" s="167" t="s">
        <v>3923</v>
      </c>
      <c r="H1" s="167" t="s">
        <v>3922</v>
      </c>
      <c r="I1" s="167" t="s">
        <v>3921</v>
      </c>
      <c r="J1" s="167" t="s">
        <v>3920</v>
      </c>
      <c r="K1" s="167" t="s">
        <v>3919</v>
      </c>
      <c r="L1" s="167" t="s">
        <v>3918</v>
      </c>
      <c r="M1" s="167" t="s">
        <v>3917</v>
      </c>
      <c r="N1" s="167" t="s">
        <v>3916</v>
      </c>
      <c r="O1" s="167" t="s">
        <v>3915</v>
      </c>
      <c r="P1" s="167" t="s">
        <v>3914</v>
      </c>
      <c r="Q1" s="161" t="s">
        <v>3913</v>
      </c>
      <c r="R1" s="167" t="s">
        <v>3912</v>
      </c>
      <c r="S1" s="162" t="s">
        <v>3911</v>
      </c>
      <c r="T1" s="162" t="s">
        <v>3359</v>
      </c>
      <c r="U1" s="179" t="s">
        <v>4513</v>
      </c>
      <c r="V1" s="162" t="s">
        <v>3910</v>
      </c>
      <c r="W1" s="162" t="s">
        <v>5315</v>
      </c>
    </row>
    <row r="2" spans="1:23" ht="15" customHeight="1">
      <c r="A2" s="161">
        <v>1</v>
      </c>
      <c r="B2" s="162" t="s">
        <v>29</v>
      </c>
      <c r="D2" s="162" t="s">
        <v>30</v>
      </c>
      <c r="E2" s="167" t="s">
        <v>31</v>
      </c>
      <c r="Q2" s="161" t="s">
        <v>32</v>
      </c>
      <c r="R2" s="167" t="s">
        <v>33</v>
      </c>
      <c r="S2" s="162" t="s">
        <v>34</v>
      </c>
    </row>
    <row r="3" spans="1:23">
      <c r="A3">
        <v>2</v>
      </c>
      <c r="B3" s="1" t="s">
        <v>29</v>
      </c>
      <c r="C3" s="180" t="s">
        <v>38</v>
      </c>
      <c r="D3" s="1" t="s">
        <v>39</v>
      </c>
      <c r="E3" s="160" t="s">
        <v>40</v>
      </c>
      <c r="F3" s="160"/>
      <c r="G3" s="160"/>
      <c r="H3" s="160"/>
      <c r="I3" s="160"/>
      <c r="J3" s="160"/>
      <c r="K3" s="160"/>
      <c r="L3" s="160"/>
      <c r="M3" s="160"/>
      <c r="N3" s="160"/>
      <c r="O3" s="160"/>
      <c r="P3" s="160"/>
      <c r="Q3" t="s">
        <v>41</v>
      </c>
      <c r="R3" s="160" t="s">
        <v>42</v>
      </c>
      <c r="S3" s="1" t="s">
        <v>43</v>
      </c>
      <c r="T3" s="1">
        <v>1</v>
      </c>
      <c r="U3" s="179" t="str">
        <f>MID(C3,6,5)</f>
        <v>05479</v>
      </c>
      <c r="V3" s="1">
        <v>1</v>
      </c>
      <c r="W3" s="1" t="s">
        <v>5316</v>
      </c>
    </row>
    <row r="4" spans="1:23">
      <c r="A4" s="161">
        <v>3</v>
      </c>
      <c r="B4" s="162" t="s">
        <v>29</v>
      </c>
      <c r="C4" s="161" t="s">
        <v>47</v>
      </c>
      <c r="D4" s="162" t="s">
        <v>48</v>
      </c>
      <c r="F4" s="167" t="s">
        <v>49</v>
      </c>
      <c r="Q4" s="161" t="s">
        <v>50</v>
      </c>
      <c r="R4" s="167" t="s">
        <v>51</v>
      </c>
      <c r="S4" s="162" t="s">
        <v>43</v>
      </c>
      <c r="U4" s="181"/>
    </row>
    <row r="5" spans="1:23">
      <c r="A5" s="161">
        <v>4</v>
      </c>
      <c r="B5" s="162" t="s">
        <v>29</v>
      </c>
      <c r="C5" s="161" t="s">
        <v>52</v>
      </c>
      <c r="D5" s="162" t="s">
        <v>48</v>
      </c>
      <c r="F5" s="167" t="s">
        <v>53</v>
      </c>
      <c r="Q5" s="161" t="s">
        <v>54</v>
      </c>
      <c r="R5" s="167" t="s">
        <v>55</v>
      </c>
      <c r="S5" s="162" t="s">
        <v>43</v>
      </c>
    </row>
    <row r="6" spans="1:23">
      <c r="A6" s="161">
        <v>5</v>
      </c>
      <c r="B6" s="162" t="s">
        <v>29</v>
      </c>
      <c r="C6" s="161" t="s">
        <v>59</v>
      </c>
      <c r="D6" s="162" t="s">
        <v>60</v>
      </c>
      <c r="F6" s="167" t="s">
        <v>61</v>
      </c>
      <c r="Q6" s="161" t="s">
        <v>62</v>
      </c>
      <c r="R6" s="167" t="s">
        <v>63</v>
      </c>
      <c r="S6" s="162" t="s">
        <v>64</v>
      </c>
    </row>
    <row r="7" spans="1:23">
      <c r="A7" s="161">
        <v>6</v>
      </c>
      <c r="B7" s="162" t="s">
        <v>29</v>
      </c>
      <c r="C7" s="161" t="s">
        <v>68</v>
      </c>
      <c r="D7" s="162" t="s">
        <v>69</v>
      </c>
      <c r="G7" s="167" t="s">
        <v>70</v>
      </c>
      <c r="Q7" s="161" t="s">
        <v>71</v>
      </c>
      <c r="R7" s="167" t="s">
        <v>72</v>
      </c>
      <c r="S7" s="162" t="s">
        <v>73</v>
      </c>
    </row>
    <row r="8" spans="1:23">
      <c r="A8" s="161">
        <v>7</v>
      </c>
      <c r="B8" s="162" t="s">
        <v>29</v>
      </c>
      <c r="C8" s="161" t="s">
        <v>75</v>
      </c>
      <c r="D8" s="162" t="s">
        <v>48</v>
      </c>
      <c r="H8" s="167" t="s">
        <v>76</v>
      </c>
      <c r="Q8" s="161" t="s">
        <v>77</v>
      </c>
      <c r="R8" s="167" t="s">
        <v>3904</v>
      </c>
      <c r="S8" s="162" t="s">
        <v>43</v>
      </c>
    </row>
    <row r="9" spans="1:23">
      <c r="A9" s="161">
        <v>8</v>
      </c>
      <c r="B9" s="162" t="s">
        <v>29</v>
      </c>
      <c r="C9" s="161" t="s">
        <v>85</v>
      </c>
      <c r="D9" s="162" t="s">
        <v>48</v>
      </c>
      <c r="H9" s="167" t="s">
        <v>86</v>
      </c>
      <c r="Q9" s="161" t="s">
        <v>87</v>
      </c>
      <c r="R9" s="167" t="s">
        <v>88</v>
      </c>
      <c r="S9" s="162" t="s">
        <v>43</v>
      </c>
    </row>
    <row r="10" spans="1:23">
      <c r="A10" s="161">
        <v>9</v>
      </c>
      <c r="B10" s="162" t="s">
        <v>29</v>
      </c>
      <c r="C10" s="161" t="s">
        <v>91</v>
      </c>
      <c r="D10" s="162" t="s">
        <v>60</v>
      </c>
      <c r="H10" s="167" t="s">
        <v>92</v>
      </c>
      <c r="Q10" s="161" t="s">
        <v>93</v>
      </c>
      <c r="R10" s="167" t="s">
        <v>94</v>
      </c>
      <c r="S10" s="162" t="s">
        <v>64</v>
      </c>
    </row>
    <row r="11" spans="1:23">
      <c r="A11" s="161">
        <v>10</v>
      </c>
      <c r="B11" s="162" t="s">
        <v>29</v>
      </c>
      <c r="C11" s="161" t="s">
        <v>95</v>
      </c>
      <c r="D11" s="162" t="s">
        <v>69</v>
      </c>
      <c r="I11" s="167" t="s">
        <v>96</v>
      </c>
      <c r="Q11" s="161" t="s">
        <v>97</v>
      </c>
      <c r="R11" s="167" t="s">
        <v>98</v>
      </c>
      <c r="S11" s="162" t="s">
        <v>99</v>
      </c>
    </row>
    <row r="12" spans="1:23">
      <c r="A12" s="161">
        <v>11</v>
      </c>
      <c r="B12" s="162" t="s">
        <v>29</v>
      </c>
      <c r="C12" s="161" t="s">
        <v>100</v>
      </c>
      <c r="D12" s="162" t="s">
        <v>48</v>
      </c>
      <c r="J12" s="167" t="s">
        <v>101</v>
      </c>
      <c r="Q12" s="161" t="s">
        <v>102</v>
      </c>
      <c r="R12" s="167" t="s">
        <v>103</v>
      </c>
      <c r="S12" s="162" t="s">
        <v>43</v>
      </c>
    </row>
    <row r="13" spans="1:23">
      <c r="A13" s="161">
        <v>12</v>
      </c>
      <c r="B13" s="162" t="s">
        <v>29</v>
      </c>
      <c r="C13" s="161" t="s">
        <v>107</v>
      </c>
      <c r="D13" s="162" t="s">
        <v>48</v>
      </c>
      <c r="J13" s="167" t="s">
        <v>108</v>
      </c>
      <c r="Q13" s="161" t="s">
        <v>109</v>
      </c>
      <c r="R13" s="167" t="s">
        <v>110</v>
      </c>
      <c r="S13" s="162" t="s">
        <v>43</v>
      </c>
    </row>
    <row r="14" spans="1:23">
      <c r="A14" s="161">
        <v>13</v>
      </c>
      <c r="B14" s="162" t="s">
        <v>29</v>
      </c>
      <c r="C14" s="161" t="s">
        <v>112</v>
      </c>
      <c r="D14" s="162" t="s">
        <v>60</v>
      </c>
      <c r="F14" s="167" t="s">
        <v>113</v>
      </c>
      <c r="Q14" s="161" t="s">
        <v>114</v>
      </c>
      <c r="R14" s="167" t="s">
        <v>115</v>
      </c>
      <c r="S14" s="162" t="s">
        <v>43</v>
      </c>
    </row>
    <row r="15" spans="1:23">
      <c r="A15" s="161">
        <v>14</v>
      </c>
      <c r="B15" s="162" t="s">
        <v>29</v>
      </c>
      <c r="C15" s="161" t="s">
        <v>68</v>
      </c>
      <c r="D15" s="162" t="s">
        <v>69</v>
      </c>
      <c r="G15" s="167" t="s">
        <v>70</v>
      </c>
      <c r="Q15" s="161" t="s">
        <v>116</v>
      </c>
      <c r="R15" s="167" t="s">
        <v>117</v>
      </c>
      <c r="S15" s="162" t="s">
        <v>73</v>
      </c>
    </row>
    <row r="16" spans="1:23">
      <c r="A16" s="161">
        <v>15</v>
      </c>
      <c r="B16" s="162" t="s">
        <v>29</v>
      </c>
      <c r="C16" s="161" t="s">
        <v>75</v>
      </c>
      <c r="D16" s="162" t="s">
        <v>48</v>
      </c>
      <c r="H16" s="167" t="s">
        <v>76</v>
      </c>
      <c r="Q16" s="161" t="s">
        <v>118</v>
      </c>
      <c r="R16" s="167" t="s">
        <v>119</v>
      </c>
      <c r="S16" s="162" t="s">
        <v>43</v>
      </c>
    </row>
    <row r="17" spans="1:21">
      <c r="A17" s="161">
        <v>16</v>
      </c>
      <c r="B17" s="162" t="s">
        <v>29</v>
      </c>
      <c r="C17" s="161" t="s">
        <v>85</v>
      </c>
      <c r="D17" s="162" t="s">
        <v>48</v>
      </c>
      <c r="H17" s="167" t="s">
        <v>86</v>
      </c>
      <c r="Q17" s="161" t="s">
        <v>120</v>
      </c>
      <c r="R17" s="167" t="s">
        <v>121</v>
      </c>
      <c r="S17" s="162" t="s">
        <v>43</v>
      </c>
    </row>
    <row r="18" spans="1:21">
      <c r="A18" s="161">
        <v>17</v>
      </c>
      <c r="B18" s="162" t="s">
        <v>29</v>
      </c>
      <c r="C18" s="161" t="s">
        <v>122</v>
      </c>
      <c r="D18" s="162" t="s">
        <v>60</v>
      </c>
      <c r="F18" s="167" t="s">
        <v>123</v>
      </c>
      <c r="Q18" s="161" t="s">
        <v>124</v>
      </c>
      <c r="R18" s="167" t="s">
        <v>125</v>
      </c>
      <c r="S18" s="162" t="s">
        <v>43</v>
      </c>
    </row>
    <row r="19" spans="1:21">
      <c r="A19" s="161">
        <v>18</v>
      </c>
      <c r="B19" s="162" t="s">
        <v>29</v>
      </c>
      <c r="C19" s="161" t="s">
        <v>68</v>
      </c>
      <c r="D19" s="162" t="s">
        <v>69</v>
      </c>
      <c r="G19" s="167" t="s">
        <v>70</v>
      </c>
      <c r="Q19" s="161" t="s">
        <v>126</v>
      </c>
      <c r="R19" s="167" t="s">
        <v>127</v>
      </c>
      <c r="S19" s="162" t="s">
        <v>73</v>
      </c>
    </row>
    <row r="20" spans="1:21">
      <c r="A20" s="161">
        <v>19</v>
      </c>
      <c r="B20" s="162" t="s">
        <v>29</v>
      </c>
      <c r="C20" s="161" t="s">
        <v>75</v>
      </c>
      <c r="D20" s="162" t="s">
        <v>48</v>
      </c>
      <c r="H20" s="167" t="s">
        <v>76</v>
      </c>
      <c r="Q20" s="161" t="s">
        <v>128</v>
      </c>
      <c r="R20" s="167" t="s">
        <v>129</v>
      </c>
      <c r="S20" s="162" t="s">
        <v>43</v>
      </c>
    </row>
    <row r="21" spans="1:21">
      <c r="A21" s="161">
        <v>20</v>
      </c>
      <c r="B21" s="162" t="s">
        <v>29</v>
      </c>
      <c r="C21" s="161" t="s">
        <v>85</v>
      </c>
      <c r="D21" s="162" t="s">
        <v>48</v>
      </c>
      <c r="H21" s="167" t="s">
        <v>86</v>
      </c>
      <c r="Q21" s="161" t="s">
        <v>131</v>
      </c>
      <c r="R21" s="167" t="s">
        <v>132</v>
      </c>
      <c r="S21" s="162" t="s">
        <v>43</v>
      </c>
    </row>
    <row r="22" spans="1:21">
      <c r="A22" s="161">
        <v>21</v>
      </c>
      <c r="B22" s="162" t="s">
        <v>29</v>
      </c>
      <c r="C22" s="161" t="s">
        <v>133</v>
      </c>
      <c r="D22" s="162" t="s">
        <v>60</v>
      </c>
      <c r="F22" s="167" t="s">
        <v>134</v>
      </c>
      <c r="Q22" s="161" t="s">
        <v>135</v>
      </c>
      <c r="R22" s="167" t="s">
        <v>136</v>
      </c>
      <c r="S22" s="162" t="s">
        <v>64</v>
      </c>
    </row>
    <row r="23" spans="1:21">
      <c r="A23" s="161">
        <v>22</v>
      </c>
      <c r="B23" s="162" t="s">
        <v>29</v>
      </c>
      <c r="C23" s="161" t="s">
        <v>68</v>
      </c>
      <c r="D23" s="162" t="s">
        <v>69</v>
      </c>
      <c r="G23" s="167" t="s">
        <v>70</v>
      </c>
      <c r="Q23" s="161" t="s">
        <v>137</v>
      </c>
      <c r="R23" s="167" t="s">
        <v>138</v>
      </c>
      <c r="S23" s="162" t="s">
        <v>73</v>
      </c>
    </row>
    <row r="24" spans="1:21">
      <c r="A24" s="161">
        <v>23</v>
      </c>
      <c r="B24" s="162" t="s">
        <v>29</v>
      </c>
      <c r="C24" s="161" t="s">
        <v>75</v>
      </c>
      <c r="D24" s="162" t="s">
        <v>48</v>
      </c>
      <c r="H24" s="167" t="s">
        <v>76</v>
      </c>
      <c r="Q24" s="161" t="s">
        <v>139</v>
      </c>
      <c r="R24" s="167" t="s">
        <v>3895</v>
      </c>
      <c r="S24" s="162" t="s">
        <v>43</v>
      </c>
    </row>
    <row r="25" spans="1:21">
      <c r="A25" s="161">
        <v>24</v>
      </c>
      <c r="B25" s="162" t="s">
        <v>29</v>
      </c>
      <c r="C25" s="161" t="s">
        <v>85</v>
      </c>
      <c r="D25" s="162" t="s">
        <v>48</v>
      </c>
      <c r="H25" s="167" t="s">
        <v>86</v>
      </c>
      <c r="Q25" s="161" t="s">
        <v>142</v>
      </c>
      <c r="R25" s="167" t="s">
        <v>143</v>
      </c>
      <c r="S25" s="162" t="s">
        <v>43</v>
      </c>
    </row>
    <row r="26" spans="1:21">
      <c r="A26" s="161">
        <v>25</v>
      </c>
      <c r="B26" s="162" t="s">
        <v>29</v>
      </c>
      <c r="C26" s="161" t="s">
        <v>91</v>
      </c>
      <c r="D26" s="162" t="s">
        <v>60</v>
      </c>
      <c r="H26" s="167" t="s">
        <v>92</v>
      </c>
      <c r="Q26" s="161" t="s">
        <v>144</v>
      </c>
      <c r="R26" s="167" t="s">
        <v>145</v>
      </c>
      <c r="S26" s="162" t="s">
        <v>43</v>
      </c>
    </row>
    <row r="27" spans="1:21">
      <c r="A27" s="161">
        <v>26</v>
      </c>
      <c r="B27" s="162" t="s">
        <v>29</v>
      </c>
      <c r="C27" s="161" t="s">
        <v>95</v>
      </c>
      <c r="D27" s="162" t="s">
        <v>69</v>
      </c>
      <c r="I27" s="167" t="s">
        <v>96</v>
      </c>
      <c r="Q27" s="161" t="s">
        <v>97</v>
      </c>
      <c r="R27" s="167" t="s">
        <v>98</v>
      </c>
      <c r="S27" s="162" t="s">
        <v>99</v>
      </c>
    </row>
    <row r="28" spans="1:21">
      <c r="A28" s="161">
        <v>27</v>
      </c>
      <c r="B28" s="162" t="s">
        <v>29</v>
      </c>
      <c r="C28" s="161" t="s">
        <v>100</v>
      </c>
      <c r="D28" s="162" t="s">
        <v>48</v>
      </c>
      <c r="J28" s="167" t="s">
        <v>101</v>
      </c>
      <c r="Q28" s="161" t="s">
        <v>102</v>
      </c>
      <c r="R28" s="167" t="s">
        <v>146</v>
      </c>
      <c r="S28" s="162" t="s">
        <v>43</v>
      </c>
    </row>
    <row r="29" spans="1:21">
      <c r="A29" s="161">
        <v>28</v>
      </c>
      <c r="B29" s="162" t="s">
        <v>29</v>
      </c>
      <c r="C29" s="161" t="s">
        <v>107</v>
      </c>
      <c r="D29" s="162" t="s">
        <v>48</v>
      </c>
      <c r="J29" s="167" t="s">
        <v>108</v>
      </c>
      <c r="Q29" s="161" t="s">
        <v>109</v>
      </c>
      <c r="R29" s="167" t="s">
        <v>147</v>
      </c>
      <c r="S29" s="162" t="s">
        <v>43</v>
      </c>
    </row>
    <row r="30" spans="1:21">
      <c r="A30" s="161">
        <v>29</v>
      </c>
      <c r="B30" s="162" t="s">
        <v>29</v>
      </c>
      <c r="C30" s="175" t="s">
        <v>148</v>
      </c>
      <c r="D30" s="162" t="s">
        <v>39</v>
      </c>
      <c r="E30" s="167" t="s">
        <v>149</v>
      </c>
      <c r="Q30" s="161" t="s">
        <v>150</v>
      </c>
      <c r="R30" s="167" t="s">
        <v>151</v>
      </c>
      <c r="S30" s="162" t="s">
        <v>64</v>
      </c>
      <c r="U30" s="181"/>
    </row>
    <row r="31" spans="1:21">
      <c r="A31" s="161">
        <v>30</v>
      </c>
      <c r="B31" s="162" t="s">
        <v>29</v>
      </c>
      <c r="C31" s="161" t="s">
        <v>153</v>
      </c>
      <c r="D31" s="162" t="s">
        <v>48</v>
      </c>
      <c r="F31" s="167" t="s">
        <v>154</v>
      </c>
      <c r="Q31" s="161" t="s">
        <v>155</v>
      </c>
      <c r="R31" s="167" t="s">
        <v>156</v>
      </c>
      <c r="S31" s="162" t="s">
        <v>64</v>
      </c>
    </row>
    <row r="32" spans="1:21">
      <c r="A32" s="161">
        <v>31</v>
      </c>
      <c r="B32" s="162" t="s">
        <v>29</v>
      </c>
      <c r="C32" s="161" t="s">
        <v>161</v>
      </c>
      <c r="D32" s="162" t="s">
        <v>48</v>
      </c>
      <c r="F32" s="167" t="s">
        <v>162</v>
      </c>
      <c r="Q32" s="161" t="s">
        <v>163</v>
      </c>
      <c r="R32" s="167" t="s">
        <v>164</v>
      </c>
      <c r="S32" s="162" t="s">
        <v>43</v>
      </c>
    </row>
    <row r="33" spans="1:23">
      <c r="A33" s="161">
        <v>32</v>
      </c>
      <c r="B33" s="162" t="s">
        <v>29</v>
      </c>
      <c r="C33" s="161" t="s">
        <v>166</v>
      </c>
      <c r="D33" s="162" t="s">
        <v>48</v>
      </c>
      <c r="F33" s="167" t="s">
        <v>167</v>
      </c>
      <c r="Q33" s="161" t="s">
        <v>168</v>
      </c>
      <c r="R33" s="167" t="s">
        <v>3889</v>
      </c>
      <c r="S33" s="162" t="s">
        <v>43</v>
      </c>
    </row>
    <row r="34" spans="1:23">
      <c r="A34" s="161">
        <v>33</v>
      </c>
      <c r="B34" s="162" t="s">
        <v>29</v>
      </c>
      <c r="C34" s="161" t="s">
        <v>177</v>
      </c>
      <c r="D34" s="162" t="s">
        <v>48</v>
      </c>
      <c r="F34" s="167" t="s">
        <v>178</v>
      </c>
      <c r="Q34" s="161" t="s">
        <v>179</v>
      </c>
      <c r="R34" s="167" t="s">
        <v>180</v>
      </c>
      <c r="S34" s="162" t="s">
        <v>64</v>
      </c>
    </row>
    <row r="35" spans="1:23">
      <c r="A35" s="161">
        <v>34</v>
      </c>
      <c r="B35" s="162" t="s">
        <v>29</v>
      </c>
      <c r="C35" s="161" t="s">
        <v>184</v>
      </c>
      <c r="D35" s="162" t="s">
        <v>48</v>
      </c>
      <c r="F35" s="167" t="s">
        <v>185</v>
      </c>
      <c r="Q35" s="161" t="s">
        <v>186</v>
      </c>
      <c r="R35" s="167" t="s">
        <v>187</v>
      </c>
      <c r="S35" s="162" t="s">
        <v>43</v>
      </c>
    </row>
    <row r="36" spans="1:23">
      <c r="A36" s="161">
        <v>35</v>
      </c>
      <c r="B36" s="162" t="s">
        <v>29</v>
      </c>
      <c r="C36" s="161" t="s">
        <v>191</v>
      </c>
      <c r="D36" s="162" t="s">
        <v>48</v>
      </c>
      <c r="F36" s="167" t="s">
        <v>192</v>
      </c>
      <c r="Q36" s="161" t="s">
        <v>193</v>
      </c>
      <c r="R36" s="167" t="s">
        <v>194</v>
      </c>
      <c r="S36" s="162" t="s">
        <v>43</v>
      </c>
    </row>
    <row r="37" spans="1:23">
      <c r="A37" s="161">
        <v>36</v>
      </c>
      <c r="B37" s="162" t="s">
        <v>29</v>
      </c>
      <c r="C37" s="161" t="s">
        <v>196</v>
      </c>
      <c r="D37" s="162" t="s">
        <v>48</v>
      </c>
      <c r="F37" s="167" t="s">
        <v>197</v>
      </c>
      <c r="Q37" s="161" t="s">
        <v>198</v>
      </c>
      <c r="R37" s="167" t="s">
        <v>3884</v>
      </c>
      <c r="S37" s="162" t="s">
        <v>43</v>
      </c>
    </row>
    <row r="38" spans="1:23">
      <c r="A38">
        <v>37</v>
      </c>
      <c r="B38" s="1" t="s">
        <v>29</v>
      </c>
      <c r="C38" t="s">
        <v>201</v>
      </c>
      <c r="D38" s="1" t="s">
        <v>48</v>
      </c>
      <c r="E38" s="160"/>
      <c r="F38" s="160" t="s">
        <v>202</v>
      </c>
      <c r="G38" s="160"/>
      <c r="H38" s="160"/>
      <c r="I38" s="160"/>
      <c r="J38" s="160"/>
      <c r="K38" s="160"/>
      <c r="L38" s="160"/>
      <c r="M38" s="160"/>
      <c r="N38" s="160"/>
      <c r="O38" s="160"/>
      <c r="P38" s="160"/>
      <c r="Q38" t="s">
        <v>203</v>
      </c>
      <c r="R38" s="160" t="s">
        <v>3882</v>
      </c>
      <c r="S38" s="1" t="s">
        <v>43</v>
      </c>
      <c r="T38" s="1"/>
      <c r="U38" s="182"/>
      <c r="V38" s="1"/>
      <c r="W38" s="1"/>
    </row>
    <row r="39" spans="1:23">
      <c r="A39" s="161">
        <v>38</v>
      </c>
      <c r="B39" s="162" t="s">
        <v>29</v>
      </c>
      <c r="C39" s="161" t="s">
        <v>206</v>
      </c>
      <c r="D39" s="162" t="s">
        <v>60</v>
      </c>
      <c r="F39" s="167" t="s">
        <v>207</v>
      </c>
      <c r="Q39" s="161" t="s">
        <v>208</v>
      </c>
      <c r="R39" s="167" t="s">
        <v>209</v>
      </c>
      <c r="S39" s="162" t="s">
        <v>210</v>
      </c>
      <c r="T39" s="162" t="s">
        <v>3359</v>
      </c>
      <c r="U39" s="179" t="str">
        <f>MID(C39,6,5)</f>
        <v>05876</v>
      </c>
      <c r="V39" s="162">
        <v>1</v>
      </c>
      <c r="W39" s="162" t="str">
        <f>U39&amp;"_"&amp;U40</f>
        <v>05876_05557</v>
      </c>
    </row>
    <row r="40" spans="1:23">
      <c r="A40" s="161">
        <v>39</v>
      </c>
      <c r="B40" s="162" t="s">
        <v>29</v>
      </c>
      <c r="C40" s="175" t="s">
        <v>211</v>
      </c>
      <c r="D40" s="162" t="s">
        <v>69</v>
      </c>
      <c r="G40" s="167" t="s">
        <v>212</v>
      </c>
      <c r="Q40" s="161" t="s">
        <v>213</v>
      </c>
      <c r="R40" s="167" t="s">
        <v>214</v>
      </c>
      <c r="S40" s="162" t="s">
        <v>73</v>
      </c>
      <c r="U40" s="179" t="str">
        <f>MID(C40,6,5)</f>
        <v>05557</v>
      </c>
    </row>
    <row r="41" spans="1:23">
      <c r="A41" s="161">
        <v>40</v>
      </c>
      <c r="B41" s="162" t="s">
        <v>29</v>
      </c>
      <c r="C41" s="161" t="s">
        <v>215</v>
      </c>
      <c r="D41" s="162" t="s">
        <v>48</v>
      </c>
      <c r="H41" s="167" t="s">
        <v>216</v>
      </c>
      <c r="Q41" s="161" t="s">
        <v>217</v>
      </c>
      <c r="R41" s="167" t="s">
        <v>218</v>
      </c>
      <c r="S41" s="162" t="s">
        <v>43</v>
      </c>
    </row>
    <row r="42" spans="1:23">
      <c r="A42" s="161">
        <v>41</v>
      </c>
      <c r="B42" s="162" t="s">
        <v>29</v>
      </c>
      <c r="C42" s="161" t="s">
        <v>219</v>
      </c>
      <c r="D42" s="162" t="s">
        <v>48</v>
      </c>
      <c r="H42" s="167" t="s">
        <v>220</v>
      </c>
      <c r="Q42" s="161" t="s">
        <v>221</v>
      </c>
      <c r="R42" s="167" t="s">
        <v>222</v>
      </c>
      <c r="S42" s="162" t="s">
        <v>43</v>
      </c>
    </row>
    <row r="43" spans="1:23">
      <c r="A43" s="161">
        <v>42</v>
      </c>
      <c r="B43" s="162" t="s">
        <v>29</v>
      </c>
      <c r="C43" s="161" t="s">
        <v>226</v>
      </c>
      <c r="D43" s="162" t="s">
        <v>48</v>
      </c>
      <c r="H43" s="167" t="s">
        <v>227</v>
      </c>
      <c r="Q43" s="161" t="s">
        <v>228</v>
      </c>
      <c r="R43" s="167" t="s">
        <v>229</v>
      </c>
      <c r="S43" s="162" t="s">
        <v>43</v>
      </c>
    </row>
    <row r="44" spans="1:23">
      <c r="A44" s="161">
        <v>43</v>
      </c>
      <c r="B44" s="162" t="s">
        <v>29</v>
      </c>
      <c r="C44" s="161" t="s">
        <v>230</v>
      </c>
      <c r="D44" s="162" t="s">
        <v>60</v>
      </c>
      <c r="F44" s="167" t="s">
        <v>231</v>
      </c>
      <c r="Q44" s="161" t="s">
        <v>232</v>
      </c>
      <c r="R44" s="167" t="s">
        <v>233</v>
      </c>
      <c r="S44" s="162" t="s">
        <v>210</v>
      </c>
      <c r="T44" s="162" t="s">
        <v>3359</v>
      </c>
      <c r="U44" s="179" t="str">
        <f>MID(C44,6,5)</f>
        <v>12702</v>
      </c>
      <c r="V44" s="162">
        <v>1</v>
      </c>
      <c r="W44" s="162" t="str">
        <f>U44&amp;"_"&amp;U45</f>
        <v>12702_05579</v>
      </c>
    </row>
    <row r="45" spans="1:23">
      <c r="A45" s="161">
        <v>44</v>
      </c>
      <c r="B45" s="162" t="s">
        <v>29</v>
      </c>
      <c r="C45" s="175" t="s">
        <v>236</v>
      </c>
      <c r="D45" s="162" t="s">
        <v>69</v>
      </c>
      <c r="G45" s="167" t="s">
        <v>237</v>
      </c>
      <c r="Q45" s="161" t="s">
        <v>238</v>
      </c>
      <c r="R45" s="167" t="s">
        <v>239</v>
      </c>
      <c r="S45" s="162" t="s">
        <v>34</v>
      </c>
      <c r="U45" s="179" t="str">
        <f>MID(C45,6,5)</f>
        <v>05579</v>
      </c>
    </row>
    <row r="46" spans="1:23">
      <c r="A46" s="161">
        <v>45</v>
      </c>
      <c r="B46" s="162" t="s">
        <v>29</v>
      </c>
      <c r="C46" s="161" t="s">
        <v>240</v>
      </c>
      <c r="D46" s="162" t="s">
        <v>48</v>
      </c>
      <c r="H46" s="167" t="s">
        <v>241</v>
      </c>
      <c r="Q46" s="161" t="s">
        <v>242</v>
      </c>
      <c r="R46" s="167" t="s">
        <v>243</v>
      </c>
      <c r="S46" s="162" t="s">
        <v>64</v>
      </c>
    </row>
    <row r="47" spans="1:23">
      <c r="A47" s="161">
        <v>46</v>
      </c>
      <c r="B47" s="162" t="s">
        <v>29</v>
      </c>
      <c r="C47" s="161" t="s">
        <v>246</v>
      </c>
      <c r="D47" s="162" t="s">
        <v>48</v>
      </c>
      <c r="H47" s="167" t="s">
        <v>247</v>
      </c>
      <c r="Q47" s="161" t="s">
        <v>248</v>
      </c>
      <c r="R47" s="167" t="s">
        <v>249</v>
      </c>
      <c r="S47" s="162" t="s">
        <v>43</v>
      </c>
    </row>
    <row r="48" spans="1:23">
      <c r="A48" s="161">
        <v>47</v>
      </c>
      <c r="B48" s="162" t="s">
        <v>29</v>
      </c>
      <c r="C48" s="161" t="s">
        <v>253</v>
      </c>
      <c r="D48" s="162" t="s">
        <v>48</v>
      </c>
      <c r="H48" s="167" t="s">
        <v>254</v>
      </c>
      <c r="Q48" s="161" t="s">
        <v>255</v>
      </c>
      <c r="R48" s="167" t="s">
        <v>256</v>
      </c>
      <c r="S48" s="162" t="s">
        <v>43</v>
      </c>
    </row>
    <row r="49" spans="1:23">
      <c r="A49" s="161">
        <v>48</v>
      </c>
      <c r="B49" s="162" t="s">
        <v>29</v>
      </c>
      <c r="C49" s="161" t="s">
        <v>258</v>
      </c>
      <c r="D49" s="162" t="s">
        <v>48</v>
      </c>
      <c r="H49" s="167" t="s">
        <v>259</v>
      </c>
      <c r="Q49" s="161" t="s">
        <v>260</v>
      </c>
      <c r="R49" s="167" t="s">
        <v>261</v>
      </c>
      <c r="S49" s="162" t="s">
        <v>43</v>
      </c>
    </row>
    <row r="50" spans="1:23">
      <c r="A50" s="161">
        <v>49</v>
      </c>
      <c r="B50" s="162" t="s">
        <v>29</v>
      </c>
      <c r="C50" s="161" t="s">
        <v>264</v>
      </c>
      <c r="D50" s="162" t="s">
        <v>48</v>
      </c>
      <c r="H50" s="167" t="s">
        <v>265</v>
      </c>
      <c r="Q50" s="161" t="s">
        <v>266</v>
      </c>
      <c r="R50" s="167" t="s">
        <v>267</v>
      </c>
      <c r="S50" s="162" t="s">
        <v>43</v>
      </c>
    </row>
    <row r="51" spans="1:23">
      <c r="A51" s="161">
        <v>50</v>
      </c>
      <c r="B51" s="162" t="s">
        <v>29</v>
      </c>
      <c r="C51" s="161" t="s">
        <v>268</v>
      </c>
      <c r="D51" s="162" t="s">
        <v>48</v>
      </c>
      <c r="H51" s="167" t="s">
        <v>269</v>
      </c>
      <c r="Q51" s="161" t="s">
        <v>270</v>
      </c>
      <c r="R51" s="167" t="s">
        <v>271</v>
      </c>
      <c r="S51" s="162" t="s">
        <v>43</v>
      </c>
    </row>
    <row r="52" spans="1:23">
      <c r="A52" s="161">
        <v>51</v>
      </c>
      <c r="B52" s="162" t="s">
        <v>29</v>
      </c>
      <c r="C52" s="161" t="s">
        <v>274</v>
      </c>
      <c r="D52" s="162" t="s">
        <v>48</v>
      </c>
      <c r="H52" s="167" t="s">
        <v>275</v>
      </c>
      <c r="Q52" s="161" t="s">
        <v>276</v>
      </c>
      <c r="R52" s="167" t="s">
        <v>277</v>
      </c>
      <c r="S52" s="162" t="s">
        <v>43</v>
      </c>
    </row>
    <row r="53" spans="1:23">
      <c r="A53" s="161">
        <v>52</v>
      </c>
      <c r="B53" s="162" t="s">
        <v>29</v>
      </c>
      <c r="C53" s="161" t="s">
        <v>278</v>
      </c>
      <c r="D53" s="162" t="s">
        <v>48</v>
      </c>
      <c r="H53" s="167" t="s">
        <v>279</v>
      </c>
      <c r="Q53" s="161" t="s">
        <v>280</v>
      </c>
      <c r="R53" s="167" t="s">
        <v>3432</v>
      </c>
      <c r="S53" s="162" t="s">
        <v>43</v>
      </c>
    </row>
    <row r="54" spans="1:23">
      <c r="A54" s="161">
        <v>53</v>
      </c>
      <c r="B54" s="162" t="s">
        <v>29</v>
      </c>
      <c r="C54" s="161" t="s">
        <v>284</v>
      </c>
      <c r="D54" s="162" t="s">
        <v>48</v>
      </c>
      <c r="H54" s="167" t="s">
        <v>285</v>
      </c>
      <c r="Q54" s="161" t="s">
        <v>286</v>
      </c>
      <c r="R54" s="167" t="s">
        <v>287</v>
      </c>
      <c r="S54" s="162" t="s">
        <v>43</v>
      </c>
    </row>
    <row r="55" spans="1:23">
      <c r="A55" s="161">
        <v>54</v>
      </c>
      <c r="B55" s="162" t="s">
        <v>29</v>
      </c>
      <c r="C55" s="161" t="s">
        <v>288</v>
      </c>
      <c r="D55" s="162" t="s">
        <v>60</v>
      </c>
      <c r="F55" s="167" t="s">
        <v>289</v>
      </c>
      <c r="Q55" s="161" t="s">
        <v>290</v>
      </c>
      <c r="R55" s="167" t="s">
        <v>291</v>
      </c>
      <c r="S55" s="162" t="s">
        <v>210</v>
      </c>
      <c r="T55" s="162" t="s">
        <v>3359</v>
      </c>
      <c r="U55" s="179" t="str">
        <f>MID(C55,6,5)</f>
        <v>15490</v>
      </c>
      <c r="V55" s="162">
        <v>1</v>
      </c>
      <c r="W55" s="162" t="str">
        <f>U55&amp;"_"&amp;U56</f>
        <v>15490_06014</v>
      </c>
    </row>
    <row r="56" spans="1:23">
      <c r="A56" s="161">
        <v>55</v>
      </c>
      <c r="B56" s="162" t="s">
        <v>29</v>
      </c>
      <c r="C56" s="175" t="s">
        <v>293</v>
      </c>
      <c r="D56" s="162" t="s">
        <v>69</v>
      </c>
      <c r="G56" s="167" t="s">
        <v>294</v>
      </c>
      <c r="Q56" s="161" t="s">
        <v>295</v>
      </c>
      <c r="R56" s="167" t="s">
        <v>296</v>
      </c>
      <c r="S56" s="162" t="s">
        <v>34</v>
      </c>
      <c r="U56" s="179" t="str">
        <f>MID(C56,6,5)</f>
        <v>06014</v>
      </c>
    </row>
    <row r="57" spans="1:23">
      <c r="A57" s="161">
        <v>56</v>
      </c>
      <c r="B57" s="162" t="s">
        <v>29</v>
      </c>
      <c r="C57" s="161" t="s">
        <v>297</v>
      </c>
      <c r="D57" s="162" t="s">
        <v>48</v>
      </c>
      <c r="H57" s="167" t="s">
        <v>298</v>
      </c>
      <c r="Q57" s="161" t="s">
        <v>299</v>
      </c>
      <c r="R57" s="167" t="s">
        <v>300</v>
      </c>
      <c r="S57" s="162" t="s">
        <v>64</v>
      </c>
    </row>
    <row r="58" spans="1:23">
      <c r="A58" s="161">
        <v>57</v>
      </c>
      <c r="B58" s="162" t="s">
        <v>29</v>
      </c>
      <c r="C58" s="161" t="s">
        <v>301</v>
      </c>
      <c r="D58" s="162" t="s">
        <v>48</v>
      </c>
      <c r="H58" s="167" t="s">
        <v>302</v>
      </c>
      <c r="Q58" s="161" t="s">
        <v>303</v>
      </c>
      <c r="R58" s="167" t="s">
        <v>304</v>
      </c>
      <c r="S58" s="162" t="s">
        <v>43</v>
      </c>
    </row>
    <row r="59" spans="1:23">
      <c r="A59" s="161">
        <v>58</v>
      </c>
      <c r="B59" s="162" t="s">
        <v>29</v>
      </c>
      <c r="C59" s="161" t="s">
        <v>307</v>
      </c>
      <c r="D59" s="162" t="s">
        <v>48</v>
      </c>
      <c r="H59" s="167" t="s">
        <v>308</v>
      </c>
      <c r="Q59" s="161" t="s">
        <v>309</v>
      </c>
      <c r="R59" s="167" t="s">
        <v>310</v>
      </c>
      <c r="S59" s="162" t="s">
        <v>43</v>
      </c>
    </row>
    <row r="60" spans="1:23">
      <c r="A60" s="161">
        <v>59</v>
      </c>
      <c r="B60" s="162" t="s">
        <v>29</v>
      </c>
      <c r="C60" s="161" t="s">
        <v>311</v>
      </c>
      <c r="D60" s="162" t="s">
        <v>48</v>
      </c>
      <c r="H60" s="167" t="s">
        <v>312</v>
      </c>
      <c r="Q60" s="161" t="s">
        <v>313</v>
      </c>
      <c r="R60" s="167" t="s">
        <v>313</v>
      </c>
      <c r="S60" s="162" t="s">
        <v>64</v>
      </c>
    </row>
    <row r="61" spans="1:23">
      <c r="A61" s="161">
        <v>60</v>
      </c>
      <c r="B61" s="162" t="s">
        <v>29</v>
      </c>
      <c r="C61" s="161" t="s">
        <v>318</v>
      </c>
      <c r="D61" s="162" t="s">
        <v>48</v>
      </c>
      <c r="H61" s="167" t="s">
        <v>319</v>
      </c>
      <c r="Q61" s="161" t="s">
        <v>320</v>
      </c>
      <c r="R61" s="167" t="s">
        <v>320</v>
      </c>
      <c r="S61" s="162" t="s">
        <v>43</v>
      </c>
    </row>
    <row r="62" spans="1:23">
      <c r="A62" s="161">
        <v>61</v>
      </c>
      <c r="B62" s="162" t="s">
        <v>29</v>
      </c>
      <c r="C62" s="161" t="s">
        <v>321</v>
      </c>
      <c r="D62" s="162" t="s">
        <v>39</v>
      </c>
      <c r="E62" s="167" t="s">
        <v>322</v>
      </c>
      <c r="Q62" s="161" t="s">
        <v>323</v>
      </c>
      <c r="R62" s="167" t="s">
        <v>324</v>
      </c>
      <c r="S62" s="162" t="s">
        <v>64</v>
      </c>
    </row>
    <row r="63" spans="1:23">
      <c r="A63" s="161">
        <v>62</v>
      </c>
      <c r="B63" s="162" t="s">
        <v>29</v>
      </c>
      <c r="C63" s="161" t="s">
        <v>326</v>
      </c>
      <c r="D63" s="162" t="s">
        <v>60</v>
      </c>
      <c r="F63" s="167" t="s">
        <v>327</v>
      </c>
      <c r="Q63" s="161" t="s">
        <v>328</v>
      </c>
      <c r="R63" s="167" t="s">
        <v>329</v>
      </c>
      <c r="S63" s="162" t="s">
        <v>64</v>
      </c>
    </row>
    <row r="64" spans="1:23">
      <c r="A64" s="161">
        <v>63</v>
      </c>
      <c r="B64" s="162" t="s">
        <v>29</v>
      </c>
      <c r="C64" s="175" t="s">
        <v>330</v>
      </c>
      <c r="D64" s="162" t="s">
        <v>69</v>
      </c>
      <c r="G64" s="167" t="s">
        <v>331</v>
      </c>
      <c r="Q64" s="161" t="s">
        <v>332</v>
      </c>
      <c r="R64" s="167" t="s">
        <v>333</v>
      </c>
      <c r="S64" s="162" t="s">
        <v>34</v>
      </c>
      <c r="U64" s="181"/>
    </row>
    <row r="65" spans="1:23">
      <c r="A65" s="161">
        <v>64</v>
      </c>
      <c r="B65" s="162" t="s">
        <v>29</v>
      </c>
      <c r="C65" s="161" t="s">
        <v>334</v>
      </c>
      <c r="D65" s="162" t="s">
        <v>60</v>
      </c>
      <c r="H65" s="167" t="s">
        <v>335</v>
      </c>
      <c r="Q65" s="161" t="s">
        <v>336</v>
      </c>
      <c r="R65" s="167" t="s">
        <v>337</v>
      </c>
      <c r="S65" s="162" t="s">
        <v>64</v>
      </c>
      <c r="T65" s="162">
        <v>1</v>
      </c>
      <c r="U65" s="179" t="str">
        <f>MID(C65,6,5)</f>
        <v>05879</v>
      </c>
      <c r="V65" s="162">
        <v>1</v>
      </c>
      <c r="W65" s="162" t="str">
        <f>U65&amp;"_Seller_"&amp;U66</f>
        <v>05879_Seller_05756</v>
      </c>
    </row>
    <row r="66" spans="1:23">
      <c r="A66" s="161">
        <v>65</v>
      </c>
      <c r="B66" s="162" t="s">
        <v>29</v>
      </c>
      <c r="C66" s="175" t="s">
        <v>340</v>
      </c>
      <c r="D66" s="162" t="s">
        <v>69</v>
      </c>
      <c r="I66" s="167" t="s">
        <v>341</v>
      </c>
      <c r="Q66" s="161" t="s">
        <v>342</v>
      </c>
      <c r="R66" s="167" t="s">
        <v>343</v>
      </c>
      <c r="S66" s="162" t="s">
        <v>34</v>
      </c>
      <c r="U66" s="179" t="str">
        <f>MID(C66,6,5)</f>
        <v>05756</v>
      </c>
    </row>
    <row r="67" spans="1:23">
      <c r="A67" s="161">
        <v>66</v>
      </c>
      <c r="B67" s="162" t="s">
        <v>29</v>
      </c>
      <c r="C67" s="161" t="s">
        <v>344</v>
      </c>
      <c r="D67" s="162" t="s">
        <v>48</v>
      </c>
      <c r="J67" s="167" t="s">
        <v>345</v>
      </c>
      <c r="Q67" s="161" t="s">
        <v>346</v>
      </c>
      <c r="R67" s="167" t="s">
        <v>347</v>
      </c>
      <c r="S67" s="162" t="s">
        <v>43</v>
      </c>
    </row>
    <row r="68" spans="1:23">
      <c r="A68" s="161">
        <v>67</v>
      </c>
      <c r="B68" s="162" t="s">
        <v>29</v>
      </c>
      <c r="C68" s="161" t="s">
        <v>350</v>
      </c>
      <c r="D68" s="162" t="s">
        <v>48</v>
      </c>
      <c r="J68" s="167" t="s">
        <v>351</v>
      </c>
      <c r="Q68" s="161" t="s">
        <v>352</v>
      </c>
      <c r="R68" s="167" t="s">
        <v>353</v>
      </c>
      <c r="S68" s="162" t="s">
        <v>43</v>
      </c>
    </row>
    <row r="69" spans="1:23">
      <c r="A69" s="161">
        <v>68</v>
      </c>
      <c r="B69" s="162" t="s">
        <v>29</v>
      </c>
      <c r="C69" s="161" t="s">
        <v>359</v>
      </c>
      <c r="D69" s="162" t="s">
        <v>48</v>
      </c>
      <c r="J69" s="167" t="s">
        <v>360</v>
      </c>
      <c r="Q69" s="161" t="s">
        <v>361</v>
      </c>
      <c r="R69" s="167" t="s">
        <v>362</v>
      </c>
      <c r="S69" s="162" t="s">
        <v>43</v>
      </c>
    </row>
    <row r="70" spans="1:23">
      <c r="A70" s="161">
        <v>69</v>
      </c>
      <c r="B70" s="162" t="s">
        <v>29</v>
      </c>
      <c r="C70" s="161" t="s">
        <v>367</v>
      </c>
      <c r="D70" s="162" t="s">
        <v>48</v>
      </c>
      <c r="J70" s="167" t="s">
        <v>368</v>
      </c>
      <c r="Q70" s="161" t="s">
        <v>369</v>
      </c>
      <c r="R70" s="167" t="s">
        <v>3857</v>
      </c>
      <c r="S70" s="162" t="s">
        <v>43</v>
      </c>
    </row>
    <row r="71" spans="1:23">
      <c r="A71" s="161">
        <v>70</v>
      </c>
      <c r="B71" s="162" t="s">
        <v>29</v>
      </c>
      <c r="C71" s="161" t="s">
        <v>375</v>
      </c>
      <c r="D71" s="162" t="s">
        <v>48</v>
      </c>
      <c r="J71" s="167" t="s">
        <v>376</v>
      </c>
      <c r="Q71" s="161" t="s">
        <v>377</v>
      </c>
      <c r="R71" s="167" t="s">
        <v>378</v>
      </c>
      <c r="S71" s="162" t="s">
        <v>43</v>
      </c>
    </row>
    <row r="72" spans="1:23">
      <c r="A72" s="161">
        <v>71</v>
      </c>
      <c r="B72" s="162" t="s">
        <v>29</v>
      </c>
      <c r="C72" s="161" t="s">
        <v>379</v>
      </c>
      <c r="D72" s="162" t="s">
        <v>60</v>
      </c>
      <c r="J72" s="167" t="s">
        <v>380</v>
      </c>
      <c r="Q72" s="161" t="s">
        <v>381</v>
      </c>
      <c r="R72" s="167" t="s">
        <v>382</v>
      </c>
      <c r="S72" s="162" t="s">
        <v>43</v>
      </c>
    </row>
    <row r="73" spans="1:23">
      <c r="A73" s="161">
        <v>72</v>
      </c>
      <c r="B73" s="162" t="s">
        <v>29</v>
      </c>
      <c r="C73" s="175" t="s">
        <v>385</v>
      </c>
      <c r="D73" s="162" t="s">
        <v>69</v>
      </c>
      <c r="K73" s="167" t="s">
        <v>386</v>
      </c>
      <c r="Q73" s="161" t="s">
        <v>387</v>
      </c>
      <c r="R73" s="167" t="s">
        <v>388</v>
      </c>
      <c r="S73" s="162" t="s">
        <v>34</v>
      </c>
    </row>
    <row r="74" spans="1:23">
      <c r="A74" s="161">
        <v>73</v>
      </c>
      <c r="B74" s="162" t="s">
        <v>29</v>
      </c>
      <c r="C74" s="161" t="s">
        <v>389</v>
      </c>
      <c r="D74" s="162" t="s">
        <v>48</v>
      </c>
      <c r="L74" s="167" t="s">
        <v>390</v>
      </c>
      <c r="Q74" s="161" t="s">
        <v>391</v>
      </c>
      <c r="R74" s="167" t="s">
        <v>392</v>
      </c>
      <c r="S74" s="162" t="s">
        <v>43</v>
      </c>
    </row>
    <row r="75" spans="1:23">
      <c r="A75" s="161">
        <v>74</v>
      </c>
      <c r="B75" s="162" t="s">
        <v>29</v>
      </c>
      <c r="C75" s="161" t="s">
        <v>393</v>
      </c>
      <c r="D75" s="162" t="s">
        <v>48</v>
      </c>
      <c r="L75" s="167" t="s">
        <v>394</v>
      </c>
      <c r="Q75" s="161" t="s">
        <v>395</v>
      </c>
      <c r="R75" s="167" t="s">
        <v>396</v>
      </c>
      <c r="S75" s="162" t="s">
        <v>43</v>
      </c>
    </row>
    <row r="76" spans="1:23">
      <c r="A76" s="161">
        <v>75</v>
      </c>
      <c r="B76" s="162" t="s">
        <v>29</v>
      </c>
      <c r="C76" s="161" t="s">
        <v>400</v>
      </c>
      <c r="D76" s="162" t="s">
        <v>48</v>
      </c>
      <c r="L76" s="167" t="s">
        <v>401</v>
      </c>
      <c r="Q76" s="161" t="s">
        <v>402</v>
      </c>
      <c r="R76" s="167" t="s">
        <v>403</v>
      </c>
      <c r="S76" s="162" t="s">
        <v>43</v>
      </c>
    </row>
    <row r="77" spans="1:23">
      <c r="A77" s="161">
        <v>76</v>
      </c>
      <c r="B77" s="162" t="s">
        <v>29</v>
      </c>
      <c r="C77" s="161" t="s">
        <v>404</v>
      </c>
      <c r="D77" s="162" t="s">
        <v>48</v>
      </c>
      <c r="L77" s="167" t="s">
        <v>405</v>
      </c>
      <c r="Q77" s="161" t="s">
        <v>406</v>
      </c>
      <c r="R77" s="167" t="s">
        <v>407</v>
      </c>
      <c r="S77" s="162" t="s">
        <v>43</v>
      </c>
    </row>
    <row r="78" spans="1:23">
      <c r="A78" s="161">
        <v>77</v>
      </c>
      <c r="B78" s="162" t="s">
        <v>29</v>
      </c>
      <c r="C78" s="161" t="s">
        <v>408</v>
      </c>
      <c r="D78" s="162" t="s">
        <v>60</v>
      </c>
      <c r="L78" s="167" t="s">
        <v>409</v>
      </c>
      <c r="Q78" s="161" t="s">
        <v>410</v>
      </c>
      <c r="R78" s="167" t="s">
        <v>411</v>
      </c>
      <c r="S78" s="162" t="s">
        <v>43</v>
      </c>
    </row>
    <row r="79" spans="1:23">
      <c r="A79" s="161">
        <v>78</v>
      </c>
      <c r="B79" s="162" t="s">
        <v>29</v>
      </c>
      <c r="C79" s="161" t="s">
        <v>415</v>
      </c>
      <c r="D79" s="162" t="s">
        <v>69</v>
      </c>
      <c r="M79" s="167" t="s">
        <v>416</v>
      </c>
      <c r="Q79" s="161" t="s">
        <v>417</v>
      </c>
      <c r="R79" s="167" t="s">
        <v>418</v>
      </c>
      <c r="S79" s="162" t="s">
        <v>34</v>
      </c>
    </row>
    <row r="80" spans="1:23">
      <c r="A80" s="161">
        <v>79</v>
      </c>
      <c r="B80" s="162" t="s">
        <v>29</v>
      </c>
      <c r="C80" s="161" t="s">
        <v>419</v>
      </c>
      <c r="D80" s="162" t="s">
        <v>48</v>
      </c>
      <c r="N80" s="167" t="s">
        <v>420</v>
      </c>
      <c r="Q80" s="161" t="s">
        <v>421</v>
      </c>
      <c r="R80" s="167" t="s">
        <v>422</v>
      </c>
      <c r="S80" s="162" t="s">
        <v>43</v>
      </c>
    </row>
    <row r="81" spans="1:19">
      <c r="A81" s="161">
        <v>80</v>
      </c>
      <c r="B81" s="162" t="s">
        <v>29</v>
      </c>
      <c r="C81" s="161" t="s">
        <v>425</v>
      </c>
      <c r="D81" s="162" t="s">
        <v>60</v>
      </c>
      <c r="L81" s="167" t="s">
        <v>426</v>
      </c>
      <c r="Q81" s="161" t="s">
        <v>427</v>
      </c>
      <c r="R81" s="167" t="s">
        <v>428</v>
      </c>
      <c r="S81" s="162" t="s">
        <v>43</v>
      </c>
    </row>
    <row r="82" spans="1:19">
      <c r="A82" s="161">
        <v>81</v>
      </c>
      <c r="B82" s="162" t="s">
        <v>29</v>
      </c>
      <c r="C82" s="161" t="s">
        <v>415</v>
      </c>
      <c r="D82" s="162" t="s">
        <v>69</v>
      </c>
      <c r="M82" s="167" t="s">
        <v>416</v>
      </c>
      <c r="Q82" s="161" t="s">
        <v>429</v>
      </c>
      <c r="R82" s="167" t="s">
        <v>430</v>
      </c>
      <c r="S82" s="162" t="s">
        <v>34</v>
      </c>
    </row>
    <row r="83" spans="1:19">
      <c r="A83" s="161">
        <v>82</v>
      </c>
      <c r="B83" s="162" t="s">
        <v>29</v>
      </c>
      <c r="C83" s="161" t="s">
        <v>419</v>
      </c>
      <c r="D83" s="162" t="s">
        <v>48</v>
      </c>
      <c r="N83" s="167" t="s">
        <v>420</v>
      </c>
      <c r="Q83" s="161" t="s">
        <v>432</v>
      </c>
      <c r="R83" s="167" t="s">
        <v>433</v>
      </c>
      <c r="S83" s="162" t="s">
        <v>43</v>
      </c>
    </row>
    <row r="84" spans="1:19">
      <c r="A84" s="161">
        <v>83</v>
      </c>
      <c r="B84" s="162" t="s">
        <v>29</v>
      </c>
      <c r="C84" s="161" t="s">
        <v>434</v>
      </c>
      <c r="D84" s="162" t="s">
        <v>60</v>
      </c>
      <c r="L84" s="167" t="s">
        <v>435</v>
      </c>
      <c r="Q84" s="161" t="s">
        <v>436</v>
      </c>
      <c r="R84" s="167" t="s">
        <v>437</v>
      </c>
      <c r="S84" s="162" t="s">
        <v>43</v>
      </c>
    </row>
    <row r="85" spans="1:19">
      <c r="A85" s="161">
        <v>84</v>
      </c>
      <c r="B85" s="162" t="s">
        <v>29</v>
      </c>
      <c r="C85" s="161" t="s">
        <v>415</v>
      </c>
      <c r="D85" s="162" t="s">
        <v>69</v>
      </c>
      <c r="M85" s="167" t="s">
        <v>416</v>
      </c>
      <c r="Q85" s="161" t="s">
        <v>438</v>
      </c>
      <c r="R85" s="167" t="s">
        <v>439</v>
      </c>
      <c r="S85" s="162" t="s">
        <v>34</v>
      </c>
    </row>
    <row r="86" spans="1:19">
      <c r="A86" s="161">
        <v>85</v>
      </c>
      <c r="B86" s="162" t="s">
        <v>29</v>
      </c>
      <c r="C86" s="161" t="s">
        <v>440</v>
      </c>
      <c r="D86" s="162" t="s">
        <v>48</v>
      </c>
      <c r="N86" s="167" t="s">
        <v>441</v>
      </c>
      <c r="Q86" s="161" t="s">
        <v>442</v>
      </c>
      <c r="R86" s="167" t="s">
        <v>443</v>
      </c>
      <c r="S86" s="162" t="s">
        <v>43</v>
      </c>
    </row>
    <row r="87" spans="1:19">
      <c r="A87" s="161">
        <v>86</v>
      </c>
      <c r="B87" s="162" t="s">
        <v>29</v>
      </c>
      <c r="C87" s="161" t="s">
        <v>446</v>
      </c>
      <c r="D87" s="162" t="s">
        <v>60</v>
      </c>
      <c r="J87" s="167" t="s">
        <v>447</v>
      </c>
      <c r="Q87" s="161" t="s">
        <v>448</v>
      </c>
      <c r="R87" s="167" t="s">
        <v>449</v>
      </c>
      <c r="S87" s="162" t="s">
        <v>43</v>
      </c>
    </row>
    <row r="88" spans="1:19">
      <c r="A88" s="161">
        <v>87</v>
      </c>
      <c r="B88" s="162" t="s">
        <v>29</v>
      </c>
      <c r="C88" s="161" t="s">
        <v>452</v>
      </c>
      <c r="D88" s="162" t="s">
        <v>69</v>
      </c>
      <c r="K88" s="167" t="s">
        <v>453</v>
      </c>
      <c r="Q88" s="161" t="s">
        <v>454</v>
      </c>
      <c r="R88" s="167" t="s">
        <v>455</v>
      </c>
      <c r="S88" s="162" t="s">
        <v>34</v>
      </c>
    </row>
    <row r="89" spans="1:19">
      <c r="A89" s="161">
        <v>88</v>
      </c>
      <c r="B89" s="162" t="s">
        <v>29</v>
      </c>
      <c r="C89" s="161" t="s">
        <v>456</v>
      </c>
      <c r="D89" s="162" t="s">
        <v>48</v>
      </c>
      <c r="L89" s="167" t="s">
        <v>457</v>
      </c>
      <c r="Q89" s="161" t="s">
        <v>458</v>
      </c>
      <c r="R89" s="167" t="s">
        <v>459</v>
      </c>
      <c r="S89" s="162" t="s">
        <v>43</v>
      </c>
    </row>
    <row r="90" spans="1:19">
      <c r="A90" s="161">
        <v>89</v>
      </c>
      <c r="B90" s="162" t="s">
        <v>29</v>
      </c>
      <c r="C90" s="161" t="s">
        <v>462</v>
      </c>
      <c r="D90" s="162" t="s">
        <v>48</v>
      </c>
      <c r="L90" s="167" t="s">
        <v>463</v>
      </c>
      <c r="Q90" s="161" t="s">
        <v>464</v>
      </c>
      <c r="R90" s="167" t="s">
        <v>465</v>
      </c>
      <c r="S90" s="162" t="s">
        <v>43</v>
      </c>
    </row>
    <row r="91" spans="1:19">
      <c r="A91" s="161">
        <v>90</v>
      </c>
      <c r="B91" s="162" t="s">
        <v>29</v>
      </c>
      <c r="C91" s="161" t="s">
        <v>468</v>
      </c>
      <c r="D91" s="162" t="s">
        <v>48</v>
      </c>
      <c r="L91" s="167" t="s">
        <v>469</v>
      </c>
      <c r="Q91" s="161" t="s">
        <v>470</v>
      </c>
      <c r="R91" s="167" t="s">
        <v>471</v>
      </c>
      <c r="S91" s="162" t="s">
        <v>43</v>
      </c>
    </row>
    <row r="92" spans="1:19">
      <c r="A92" s="161">
        <v>91</v>
      </c>
      <c r="B92" s="162" t="s">
        <v>29</v>
      </c>
      <c r="C92" s="161" t="s">
        <v>474</v>
      </c>
      <c r="D92" s="162" t="s">
        <v>48</v>
      </c>
      <c r="L92" s="167" t="s">
        <v>475</v>
      </c>
      <c r="Q92" s="161" t="s">
        <v>476</v>
      </c>
      <c r="R92" s="167" t="s">
        <v>477</v>
      </c>
      <c r="S92" s="162" t="s">
        <v>43</v>
      </c>
    </row>
    <row r="93" spans="1:19">
      <c r="A93" s="161">
        <v>92</v>
      </c>
      <c r="B93" s="162" t="s">
        <v>29</v>
      </c>
      <c r="C93" s="161" t="s">
        <v>480</v>
      </c>
      <c r="D93" s="162" t="s">
        <v>48</v>
      </c>
      <c r="L93" s="167" t="s">
        <v>481</v>
      </c>
      <c r="Q93" s="161" t="s">
        <v>482</v>
      </c>
      <c r="R93" s="167" t="s">
        <v>483</v>
      </c>
      <c r="S93" s="162" t="s">
        <v>64</v>
      </c>
    </row>
    <row r="94" spans="1:19">
      <c r="A94" s="161">
        <v>93</v>
      </c>
      <c r="B94" s="162" t="s">
        <v>29</v>
      </c>
      <c r="C94" s="161" t="s">
        <v>489</v>
      </c>
      <c r="D94" s="162" t="s">
        <v>60</v>
      </c>
      <c r="J94" s="167" t="s">
        <v>490</v>
      </c>
      <c r="Q94" s="161" t="s">
        <v>491</v>
      </c>
      <c r="R94" s="167" t="s">
        <v>492</v>
      </c>
      <c r="S94" s="162" t="s">
        <v>43</v>
      </c>
    </row>
    <row r="95" spans="1:19">
      <c r="A95" s="161">
        <v>94</v>
      </c>
      <c r="B95" s="162" t="s">
        <v>29</v>
      </c>
      <c r="C95" s="161" t="s">
        <v>415</v>
      </c>
      <c r="D95" s="162" t="s">
        <v>69</v>
      </c>
      <c r="K95" s="167" t="s">
        <v>416</v>
      </c>
      <c r="Q95" s="161" t="s">
        <v>493</v>
      </c>
      <c r="R95" s="167" t="s">
        <v>3754</v>
      </c>
      <c r="S95" s="162" t="s">
        <v>34</v>
      </c>
    </row>
    <row r="96" spans="1:19">
      <c r="A96" s="161">
        <v>95</v>
      </c>
      <c r="B96" s="162" t="s">
        <v>29</v>
      </c>
      <c r="C96" s="161" t="s">
        <v>495</v>
      </c>
      <c r="D96" s="162" t="s">
        <v>48</v>
      </c>
      <c r="L96" s="167" t="s">
        <v>496</v>
      </c>
      <c r="Q96" s="161" t="s">
        <v>497</v>
      </c>
      <c r="R96" s="167" t="s">
        <v>3753</v>
      </c>
      <c r="S96" s="162" t="s">
        <v>43</v>
      </c>
    </row>
    <row r="97" spans="1:23">
      <c r="A97" s="161">
        <v>96</v>
      </c>
      <c r="B97" s="162" t="s">
        <v>29</v>
      </c>
      <c r="C97" s="161" t="s">
        <v>419</v>
      </c>
      <c r="D97" s="162" t="s">
        <v>48</v>
      </c>
      <c r="L97" s="167" t="s">
        <v>420</v>
      </c>
      <c r="Q97" s="161" t="s">
        <v>502</v>
      </c>
      <c r="R97" s="167" t="s">
        <v>3751</v>
      </c>
      <c r="S97" s="162" t="s">
        <v>43</v>
      </c>
    </row>
    <row r="98" spans="1:23">
      <c r="A98" s="161">
        <v>97</v>
      </c>
      <c r="B98" s="162" t="s">
        <v>29</v>
      </c>
      <c r="C98" s="161" t="s">
        <v>507</v>
      </c>
      <c r="D98" s="162" t="s">
        <v>60</v>
      </c>
      <c r="H98" s="167" t="s">
        <v>508</v>
      </c>
      <c r="Q98" s="161" t="s">
        <v>509</v>
      </c>
      <c r="R98" s="167" t="s">
        <v>510</v>
      </c>
      <c r="S98" s="162" t="s">
        <v>64</v>
      </c>
      <c r="T98" s="162">
        <v>1</v>
      </c>
      <c r="U98" s="179" t="str">
        <f>MID(C98,6,5)</f>
        <v>05880</v>
      </c>
      <c r="V98" s="162">
        <v>1</v>
      </c>
      <c r="W98" s="162" t="str">
        <f>U98&amp;"_Buyer_"&amp;U99</f>
        <v>05880_Buyer_05756</v>
      </c>
    </row>
    <row r="99" spans="1:23">
      <c r="A99" s="161">
        <v>98</v>
      </c>
      <c r="B99" s="162" t="s">
        <v>29</v>
      </c>
      <c r="C99" s="161" t="s">
        <v>340</v>
      </c>
      <c r="D99" s="162" t="s">
        <v>69</v>
      </c>
      <c r="I99" s="167" t="s">
        <v>341</v>
      </c>
      <c r="Q99" s="161" t="s">
        <v>513</v>
      </c>
      <c r="R99" s="167" t="s">
        <v>514</v>
      </c>
      <c r="S99" s="162" t="s">
        <v>34</v>
      </c>
      <c r="U99" s="179" t="str">
        <f>MID(C99,6,5)</f>
        <v>05756</v>
      </c>
    </row>
    <row r="100" spans="1:23">
      <c r="A100" s="161">
        <v>99</v>
      </c>
      <c r="B100" s="162" t="s">
        <v>29</v>
      </c>
      <c r="C100" s="161" t="s">
        <v>344</v>
      </c>
      <c r="D100" s="162" t="s">
        <v>48</v>
      </c>
      <c r="J100" s="167" t="s">
        <v>345</v>
      </c>
      <c r="Q100" s="161" t="s">
        <v>515</v>
      </c>
      <c r="R100" s="167" t="s">
        <v>516</v>
      </c>
      <c r="S100" s="162" t="s">
        <v>43</v>
      </c>
    </row>
    <row r="101" spans="1:23">
      <c r="A101" s="161">
        <v>100</v>
      </c>
      <c r="B101" s="162" t="s">
        <v>29</v>
      </c>
      <c r="C101" s="161" t="s">
        <v>350</v>
      </c>
      <c r="D101" s="162" t="s">
        <v>48</v>
      </c>
      <c r="J101" s="167" t="s">
        <v>351</v>
      </c>
      <c r="Q101" s="161" t="s">
        <v>519</v>
      </c>
      <c r="R101" s="167" t="s">
        <v>353</v>
      </c>
      <c r="S101" s="162" t="s">
        <v>43</v>
      </c>
    </row>
    <row r="102" spans="1:23">
      <c r="A102" s="161">
        <v>101</v>
      </c>
      <c r="B102" s="162" t="s">
        <v>29</v>
      </c>
      <c r="C102" s="161" t="s">
        <v>359</v>
      </c>
      <c r="D102" s="162" t="s">
        <v>48</v>
      </c>
      <c r="J102" s="167" t="s">
        <v>360</v>
      </c>
      <c r="Q102" s="161" t="s">
        <v>522</v>
      </c>
      <c r="R102" s="167" t="s">
        <v>523</v>
      </c>
      <c r="S102" s="162" t="s">
        <v>43</v>
      </c>
    </row>
    <row r="103" spans="1:23">
      <c r="A103" s="161">
        <v>102</v>
      </c>
      <c r="B103" s="162" t="s">
        <v>29</v>
      </c>
      <c r="C103" s="161" t="s">
        <v>367</v>
      </c>
      <c r="D103" s="162" t="s">
        <v>48</v>
      </c>
      <c r="J103" s="167" t="s">
        <v>368</v>
      </c>
      <c r="Q103" s="161" t="s">
        <v>369</v>
      </c>
      <c r="R103" s="167" t="s">
        <v>3832</v>
      </c>
      <c r="S103" s="162" t="s">
        <v>43</v>
      </c>
    </row>
    <row r="104" spans="1:23">
      <c r="A104" s="161">
        <v>103</v>
      </c>
      <c r="B104" s="162" t="s">
        <v>29</v>
      </c>
      <c r="C104" s="161" t="s">
        <v>375</v>
      </c>
      <c r="D104" s="162" t="s">
        <v>48</v>
      </c>
      <c r="J104" s="167" t="s">
        <v>376</v>
      </c>
      <c r="Q104" s="161" t="s">
        <v>529</v>
      </c>
      <c r="R104" s="167" t="s">
        <v>530</v>
      </c>
      <c r="S104" s="162" t="s">
        <v>43</v>
      </c>
    </row>
    <row r="105" spans="1:23">
      <c r="A105" s="161">
        <v>104</v>
      </c>
      <c r="B105" s="162" t="s">
        <v>29</v>
      </c>
      <c r="C105" s="161" t="s">
        <v>379</v>
      </c>
      <c r="D105" s="162" t="s">
        <v>60</v>
      </c>
      <c r="J105" s="167" t="s">
        <v>380</v>
      </c>
      <c r="Q105" s="161" t="s">
        <v>531</v>
      </c>
      <c r="R105" s="167" t="s">
        <v>532</v>
      </c>
      <c r="S105" s="162" t="s">
        <v>43</v>
      </c>
    </row>
    <row r="106" spans="1:23">
      <c r="A106" s="161">
        <v>105</v>
      </c>
      <c r="B106" s="162" t="s">
        <v>29</v>
      </c>
      <c r="C106" s="161" t="s">
        <v>385</v>
      </c>
      <c r="D106" s="162" t="s">
        <v>69</v>
      </c>
      <c r="K106" s="167" t="s">
        <v>386</v>
      </c>
      <c r="Q106" s="161" t="s">
        <v>533</v>
      </c>
      <c r="R106" s="167" t="s">
        <v>388</v>
      </c>
      <c r="S106" s="162" t="s">
        <v>73</v>
      </c>
    </row>
    <row r="107" spans="1:23">
      <c r="A107" s="161">
        <v>106</v>
      </c>
      <c r="B107" s="162" t="s">
        <v>29</v>
      </c>
      <c r="C107" s="161" t="s">
        <v>389</v>
      </c>
      <c r="D107" s="162" t="s">
        <v>48</v>
      </c>
      <c r="L107" s="167" t="s">
        <v>390</v>
      </c>
      <c r="Q107" s="161" t="s">
        <v>534</v>
      </c>
      <c r="R107" s="167" t="s">
        <v>535</v>
      </c>
      <c r="S107" s="162" t="s">
        <v>43</v>
      </c>
    </row>
    <row r="108" spans="1:23">
      <c r="A108" s="161">
        <v>107</v>
      </c>
      <c r="B108" s="162" t="s">
        <v>29</v>
      </c>
      <c r="C108" s="161" t="s">
        <v>393</v>
      </c>
      <c r="D108" s="162" t="s">
        <v>48</v>
      </c>
      <c r="L108" s="167" t="s">
        <v>394</v>
      </c>
      <c r="Q108" s="161" t="s">
        <v>536</v>
      </c>
      <c r="R108" s="167" t="s">
        <v>537</v>
      </c>
      <c r="S108" s="162" t="s">
        <v>43</v>
      </c>
    </row>
    <row r="109" spans="1:23">
      <c r="A109" s="161">
        <v>108</v>
      </c>
      <c r="B109" s="162" t="s">
        <v>29</v>
      </c>
      <c r="C109" s="161" t="s">
        <v>400</v>
      </c>
      <c r="D109" s="162" t="s">
        <v>48</v>
      </c>
      <c r="L109" s="167" t="s">
        <v>401</v>
      </c>
      <c r="Q109" s="161" t="s">
        <v>540</v>
      </c>
      <c r="R109" s="167" t="s">
        <v>541</v>
      </c>
      <c r="S109" s="162" t="s">
        <v>43</v>
      </c>
    </row>
    <row r="110" spans="1:23">
      <c r="A110" s="161">
        <v>109</v>
      </c>
      <c r="B110" s="162" t="s">
        <v>29</v>
      </c>
      <c r="C110" s="161" t="s">
        <v>404</v>
      </c>
      <c r="D110" s="162" t="s">
        <v>48</v>
      </c>
      <c r="L110" s="167" t="s">
        <v>405</v>
      </c>
      <c r="Q110" s="161" t="s">
        <v>542</v>
      </c>
      <c r="R110" s="167" t="s">
        <v>543</v>
      </c>
      <c r="S110" s="162" t="s">
        <v>43</v>
      </c>
    </row>
    <row r="111" spans="1:23">
      <c r="A111" s="161">
        <v>110</v>
      </c>
      <c r="B111" s="162" t="s">
        <v>29</v>
      </c>
      <c r="C111" s="161" t="s">
        <v>408</v>
      </c>
      <c r="D111" s="162" t="s">
        <v>60</v>
      </c>
      <c r="L111" s="167" t="s">
        <v>409</v>
      </c>
      <c r="Q111" s="161" t="s">
        <v>410</v>
      </c>
      <c r="R111" s="167" t="s">
        <v>411</v>
      </c>
      <c r="S111" s="162" t="s">
        <v>43</v>
      </c>
    </row>
    <row r="112" spans="1:23">
      <c r="A112" s="161">
        <v>111</v>
      </c>
      <c r="B112" s="162" t="s">
        <v>29</v>
      </c>
      <c r="C112" s="161" t="s">
        <v>415</v>
      </c>
      <c r="D112" s="162" t="s">
        <v>69</v>
      </c>
      <c r="M112" s="167" t="s">
        <v>416</v>
      </c>
      <c r="Q112" s="161" t="s">
        <v>417</v>
      </c>
      <c r="R112" s="167" t="s">
        <v>418</v>
      </c>
      <c r="S112" s="162" t="s">
        <v>34</v>
      </c>
    </row>
    <row r="113" spans="1:19">
      <c r="A113" s="161">
        <v>112</v>
      </c>
      <c r="B113" s="162" t="s">
        <v>29</v>
      </c>
      <c r="C113" s="161" t="s">
        <v>419</v>
      </c>
      <c r="D113" s="162" t="s">
        <v>48</v>
      </c>
      <c r="N113" s="167" t="s">
        <v>420</v>
      </c>
      <c r="Q113" s="161" t="s">
        <v>544</v>
      </c>
      <c r="R113" s="167" t="s">
        <v>545</v>
      </c>
      <c r="S113" s="162" t="s">
        <v>43</v>
      </c>
    </row>
    <row r="114" spans="1:19">
      <c r="A114" s="161">
        <v>113</v>
      </c>
      <c r="B114" s="162" t="s">
        <v>29</v>
      </c>
      <c r="C114" s="161" t="s">
        <v>425</v>
      </c>
      <c r="D114" s="162" t="s">
        <v>60</v>
      </c>
      <c r="L114" s="167" t="s">
        <v>426</v>
      </c>
      <c r="Q114" s="161" t="s">
        <v>427</v>
      </c>
      <c r="R114" s="167" t="s">
        <v>428</v>
      </c>
      <c r="S114" s="162" t="s">
        <v>43</v>
      </c>
    </row>
    <row r="115" spans="1:19">
      <c r="A115" s="161">
        <v>114</v>
      </c>
      <c r="B115" s="162" t="s">
        <v>29</v>
      </c>
      <c r="C115" s="161" t="s">
        <v>415</v>
      </c>
      <c r="D115" s="162" t="s">
        <v>69</v>
      </c>
      <c r="M115" s="167" t="s">
        <v>416</v>
      </c>
      <c r="Q115" s="161" t="s">
        <v>429</v>
      </c>
      <c r="R115" s="167" t="s">
        <v>430</v>
      </c>
      <c r="S115" s="162" t="s">
        <v>34</v>
      </c>
    </row>
    <row r="116" spans="1:19">
      <c r="A116" s="161">
        <v>115</v>
      </c>
      <c r="B116" s="162" t="s">
        <v>29</v>
      </c>
      <c r="C116" s="161" t="s">
        <v>419</v>
      </c>
      <c r="D116" s="162" t="s">
        <v>48</v>
      </c>
      <c r="N116" s="167" t="s">
        <v>420</v>
      </c>
      <c r="Q116" s="161" t="s">
        <v>548</v>
      </c>
      <c r="R116" s="167" t="s">
        <v>549</v>
      </c>
      <c r="S116" s="162" t="s">
        <v>43</v>
      </c>
    </row>
    <row r="117" spans="1:19">
      <c r="A117" s="161">
        <v>116</v>
      </c>
      <c r="B117" s="162" t="s">
        <v>29</v>
      </c>
      <c r="C117" s="161" t="s">
        <v>434</v>
      </c>
      <c r="D117" s="162" t="s">
        <v>60</v>
      </c>
      <c r="L117" s="167" t="s">
        <v>435</v>
      </c>
      <c r="Q117" s="161" t="s">
        <v>436</v>
      </c>
      <c r="R117" s="167" t="s">
        <v>437</v>
      </c>
      <c r="S117" s="162" t="s">
        <v>43</v>
      </c>
    </row>
    <row r="118" spans="1:19">
      <c r="A118" s="161">
        <v>117</v>
      </c>
      <c r="B118" s="162" t="s">
        <v>29</v>
      </c>
      <c r="C118" s="161" t="s">
        <v>415</v>
      </c>
      <c r="D118" s="162" t="s">
        <v>69</v>
      </c>
      <c r="M118" s="167" t="s">
        <v>416</v>
      </c>
      <c r="Q118" s="161" t="s">
        <v>438</v>
      </c>
      <c r="R118" s="167" t="s">
        <v>550</v>
      </c>
      <c r="S118" s="162" t="s">
        <v>34</v>
      </c>
    </row>
    <row r="119" spans="1:19">
      <c r="A119" s="161">
        <v>118</v>
      </c>
      <c r="B119" s="162" t="s">
        <v>29</v>
      </c>
      <c r="C119" s="161" t="s">
        <v>440</v>
      </c>
      <c r="D119" s="162" t="s">
        <v>48</v>
      </c>
      <c r="N119" s="167" t="s">
        <v>441</v>
      </c>
      <c r="Q119" s="161" t="s">
        <v>551</v>
      </c>
      <c r="R119" s="167" t="s">
        <v>552</v>
      </c>
      <c r="S119" s="162" t="s">
        <v>43</v>
      </c>
    </row>
    <row r="120" spans="1:19">
      <c r="A120" s="161">
        <v>119</v>
      </c>
      <c r="B120" s="162" t="s">
        <v>29</v>
      </c>
      <c r="C120" s="161" t="s">
        <v>446</v>
      </c>
      <c r="D120" s="162" t="s">
        <v>60</v>
      </c>
      <c r="J120" s="167" t="s">
        <v>447</v>
      </c>
      <c r="Q120" s="161" t="s">
        <v>555</v>
      </c>
      <c r="R120" s="167" t="s">
        <v>556</v>
      </c>
      <c r="S120" s="162" t="s">
        <v>43</v>
      </c>
    </row>
    <row r="121" spans="1:19">
      <c r="A121" s="161">
        <v>120</v>
      </c>
      <c r="B121" s="162" t="s">
        <v>29</v>
      </c>
      <c r="C121" s="161" t="s">
        <v>452</v>
      </c>
      <c r="D121" s="162" t="s">
        <v>69</v>
      </c>
      <c r="K121" s="167" t="s">
        <v>453</v>
      </c>
      <c r="Q121" s="161" t="s">
        <v>559</v>
      </c>
      <c r="R121" s="167" t="s">
        <v>560</v>
      </c>
      <c r="S121" s="162" t="s">
        <v>34</v>
      </c>
    </row>
    <row r="122" spans="1:19">
      <c r="A122" s="161">
        <v>121</v>
      </c>
      <c r="B122" s="162" t="s">
        <v>29</v>
      </c>
      <c r="C122" s="161" t="s">
        <v>456</v>
      </c>
      <c r="D122" s="162" t="s">
        <v>48</v>
      </c>
      <c r="L122" s="167" t="s">
        <v>457</v>
      </c>
      <c r="Q122" s="161" t="s">
        <v>561</v>
      </c>
      <c r="R122" s="167" t="s">
        <v>562</v>
      </c>
      <c r="S122" s="162" t="s">
        <v>43</v>
      </c>
    </row>
    <row r="123" spans="1:19">
      <c r="A123" s="161">
        <v>122</v>
      </c>
      <c r="B123" s="162" t="s">
        <v>29</v>
      </c>
      <c r="C123" s="161" t="s">
        <v>462</v>
      </c>
      <c r="D123" s="162" t="s">
        <v>48</v>
      </c>
      <c r="L123" s="167" t="s">
        <v>463</v>
      </c>
      <c r="Q123" s="161" t="s">
        <v>565</v>
      </c>
      <c r="R123" s="167" t="s">
        <v>566</v>
      </c>
      <c r="S123" s="162" t="s">
        <v>43</v>
      </c>
    </row>
    <row r="124" spans="1:19">
      <c r="A124" s="161">
        <v>123</v>
      </c>
      <c r="B124" s="162" t="s">
        <v>29</v>
      </c>
      <c r="C124" s="161" t="s">
        <v>468</v>
      </c>
      <c r="D124" s="162" t="s">
        <v>48</v>
      </c>
      <c r="L124" s="167" t="s">
        <v>469</v>
      </c>
      <c r="Q124" s="161" t="s">
        <v>569</v>
      </c>
      <c r="R124" s="167" t="s">
        <v>570</v>
      </c>
      <c r="S124" s="162" t="s">
        <v>43</v>
      </c>
    </row>
    <row r="125" spans="1:19">
      <c r="A125" s="161">
        <v>124</v>
      </c>
      <c r="B125" s="162" t="s">
        <v>29</v>
      </c>
      <c r="C125" s="161" t="s">
        <v>474</v>
      </c>
      <c r="D125" s="162" t="s">
        <v>48</v>
      </c>
      <c r="L125" s="167" t="s">
        <v>475</v>
      </c>
      <c r="Q125" s="161" t="s">
        <v>573</v>
      </c>
      <c r="R125" s="167" t="s">
        <v>574</v>
      </c>
      <c r="S125" s="162" t="s">
        <v>43</v>
      </c>
    </row>
    <row r="126" spans="1:19">
      <c r="A126" s="161">
        <v>125</v>
      </c>
      <c r="B126" s="162" t="s">
        <v>29</v>
      </c>
      <c r="C126" s="161" t="s">
        <v>480</v>
      </c>
      <c r="D126" s="162" t="s">
        <v>48</v>
      </c>
      <c r="L126" s="167" t="s">
        <v>481</v>
      </c>
      <c r="Q126" s="161" t="s">
        <v>577</v>
      </c>
      <c r="R126" s="167" t="s">
        <v>578</v>
      </c>
      <c r="S126" s="162" t="s">
        <v>64</v>
      </c>
    </row>
    <row r="127" spans="1:19">
      <c r="A127" s="161">
        <v>126</v>
      </c>
      <c r="B127" s="162" t="s">
        <v>29</v>
      </c>
      <c r="C127" s="161" t="s">
        <v>489</v>
      </c>
      <c r="D127" s="162" t="s">
        <v>60</v>
      </c>
      <c r="J127" s="167" t="s">
        <v>490</v>
      </c>
      <c r="Q127" s="161" t="s">
        <v>491</v>
      </c>
      <c r="R127" s="167" t="s">
        <v>492</v>
      </c>
      <c r="S127" s="162" t="s">
        <v>43</v>
      </c>
    </row>
    <row r="128" spans="1:19">
      <c r="A128" s="161">
        <v>127</v>
      </c>
      <c r="B128" s="162" t="s">
        <v>29</v>
      </c>
      <c r="C128" s="161" t="s">
        <v>415</v>
      </c>
      <c r="D128" s="162" t="s">
        <v>69</v>
      </c>
      <c r="K128" s="167" t="s">
        <v>416</v>
      </c>
      <c r="Q128" s="161" t="s">
        <v>493</v>
      </c>
      <c r="R128" s="167" t="s">
        <v>3754</v>
      </c>
      <c r="S128" s="162" t="s">
        <v>34</v>
      </c>
    </row>
    <row r="129" spans="1:23">
      <c r="A129" s="161">
        <v>128</v>
      </c>
      <c r="B129" s="162" t="s">
        <v>29</v>
      </c>
      <c r="C129" s="161" t="s">
        <v>495</v>
      </c>
      <c r="D129" s="162" t="s">
        <v>48</v>
      </c>
      <c r="L129" s="167" t="s">
        <v>496</v>
      </c>
      <c r="Q129" s="161" t="s">
        <v>497</v>
      </c>
      <c r="R129" s="167" t="s">
        <v>3753</v>
      </c>
      <c r="S129" s="162" t="s">
        <v>43</v>
      </c>
    </row>
    <row r="130" spans="1:23">
      <c r="A130" s="161">
        <v>129</v>
      </c>
      <c r="B130" s="162" t="s">
        <v>29</v>
      </c>
      <c r="C130" s="161" t="s">
        <v>419</v>
      </c>
      <c r="D130" s="162" t="s">
        <v>48</v>
      </c>
      <c r="L130" s="167" t="s">
        <v>420</v>
      </c>
      <c r="Q130" s="161" t="s">
        <v>582</v>
      </c>
      <c r="R130" s="167" t="s">
        <v>3751</v>
      </c>
      <c r="S130" s="162" t="s">
        <v>43</v>
      </c>
    </row>
    <row r="131" spans="1:23">
      <c r="A131" s="161">
        <v>130</v>
      </c>
      <c r="B131" s="162" t="s">
        <v>29</v>
      </c>
      <c r="C131" s="161" t="s">
        <v>585</v>
      </c>
      <c r="D131" s="162" t="s">
        <v>60</v>
      </c>
      <c r="H131" s="167" t="s">
        <v>586</v>
      </c>
      <c r="Q131" s="161" t="s">
        <v>587</v>
      </c>
      <c r="R131" s="167" t="s">
        <v>588</v>
      </c>
      <c r="S131" s="162" t="s">
        <v>43</v>
      </c>
      <c r="T131" s="162">
        <v>1</v>
      </c>
      <c r="U131" s="179" t="str">
        <f>MID(C131,6,5)</f>
        <v>11516</v>
      </c>
      <c r="V131" s="162">
        <v>1</v>
      </c>
      <c r="W131" s="162" t="str">
        <f>U131&amp;"_"&amp;U132</f>
        <v>11516_00371</v>
      </c>
    </row>
    <row r="132" spans="1:23">
      <c r="A132" s="161">
        <v>131</v>
      </c>
      <c r="B132" s="162" t="s">
        <v>29</v>
      </c>
      <c r="C132" s="161" t="s">
        <v>589</v>
      </c>
      <c r="D132" s="162" t="s">
        <v>69</v>
      </c>
      <c r="I132" s="167" t="s">
        <v>590</v>
      </c>
      <c r="Q132" s="161" t="s">
        <v>591</v>
      </c>
      <c r="R132" s="167" t="s">
        <v>592</v>
      </c>
      <c r="S132" s="162" t="s">
        <v>34</v>
      </c>
      <c r="U132" s="179" t="str">
        <f>MID(C132,6,5)</f>
        <v>00371</v>
      </c>
    </row>
    <row r="133" spans="1:23">
      <c r="A133" s="161">
        <v>132</v>
      </c>
      <c r="B133" s="162" t="s">
        <v>29</v>
      </c>
      <c r="C133" s="161" t="s">
        <v>593</v>
      </c>
      <c r="D133" s="162" t="s">
        <v>48</v>
      </c>
      <c r="J133" s="167" t="s">
        <v>594</v>
      </c>
      <c r="Q133" s="161" t="s">
        <v>595</v>
      </c>
      <c r="R133" s="167" t="s">
        <v>596</v>
      </c>
      <c r="S133" s="162" t="s">
        <v>43</v>
      </c>
    </row>
    <row r="134" spans="1:23">
      <c r="A134" s="161">
        <v>133</v>
      </c>
      <c r="B134" s="162" t="s">
        <v>29</v>
      </c>
      <c r="C134" s="161" t="s">
        <v>597</v>
      </c>
      <c r="D134" s="162" t="s">
        <v>48</v>
      </c>
      <c r="J134" s="167" t="s">
        <v>598</v>
      </c>
      <c r="Q134" s="161" t="s">
        <v>599</v>
      </c>
      <c r="R134" s="167" t="s">
        <v>600</v>
      </c>
      <c r="S134" s="162" t="s">
        <v>43</v>
      </c>
    </row>
    <row r="135" spans="1:23">
      <c r="A135" s="161">
        <v>134</v>
      </c>
      <c r="B135" s="162" t="s">
        <v>29</v>
      </c>
      <c r="C135" s="161" t="s">
        <v>603</v>
      </c>
      <c r="D135" s="162" t="s">
        <v>60</v>
      </c>
      <c r="F135" s="167" t="s">
        <v>604</v>
      </c>
      <c r="Q135" s="161" t="s">
        <v>605</v>
      </c>
      <c r="R135" s="167" t="s">
        <v>606</v>
      </c>
      <c r="S135" s="162" t="s">
        <v>64</v>
      </c>
      <c r="T135" s="162">
        <v>1</v>
      </c>
      <c r="U135" s="179" t="str">
        <f>MID(C135,6,5)</f>
        <v>05939</v>
      </c>
      <c r="V135" s="162">
        <v>1</v>
      </c>
      <c r="W135" s="162" t="str">
        <f>U135&amp;"_"&amp;U136</f>
        <v>05939_05909</v>
      </c>
    </row>
    <row r="136" spans="1:23">
      <c r="A136" s="161">
        <v>135</v>
      </c>
      <c r="B136" s="162" t="s">
        <v>29</v>
      </c>
      <c r="C136" s="161" t="s">
        <v>607</v>
      </c>
      <c r="D136" s="162" t="s">
        <v>69</v>
      </c>
      <c r="G136" s="167" t="s">
        <v>608</v>
      </c>
      <c r="Q136" s="161" t="s">
        <v>609</v>
      </c>
      <c r="R136" s="167" t="s">
        <v>610</v>
      </c>
      <c r="S136" s="162" t="s">
        <v>34</v>
      </c>
      <c r="U136" s="179" t="str">
        <f>MID(C136,6,5)</f>
        <v>05909</v>
      </c>
    </row>
    <row r="137" spans="1:23">
      <c r="A137" s="161">
        <v>136</v>
      </c>
      <c r="B137" s="162" t="s">
        <v>29</v>
      </c>
      <c r="C137" s="161" t="s">
        <v>611</v>
      </c>
      <c r="D137" s="162" t="s">
        <v>48</v>
      </c>
      <c r="H137" s="167" t="s">
        <v>612</v>
      </c>
      <c r="Q137" s="161" t="s">
        <v>613</v>
      </c>
      <c r="R137" s="167" t="s">
        <v>3807</v>
      </c>
      <c r="S137" s="162" t="s">
        <v>43</v>
      </c>
    </row>
    <row r="138" spans="1:23">
      <c r="A138" s="161">
        <v>137</v>
      </c>
      <c r="B138" s="162" t="s">
        <v>29</v>
      </c>
      <c r="C138" s="161" t="s">
        <v>619</v>
      </c>
      <c r="D138" s="162" t="s">
        <v>48</v>
      </c>
      <c r="H138" s="167" t="s">
        <v>620</v>
      </c>
      <c r="Q138" s="161" t="s">
        <v>621</v>
      </c>
      <c r="R138" s="167" t="s">
        <v>3805</v>
      </c>
      <c r="S138" s="162" t="s">
        <v>64</v>
      </c>
    </row>
    <row r="139" spans="1:23">
      <c r="A139" s="161">
        <v>138</v>
      </c>
      <c r="B139" s="162" t="s">
        <v>29</v>
      </c>
      <c r="C139" s="161" t="s">
        <v>625</v>
      </c>
      <c r="D139" s="162" t="s">
        <v>48</v>
      </c>
      <c r="H139" s="167" t="s">
        <v>626</v>
      </c>
      <c r="Q139" s="161" t="s">
        <v>627</v>
      </c>
      <c r="R139" s="167" t="s">
        <v>628</v>
      </c>
      <c r="S139" s="162" t="s">
        <v>43</v>
      </c>
    </row>
    <row r="140" spans="1:23">
      <c r="A140" s="161">
        <v>139</v>
      </c>
      <c r="B140" s="162" t="s">
        <v>29</v>
      </c>
      <c r="C140" s="161" t="s">
        <v>629</v>
      </c>
      <c r="D140" s="162" t="s">
        <v>60</v>
      </c>
      <c r="H140" s="167" t="s">
        <v>630</v>
      </c>
      <c r="Q140" s="161" t="s">
        <v>631</v>
      </c>
      <c r="R140" s="167" t="s">
        <v>632</v>
      </c>
      <c r="S140" s="162" t="s">
        <v>43</v>
      </c>
      <c r="T140" s="162">
        <v>1</v>
      </c>
      <c r="U140" s="179" t="str">
        <f>MID(C140,6,5)</f>
        <v>05916</v>
      </c>
      <c r="V140" s="162">
        <v>1</v>
      </c>
      <c r="W140" s="162" t="str">
        <f>U140&amp;"_Invoicer_"&amp;U141</f>
        <v>05916_Invoicer_05756</v>
      </c>
    </row>
    <row r="141" spans="1:23">
      <c r="A141">
        <v>140</v>
      </c>
      <c r="B141" s="1" t="s">
        <v>29</v>
      </c>
      <c r="C141" t="s">
        <v>340</v>
      </c>
      <c r="D141" s="1" t="s">
        <v>69</v>
      </c>
      <c r="E141" s="160"/>
      <c r="F141" s="160"/>
      <c r="G141" s="160"/>
      <c r="H141" s="160"/>
      <c r="I141" s="160" t="s">
        <v>341</v>
      </c>
      <c r="J141" s="160"/>
      <c r="K141" s="160"/>
      <c r="L141" s="160"/>
      <c r="M141" s="160"/>
      <c r="N141" s="160"/>
      <c r="O141" s="160"/>
      <c r="P141" s="160"/>
      <c r="Q141" t="s">
        <v>634</v>
      </c>
      <c r="R141" s="160" t="s">
        <v>635</v>
      </c>
      <c r="S141" s="1" t="s">
        <v>34</v>
      </c>
      <c r="T141" s="1"/>
      <c r="U141" s="179" t="str">
        <f>MID(C141,6,5)</f>
        <v>05756</v>
      </c>
    </row>
    <row r="142" spans="1:23">
      <c r="A142">
        <v>141</v>
      </c>
      <c r="B142" s="1" t="s">
        <v>29</v>
      </c>
      <c r="C142" t="s">
        <v>344</v>
      </c>
      <c r="D142" s="1" t="s">
        <v>48</v>
      </c>
      <c r="E142" s="160"/>
      <c r="F142" s="160"/>
      <c r="G142" s="160"/>
      <c r="H142" s="160"/>
      <c r="I142" s="160"/>
      <c r="J142" s="160" t="s">
        <v>345</v>
      </c>
      <c r="K142" s="160"/>
      <c r="L142" s="160"/>
      <c r="M142" s="160"/>
      <c r="N142" s="160"/>
      <c r="O142" s="160"/>
      <c r="P142" s="160"/>
      <c r="Q142" t="s">
        <v>636</v>
      </c>
      <c r="R142" s="160" t="s">
        <v>637</v>
      </c>
      <c r="S142" s="1" t="s">
        <v>43</v>
      </c>
      <c r="T142" s="1"/>
      <c r="U142" s="182"/>
      <c r="V142" s="1"/>
      <c r="W142" s="1"/>
    </row>
    <row r="143" spans="1:23">
      <c r="A143">
        <v>142</v>
      </c>
      <c r="B143" s="1" t="s">
        <v>29</v>
      </c>
      <c r="C143" t="s">
        <v>350</v>
      </c>
      <c r="D143" s="1" t="s">
        <v>48</v>
      </c>
      <c r="E143" s="160"/>
      <c r="F143" s="160"/>
      <c r="G143" s="160"/>
      <c r="H143" s="160"/>
      <c r="I143" s="160"/>
      <c r="J143" s="160" t="s">
        <v>351</v>
      </c>
      <c r="K143" s="160"/>
      <c r="L143" s="160"/>
      <c r="M143" s="160"/>
      <c r="N143" s="160"/>
      <c r="O143" s="160"/>
      <c r="P143" s="160"/>
      <c r="Q143" t="s">
        <v>638</v>
      </c>
      <c r="R143" s="160" t="s">
        <v>353</v>
      </c>
      <c r="S143" s="1" t="s">
        <v>43</v>
      </c>
      <c r="T143" s="1"/>
      <c r="U143" s="182"/>
      <c r="V143" s="1"/>
      <c r="W143" s="1"/>
    </row>
    <row r="144" spans="1:23">
      <c r="A144">
        <v>143</v>
      </c>
      <c r="B144" s="1" t="s">
        <v>29</v>
      </c>
      <c r="C144" t="s">
        <v>359</v>
      </c>
      <c r="D144" s="1" t="s">
        <v>48</v>
      </c>
      <c r="E144" s="160"/>
      <c r="F144" s="160"/>
      <c r="G144" s="160"/>
      <c r="H144" s="160"/>
      <c r="I144" s="160"/>
      <c r="J144" s="160" t="s">
        <v>360</v>
      </c>
      <c r="K144" s="160"/>
      <c r="L144" s="160"/>
      <c r="M144" s="160"/>
      <c r="N144" s="160"/>
      <c r="O144" s="160"/>
      <c r="P144" s="160"/>
      <c r="Q144" t="s">
        <v>639</v>
      </c>
      <c r="R144" s="160" t="s">
        <v>640</v>
      </c>
      <c r="S144" s="1" t="s">
        <v>43</v>
      </c>
      <c r="T144" s="1"/>
      <c r="U144" s="182"/>
      <c r="V144" s="1"/>
      <c r="W144" s="1"/>
    </row>
    <row r="145" spans="1:23">
      <c r="A145">
        <v>144</v>
      </c>
      <c r="B145" s="1" t="s">
        <v>29</v>
      </c>
      <c r="C145" t="s">
        <v>367</v>
      </c>
      <c r="D145" s="1" t="s">
        <v>48</v>
      </c>
      <c r="E145" s="160"/>
      <c r="F145" s="160"/>
      <c r="G145" s="160"/>
      <c r="H145" s="160"/>
      <c r="I145" s="160"/>
      <c r="J145" s="160" t="s">
        <v>368</v>
      </c>
      <c r="K145" s="160"/>
      <c r="L145" s="160"/>
      <c r="M145" s="160"/>
      <c r="N145" s="160"/>
      <c r="O145" s="160"/>
      <c r="P145" s="160"/>
      <c r="Q145" t="s">
        <v>641</v>
      </c>
      <c r="R145" s="160" t="s">
        <v>642</v>
      </c>
      <c r="S145" s="1" t="s">
        <v>43</v>
      </c>
      <c r="T145" s="1"/>
      <c r="U145" s="182"/>
      <c r="V145" s="1"/>
      <c r="W145" s="1"/>
    </row>
    <row r="146" spans="1:23">
      <c r="A146">
        <v>145</v>
      </c>
      <c r="B146" s="1" t="s">
        <v>29</v>
      </c>
      <c r="C146" t="s">
        <v>375</v>
      </c>
      <c r="D146" s="1" t="s">
        <v>48</v>
      </c>
      <c r="E146" s="160"/>
      <c r="F146" s="160"/>
      <c r="G146" s="160"/>
      <c r="H146" s="160"/>
      <c r="I146" s="160"/>
      <c r="J146" s="160" t="s">
        <v>376</v>
      </c>
      <c r="K146" s="160"/>
      <c r="L146" s="160"/>
      <c r="M146" s="160"/>
      <c r="N146" s="160"/>
      <c r="O146" s="160"/>
      <c r="P146" s="160"/>
      <c r="Q146" t="s">
        <v>643</v>
      </c>
      <c r="R146" s="160" t="s">
        <v>530</v>
      </c>
      <c r="S146" s="1" t="s">
        <v>64</v>
      </c>
      <c r="T146" s="1"/>
      <c r="U146" s="182"/>
      <c r="V146" s="1"/>
      <c r="W146" s="1"/>
    </row>
    <row r="147" spans="1:23">
      <c r="A147">
        <v>146</v>
      </c>
      <c r="B147" s="1" t="s">
        <v>29</v>
      </c>
      <c r="C147" t="s">
        <v>379</v>
      </c>
      <c r="D147" s="1" t="s">
        <v>60</v>
      </c>
      <c r="E147" s="160"/>
      <c r="F147" s="160"/>
      <c r="G147" s="160"/>
      <c r="H147" s="160"/>
      <c r="I147" s="160"/>
      <c r="J147" s="160" t="s">
        <v>380</v>
      </c>
      <c r="K147" s="160"/>
      <c r="L147" s="160"/>
      <c r="M147" s="160"/>
      <c r="N147" s="160"/>
      <c r="O147" s="160"/>
      <c r="P147" s="160"/>
      <c r="Q147" t="s">
        <v>644</v>
      </c>
      <c r="R147" s="160" t="s">
        <v>645</v>
      </c>
      <c r="S147" s="1" t="s">
        <v>43</v>
      </c>
      <c r="T147" s="1"/>
      <c r="V147" s="1"/>
      <c r="W147" s="1"/>
    </row>
    <row r="148" spans="1:23">
      <c r="A148">
        <v>147</v>
      </c>
      <c r="B148" s="1" t="s">
        <v>29</v>
      </c>
      <c r="C148" t="s">
        <v>385</v>
      </c>
      <c r="D148" s="1" t="s">
        <v>69</v>
      </c>
      <c r="E148" s="160"/>
      <c r="F148" s="160"/>
      <c r="G148" s="160"/>
      <c r="H148" s="160"/>
      <c r="I148" s="160"/>
      <c r="J148" s="160"/>
      <c r="K148" s="160" t="s">
        <v>386</v>
      </c>
      <c r="L148" s="160"/>
      <c r="M148" s="160"/>
      <c r="N148" s="160"/>
      <c r="O148" s="160"/>
      <c r="P148" s="160"/>
      <c r="Q148" t="s">
        <v>646</v>
      </c>
      <c r="R148" s="160" t="s">
        <v>388</v>
      </c>
      <c r="S148" s="1" t="s">
        <v>34</v>
      </c>
      <c r="T148" s="1"/>
    </row>
    <row r="149" spans="1:23">
      <c r="A149">
        <v>148</v>
      </c>
      <c r="B149" s="1" t="s">
        <v>29</v>
      </c>
      <c r="C149" t="s">
        <v>389</v>
      </c>
      <c r="D149" s="1" t="s">
        <v>48</v>
      </c>
      <c r="E149" s="160"/>
      <c r="F149" s="160"/>
      <c r="G149" s="160"/>
      <c r="H149" s="160"/>
      <c r="I149" s="160"/>
      <c r="J149" s="160"/>
      <c r="K149" s="160"/>
      <c r="L149" s="160" t="s">
        <v>390</v>
      </c>
      <c r="M149" s="160"/>
      <c r="N149" s="160"/>
      <c r="O149" s="160"/>
      <c r="P149" s="160"/>
      <c r="Q149" t="s">
        <v>647</v>
      </c>
      <c r="R149" s="160" t="s">
        <v>648</v>
      </c>
      <c r="S149" s="1" t="s">
        <v>43</v>
      </c>
      <c r="T149" s="1"/>
      <c r="U149" s="182"/>
      <c r="V149" s="1"/>
      <c r="W149" s="1"/>
    </row>
    <row r="150" spans="1:23">
      <c r="A150">
        <v>149</v>
      </c>
      <c r="B150" s="1" t="s">
        <v>29</v>
      </c>
      <c r="C150" t="s">
        <v>393</v>
      </c>
      <c r="D150" s="1" t="s">
        <v>48</v>
      </c>
      <c r="E150" s="160"/>
      <c r="F150" s="160"/>
      <c r="G150" s="160"/>
      <c r="H150" s="160"/>
      <c r="I150" s="160"/>
      <c r="J150" s="160"/>
      <c r="K150" s="160"/>
      <c r="L150" s="160" t="s">
        <v>394</v>
      </c>
      <c r="M150" s="160"/>
      <c r="N150" s="160"/>
      <c r="O150" s="160"/>
      <c r="P150" s="160"/>
      <c r="Q150" t="s">
        <v>649</v>
      </c>
      <c r="R150" s="160" t="s">
        <v>650</v>
      </c>
      <c r="S150" s="1" t="s">
        <v>43</v>
      </c>
      <c r="T150" s="1"/>
      <c r="U150" s="182"/>
      <c r="V150" s="1"/>
      <c r="W150" s="1"/>
    </row>
    <row r="151" spans="1:23">
      <c r="A151">
        <v>150</v>
      </c>
      <c r="B151" s="1" t="s">
        <v>29</v>
      </c>
      <c r="C151" t="s">
        <v>400</v>
      </c>
      <c r="D151" s="1" t="s">
        <v>48</v>
      </c>
      <c r="E151" s="160"/>
      <c r="F151" s="160"/>
      <c r="G151" s="160"/>
      <c r="H151" s="160"/>
      <c r="I151" s="160"/>
      <c r="J151" s="160"/>
      <c r="K151" s="160"/>
      <c r="L151" s="160" t="s">
        <v>401</v>
      </c>
      <c r="M151" s="160"/>
      <c r="N151" s="160"/>
      <c r="O151" s="160"/>
      <c r="P151" s="160"/>
      <c r="Q151" t="s">
        <v>651</v>
      </c>
      <c r="R151" s="160" t="s">
        <v>652</v>
      </c>
      <c r="S151" s="1" t="s">
        <v>43</v>
      </c>
      <c r="T151" s="1"/>
      <c r="U151" s="182"/>
      <c r="V151" s="1"/>
      <c r="W151" s="1"/>
    </row>
    <row r="152" spans="1:23">
      <c r="A152">
        <v>151</v>
      </c>
      <c r="B152" s="1" t="s">
        <v>29</v>
      </c>
      <c r="C152" t="s">
        <v>404</v>
      </c>
      <c r="D152" s="1" t="s">
        <v>48</v>
      </c>
      <c r="E152" s="160"/>
      <c r="F152" s="160"/>
      <c r="G152" s="160"/>
      <c r="H152" s="160"/>
      <c r="I152" s="160"/>
      <c r="J152" s="160"/>
      <c r="K152" s="160"/>
      <c r="L152" s="160" t="s">
        <v>405</v>
      </c>
      <c r="M152" s="160"/>
      <c r="N152" s="160"/>
      <c r="O152" s="160"/>
      <c r="P152" s="160"/>
      <c r="Q152" t="s">
        <v>653</v>
      </c>
      <c r="R152" s="160" t="s">
        <v>654</v>
      </c>
      <c r="S152" s="1" t="s">
        <v>43</v>
      </c>
      <c r="T152" s="1"/>
      <c r="U152" s="182"/>
      <c r="V152" s="1"/>
      <c r="W152" s="1"/>
    </row>
    <row r="153" spans="1:23">
      <c r="A153">
        <v>152</v>
      </c>
      <c r="B153" s="1" t="s">
        <v>29</v>
      </c>
      <c r="C153" t="s">
        <v>408</v>
      </c>
      <c r="D153" s="1" t="s">
        <v>60</v>
      </c>
      <c r="E153" s="160"/>
      <c r="F153" s="160"/>
      <c r="G153" s="160"/>
      <c r="H153" s="160"/>
      <c r="I153" s="160"/>
      <c r="J153" s="160"/>
      <c r="K153" s="160"/>
      <c r="L153" s="160" t="s">
        <v>409</v>
      </c>
      <c r="M153" s="160"/>
      <c r="N153" s="160"/>
      <c r="O153" s="160"/>
      <c r="P153" s="160"/>
      <c r="Q153" t="s">
        <v>410</v>
      </c>
      <c r="R153" s="160" t="s">
        <v>411</v>
      </c>
      <c r="S153" s="1" t="s">
        <v>43</v>
      </c>
      <c r="T153" s="1"/>
      <c r="U153" s="182"/>
      <c r="V153" s="1"/>
      <c r="W153" s="1"/>
    </row>
    <row r="154" spans="1:23">
      <c r="A154">
        <v>153</v>
      </c>
      <c r="B154" s="1" t="s">
        <v>29</v>
      </c>
      <c r="C154" t="s">
        <v>415</v>
      </c>
      <c r="D154" s="1" t="s">
        <v>69</v>
      </c>
      <c r="E154" s="160"/>
      <c r="F154" s="160"/>
      <c r="G154" s="160"/>
      <c r="H154" s="160"/>
      <c r="I154" s="160"/>
      <c r="J154" s="160"/>
      <c r="K154" s="160"/>
      <c r="L154" s="160"/>
      <c r="M154" s="160" t="s">
        <v>416</v>
      </c>
      <c r="N154" s="160"/>
      <c r="O154" s="160"/>
      <c r="P154" s="160"/>
      <c r="Q154" t="s">
        <v>417</v>
      </c>
      <c r="R154" s="160" t="s">
        <v>418</v>
      </c>
      <c r="S154" s="1" t="s">
        <v>34</v>
      </c>
      <c r="T154" s="1"/>
      <c r="U154" s="182"/>
      <c r="V154" s="1"/>
      <c r="W154" s="1"/>
    </row>
    <row r="155" spans="1:23">
      <c r="A155">
        <v>154</v>
      </c>
      <c r="B155" s="1" t="s">
        <v>29</v>
      </c>
      <c r="C155" t="s">
        <v>419</v>
      </c>
      <c r="D155" s="1" t="s">
        <v>48</v>
      </c>
      <c r="E155" s="160"/>
      <c r="F155" s="160"/>
      <c r="G155" s="160"/>
      <c r="H155" s="160"/>
      <c r="I155" s="160"/>
      <c r="J155" s="160"/>
      <c r="K155" s="160"/>
      <c r="L155" s="160"/>
      <c r="M155" s="160"/>
      <c r="N155" s="160" t="s">
        <v>420</v>
      </c>
      <c r="O155" s="160"/>
      <c r="P155" s="160"/>
      <c r="Q155" t="s">
        <v>655</v>
      </c>
      <c r="R155" s="160" t="s">
        <v>656</v>
      </c>
      <c r="S155" s="1" t="s">
        <v>43</v>
      </c>
      <c r="T155" s="1"/>
      <c r="U155" s="182"/>
      <c r="V155" s="1"/>
      <c r="W155" s="1"/>
    </row>
    <row r="156" spans="1:23">
      <c r="A156">
        <v>155</v>
      </c>
      <c r="B156" s="1" t="s">
        <v>29</v>
      </c>
      <c r="C156" t="s">
        <v>425</v>
      </c>
      <c r="D156" s="1" t="s">
        <v>60</v>
      </c>
      <c r="E156" s="160"/>
      <c r="F156" s="160"/>
      <c r="G156" s="160"/>
      <c r="H156" s="160"/>
      <c r="I156" s="160"/>
      <c r="J156" s="160"/>
      <c r="K156" s="160"/>
      <c r="L156" s="160" t="s">
        <v>426</v>
      </c>
      <c r="M156" s="160"/>
      <c r="N156" s="160"/>
      <c r="O156" s="160"/>
      <c r="P156" s="160"/>
      <c r="Q156" t="s">
        <v>427</v>
      </c>
      <c r="R156" s="160" t="s">
        <v>428</v>
      </c>
      <c r="S156" s="1" t="s">
        <v>43</v>
      </c>
      <c r="T156" s="1"/>
      <c r="U156" s="182"/>
      <c r="V156" s="1"/>
      <c r="W156" s="1"/>
    </row>
    <row r="157" spans="1:23">
      <c r="A157">
        <v>156</v>
      </c>
      <c r="B157" s="1" t="s">
        <v>29</v>
      </c>
      <c r="C157" t="s">
        <v>415</v>
      </c>
      <c r="D157" s="1" t="s">
        <v>69</v>
      </c>
      <c r="E157" s="160"/>
      <c r="F157" s="160"/>
      <c r="G157" s="160"/>
      <c r="H157" s="160"/>
      <c r="I157" s="160"/>
      <c r="J157" s="160"/>
      <c r="K157" s="160"/>
      <c r="L157" s="160"/>
      <c r="M157" s="160" t="s">
        <v>416</v>
      </c>
      <c r="N157" s="160"/>
      <c r="O157" s="160"/>
      <c r="P157" s="160"/>
      <c r="Q157" t="s">
        <v>429</v>
      </c>
      <c r="R157" s="160" t="s">
        <v>430</v>
      </c>
      <c r="S157" s="1" t="s">
        <v>34</v>
      </c>
      <c r="T157" s="1"/>
      <c r="U157" s="182"/>
      <c r="V157" s="1"/>
      <c r="W157" s="1"/>
    </row>
    <row r="158" spans="1:23">
      <c r="A158">
        <v>157</v>
      </c>
      <c r="B158" s="1" t="s">
        <v>29</v>
      </c>
      <c r="C158" t="s">
        <v>419</v>
      </c>
      <c r="D158" s="1" t="s">
        <v>48</v>
      </c>
      <c r="E158" s="160"/>
      <c r="F158" s="160"/>
      <c r="G158" s="160"/>
      <c r="H158" s="160"/>
      <c r="I158" s="160"/>
      <c r="J158" s="160"/>
      <c r="K158" s="160"/>
      <c r="L158" s="160"/>
      <c r="M158" s="160"/>
      <c r="N158" s="160" t="s">
        <v>420</v>
      </c>
      <c r="O158" s="160"/>
      <c r="P158" s="160"/>
      <c r="Q158" t="s">
        <v>657</v>
      </c>
      <c r="R158" s="160" t="s">
        <v>658</v>
      </c>
      <c r="S158" s="1" t="s">
        <v>43</v>
      </c>
      <c r="T158" s="1"/>
      <c r="U158" s="182"/>
      <c r="V158" s="1"/>
      <c r="W158" s="1"/>
    </row>
    <row r="159" spans="1:23">
      <c r="A159">
        <v>158</v>
      </c>
      <c r="B159" s="1" t="s">
        <v>29</v>
      </c>
      <c r="C159" t="s">
        <v>434</v>
      </c>
      <c r="D159" s="1" t="s">
        <v>60</v>
      </c>
      <c r="E159" s="160"/>
      <c r="F159" s="160"/>
      <c r="G159" s="160"/>
      <c r="H159" s="160"/>
      <c r="I159" s="160"/>
      <c r="J159" s="160"/>
      <c r="K159" s="160"/>
      <c r="L159" s="160" t="s">
        <v>435</v>
      </c>
      <c r="M159" s="160"/>
      <c r="N159" s="160"/>
      <c r="O159" s="160"/>
      <c r="P159" s="160"/>
      <c r="Q159" t="s">
        <v>436</v>
      </c>
      <c r="R159" s="160" t="s">
        <v>437</v>
      </c>
      <c r="S159" s="1" t="s">
        <v>43</v>
      </c>
      <c r="T159" s="1"/>
      <c r="U159" s="182"/>
      <c r="V159" s="1"/>
      <c r="W159" s="1"/>
    </row>
    <row r="160" spans="1:23">
      <c r="A160">
        <v>159</v>
      </c>
      <c r="B160" s="1" t="s">
        <v>29</v>
      </c>
      <c r="C160" t="s">
        <v>415</v>
      </c>
      <c r="D160" s="1" t="s">
        <v>69</v>
      </c>
      <c r="E160" s="160"/>
      <c r="F160" s="160"/>
      <c r="G160" s="160"/>
      <c r="H160" s="160"/>
      <c r="I160" s="160"/>
      <c r="J160" s="160"/>
      <c r="K160" s="160"/>
      <c r="L160" s="160"/>
      <c r="M160" s="160" t="s">
        <v>416</v>
      </c>
      <c r="N160" s="160"/>
      <c r="O160" s="160"/>
      <c r="P160" s="160"/>
      <c r="Q160" t="s">
        <v>438</v>
      </c>
      <c r="R160" s="160" t="s">
        <v>550</v>
      </c>
      <c r="S160" s="1" t="s">
        <v>34</v>
      </c>
      <c r="T160" s="1"/>
      <c r="U160" s="182"/>
      <c r="V160" s="1"/>
      <c r="W160" s="1"/>
    </row>
    <row r="161" spans="1:23">
      <c r="A161">
        <v>160</v>
      </c>
      <c r="B161" s="1" t="s">
        <v>29</v>
      </c>
      <c r="C161" t="s">
        <v>440</v>
      </c>
      <c r="D161" s="1" t="s">
        <v>48</v>
      </c>
      <c r="E161" s="160"/>
      <c r="F161" s="160"/>
      <c r="G161" s="160"/>
      <c r="H161" s="160"/>
      <c r="I161" s="160"/>
      <c r="J161" s="160"/>
      <c r="K161" s="160"/>
      <c r="L161" s="160"/>
      <c r="M161" s="160"/>
      <c r="N161" s="160" t="s">
        <v>441</v>
      </c>
      <c r="O161" s="160"/>
      <c r="P161" s="160"/>
      <c r="Q161" t="s">
        <v>659</v>
      </c>
      <c r="R161" s="160" t="s">
        <v>660</v>
      </c>
      <c r="S161" s="1" t="s">
        <v>43</v>
      </c>
      <c r="T161" s="1"/>
      <c r="U161" s="182"/>
      <c r="V161" s="1"/>
      <c r="W161" s="1"/>
    </row>
    <row r="162" spans="1:23">
      <c r="A162">
        <v>161</v>
      </c>
      <c r="B162" s="1" t="s">
        <v>29</v>
      </c>
      <c r="C162" t="s">
        <v>446</v>
      </c>
      <c r="D162" s="1" t="s">
        <v>60</v>
      </c>
      <c r="E162" s="160"/>
      <c r="F162" s="160"/>
      <c r="G162" s="160"/>
      <c r="H162" s="160"/>
      <c r="I162" s="160"/>
      <c r="J162" s="160" t="s">
        <v>447</v>
      </c>
      <c r="K162" s="160"/>
      <c r="L162" s="160"/>
      <c r="M162" s="160"/>
      <c r="N162" s="160"/>
      <c r="O162" s="160"/>
      <c r="P162" s="160"/>
      <c r="Q162" t="s">
        <v>661</v>
      </c>
      <c r="R162" s="160" t="s">
        <v>662</v>
      </c>
      <c r="S162" s="1" t="s">
        <v>43</v>
      </c>
      <c r="T162" s="1"/>
      <c r="V162" s="1"/>
      <c r="W162" s="1"/>
    </row>
    <row r="163" spans="1:23">
      <c r="A163">
        <v>162</v>
      </c>
      <c r="B163" s="1" t="s">
        <v>29</v>
      </c>
      <c r="C163" t="s">
        <v>452</v>
      </c>
      <c r="D163" s="1" t="s">
        <v>69</v>
      </c>
      <c r="E163" s="160"/>
      <c r="F163" s="160"/>
      <c r="G163" s="160"/>
      <c r="H163" s="160"/>
      <c r="I163" s="160"/>
      <c r="J163" s="160"/>
      <c r="K163" s="160" t="s">
        <v>453</v>
      </c>
      <c r="L163" s="160"/>
      <c r="M163" s="160"/>
      <c r="N163" s="160"/>
      <c r="O163" s="160"/>
      <c r="P163" s="160"/>
      <c r="Q163" t="s">
        <v>663</v>
      </c>
      <c r="R163" s="160" t="s">
        <v>664</v>
      </c>
      <c r="S163" s="1" t="s">
        <v>34</v>
      </c>
      <c r="T163" s="1"/>
    </row>
    <row r="164" spans="1:23">
      <c r="A164">
        <v>163</v>
      </c>
      <c r="B164" s="1" t="s">
        <v>29</v>
      </c>
      <c r="C164" t="s">
        <v>456</v>
      </c>
      <c r="D164" s="1" t="s">
        <v>48</v>
      </c>
      <c r="E164" s="160"/>
      <c r="F164" s="160"/>
      <c r="G164" s="160"/>
      <c r="H164" s="160"/>
      <c r="I164" s="160"/>
      <c r="J164" s="160"/>
      <c r="K164" s="160"/>
      <c r="L164" s="160" t="s">
        <v>457</v>
      </c>
      <c r="M164" s="160"/>
      <c r="N164" s="160"/>
      <c r="O164" s="160"/>
      <c r="P164" s="160"/>
      <c r="Q164" t="s">
        <v>665</v>
      </c>
      <c r="R164" s="160" t="s">
        <v>666</v>
      </c>
      <c r="S164" s="1" t="s">
        <v>43</v>
      </c>
      <c r="T164" s="1"/>
      <c r="U164" s="182"/>
      <c r="V164" s="1"/>
      <c r="W164" s="1"/>
    </row>
    <row r="165" spans="1:23">
      <c r="A165">
        <v>164</v>
      </c>
      <c r="B165" s="1" t="s">
        <v>29</v>
      </c>
      <c r="C165" t="s">
        <v>462</v>
      </c>
      <c r="D165" s="1" t="s">
        <v>48</v>
      </c>
      <c r="E165" s="160"/>
      <c r="F165" s="160"/>
      <c r="G165" s="160"/>
      <c r="H165" s="160"/>
      <c r="I165" s="160"/>
      <c r="J165" s="160"/>
      <c r="K165" s="160"/>
      <c r="L165" s="160" t="s">
        <v>463</v>
      </c>
      <c r="M165" s="160"/>
      <c r="N165" s="160"/>
      <c r="O165" s="160"/>
      <c r="P165" s="160"/>
      <c r="Q165" t="s">
        <v>667</v>
      </c>
      <c r="R165" s="160" t="s">
        <v>668</v>
      </c>
      <c r="S165" s="1" t="s">
        <v>43</v>
      </c>
      <c r="T165" s="1"/>
      <c r="U165" s="182"/>
      <c r="V165" s="1"/>
      <c r="W165" s="1"/>
    </row>
    <row r="166" spans="1:23">
      <c r="A166">
        <v>165</v>
      </c>
      <c r="B166" s="1" t="s">
        <v>29</v>
      </c>
      <c r="C166" t="s">
        <v>468</v>
      </c>
      <c r="D166" s="1" t="s">
        <v>48</v>
      </c>
      <c r="E166" s="160"/>
      <c r="F166" s="160"/>
      <c r="G166" s="160"/>
      <c r="H166" s="160"/>
      <c r="I166" s="160"/>
      <c r="J166" s="160"/>
      <c r="K166" s="160"/>
      <c r="L166" s="160" t="s">
        <v>469</v>
      </c>
      <c r="M166" s="160"/>
      <c r="N166" s="160"/>
      <c r="O166" s="160"/>
      <c r="P166" s="160"/>
      <c r="Q166" t="s">
        <v>669</v>
      </c>
      <c r="R166" s="160" t="s">
        <v>670</v>
      </c>
      <c r="S166" s="1" t="s">
        <v>43</v>
      </c>
      <c r="T166" s="1"/>
      <c r="U166" s="182"/>
      <c r="V166" s="1"/>
      <c r="W166" s="1"/>
    </row>
    <row r="167" spans="1:23">
      <c r="A167">
        <v>166</v>
      </c>
      <c r="B167" s="1" t="s">
        <v>29</v>
      </c>
      <c r="C167" t="s">
        <v>474</v>
      </c>
      <c r="D167" s="1" t="s">
        <v>48</v>
      </c>
      <c r="E167" s="160"/>
      <c r="F167" s="160"/>
      <c r="G167" s="160"/>
      <c r="H167" s="160"/>
      <c r="I167" s="160"/>
      <c r="J167" s="160"/>
      <c r="K167" s="160"/>
      <c r="L167" s="160" t="s">
        <v>475</v>
      </c>
      <c r="M167" s="160"/>
      <c r="N167" s="160"/>
      <c r="O167" s="160"/>
      <c r="P167" s="160"/>
      <c r="Q167" t="s">
        <v>671</v>
      </c>
      <c r="R167" s="160" t="s">
        <v>672</v>
      </c>
      <c r="S167" s="1" t="s">
        <v>43</v>
      </c>
      <c r="T167" s="1"/>
      <c r="U167" s="182"/>
      <c r="V167" s="1"/>
      <c r="W167" s="1"/>
    </row>
    <row r="168" spans="1:23">
      <c r="A168">
        <v>167</v>
      </c>
      <c r="B168" s="1" t="s">
        <v>29</v>
      </c>
      <c r="C168" t="s">
        <v>480</v>
      </c>
      <c r="D168" s="1" t="s">
        <v>48</v>
      </c>
      <c r="E168" s="160"/>
      <c r="F168" s="160"/>
      <c r="G168" s="160"/>
      <c r="H168" s="160"/>
      <c r="I168" s="160"/>
      <c r="J168" s="160"/>
      <c r="K168" s="160"/>
      <c r="L168" s="160" t="s">
        <v>481</v>
      </c>
      <c r="M168" s="160"/>
      <c r="N168" s="160"/>
      <c r="O168" s="160"/>
      <c r="P168" s="160"/>
      <c r="Q168" t="s">
        <v>673</v>
      </c>
      <c r="R168" s="160" t="s">
        <v>674</v>
      </c>
      <c r="S168" s="1" t="s">
        <v>64</v>
      </c>
      <c r="T168" s="1"/>
      <c r="U168" s="182"/>
      <c r="V168" s="1"/>
      <c r="W168" s="1"/>
    </row>
    <row r="169" spans="1:23">
      <c r="A169">
        <v>168</v>
      </c>
      <c r="B169" s="1" t="s">
        <v>29</v>
      </c>
      <c r="C169" t="s">
        <v>489</v>
      </c>
      <c r="D169" s="1" t="s">
        <v>60</v>
      </c>
      <c r="E169" s="160"/>
      <c r="F169" s="160"/>
      <c r="G169" s="160"/>
      <c r="H169" s="160"/>
      <c r="I169" s="160"/>
      <c r="J169" s="160" t="s">
        <v>490</v>
      </c>
      <c r="K169" s="160"/>
      <c r="L169" s="160"/>
      <c r="M169" s="160"/>
      <c r="N169" s="160"/>
      <c r="O169" s="160"/>
      <c r="P169" s="160"/>
      <c r="Q169" t="s">
        <v>491</v>
      </c>
      <c r="R169" s="160" t="s">
        <v>492</v>
      </c>
      <c r="S169" s="1" t="s">
        <v>64</v>
      </c>
      <c r="T169" s="1"/>
      <c r="V169" s="1"/>
      <c r="W169" s="1"/>
    </row>
    <row r="170" spans="1:23">
      <c r="A170">
        <v>169</v>
      </c>
      <c r="B170" s="1" t="s">
        <v>29</v>
      </c>
      <c r="C170" t="s">
        <v>415</v>
      </c>
      <c r="D170" s="1" t="s">
        <v>69</v>
      </c>
      <c r="E170" s="160"/>
      <c r="F170" s="160"/>
      <c r="G170" s="160"/>
      <c r="H170" s="160"/>
      <c r="I170" s="160"/>
      <c r="J170" s="160"/>
      <c r="K170" s="160" t="s">
        <v>416</v>
      </c>
      <c r="L170" s="160"/>
      <c r="M170" s="160"/>
      <c r="N170" s="160"/>
      <c r="O170" s="160"/>
      <c r="P170" s="160"/>
      <c r="Q170" t="s">
        <v>493</v>
      </c>
      <c r="R170" s="160" t="s">
        <v>3754</v>
      </c>
      <c r="S170" s="1" t="s">
        <v>34</v>
      </c>
      <c r="T170" s="1"/>
    </row>
    <row r="171" spans="1:23">
      <c r="A171">
        <v>170</v>
      </c>
      <c r="B171" s="1" t="s">
        <v>29</v>
      </c>
      <c r="C171" t="s">
        <v>495</v>
      </c>
      <c r="D171" s="1" t="s">
        <v>48</v>
      </c>
      <c r="E171" s="160"/>
      <c r="F171" s="160"/>
      <c r="G171" s="160"/>
      <c r="H171" s="160"/>
      <c r="I171" s="160"/>
      <c r="J171" s="160"/>
      <c r="K171" s="160"/>
      <c r="L171" s="160" t="s">
        <v>496</v>
      </c>
      <c r="M171" s="160"/>
      <c r="N171" s="160"/>
      <c r="O171" s="160"/>
      <c r="P171" s="160"/>
      <c r="Q171" t="s">
        <v>497</v>
      </c>
      <c r="R171" s="160" t="s">
        <v>3753</v>
      </c>
      <c r="S171" s="1" t="s">
        <v>64</v>
      </c>
      <c r="T171" s="1"/>
      <c r="U171" s="182"/>
      <c r="V171" s="1"/>
      <c r="W171" s="1"/>
    </row>
    <row r="172" spans="1:23">
      <c r="A172">
        <v>171</v>
      </c>
      <c r="B172" s="1" t="s">
        <v>29</v>
      </c>
      <c r="C172" t="s">
        <v>419</v>
      </c>
      <c r="D172" s="1" t="s">
        <v>48</v>
      </c>
      <c r="E172" s="160"/>
      <c r="F172" s="160"/>
      <c r="G172" s="160"/>
      <c r="H172" s="160"/>
      <c r="I172" s="160"/>
      <c r="J172" s="160"/>
      <c r="K172" s="160"/>
      <c r="L172" s="160" t="s">
        <v>420</v>
      </c>
      <c r="M172" s="160"/>
      <c r="N172" s="160"/>
      <c r="O172" s="160"/>
      <c r="P172" s="160"/>
      <c r="Q172" t="s">
        <v>675</v>
      </c>
      <c r="R172" s="160" t="s">
        <v>3751</v>
      </c>
      <c r="S172" s="1" t="s">
        <v>64</v>
      </c>
      <c r="T172" s="1"/>
      <c r="U172" s="182"/>
      <c r="V172" s="1"/>
      <c r="W172" s="1"/>
    </row>
    <row r="173" spans="1:23">
      <c r="A173">
        <v>172</v>
      </c>
      <c r="B173" s="1" t="s">
        <v>29</v>
      </c>
      <c r="C173" t="s">
        <v>676</v>
      </c>
      <c r="D173" s="1" t="s">
        <v>60</v>
      </c>
      <c r="E173" s="160"/>
      <c r="F173" s="160"/>
      <c r="G173" s="160"/>
      <c r="H173" s="160" t="s">
        <v>677</v>
      </c>
      <c r="I173" s="160"/>
      <c r="J173" s="160"/>
      <c r="K173" s="160"/>
      <c r="L173" s="160"/>
      <c r="M173" s="160"/>
      <c r="N173" s="160"/>
      <c r="O173" s="160"/>
      <c r="P173" s="160"/>
      <c r="Q173" t="s">
        <v>678</v>
      </c>
      <c r="R173" s="160" t="s">
        <v>679</v>
      </c>
      <c r="S173" s="1" t="s">
        <v>43</v>
      </c>
      <c r="T173" s="1">
        <v>1</v>
      </c>
      <c r="U173" s="179" t="str">
        <f>MID(C173,6,5)</f>
        <v>05917</v>
      </c>
      <c r="V173" s="1">
        <v>1</v>
      </c>
      <c r="W173" s="1" t="str">
        <f>U173&amp;"_Invoicee_"&amp;U174</f>
        <v>05917_Invoicee_05756</v>
      </c>
    </row>
    <row r="174" spans="1:23">
      <c r="A174">
        <v>173</v>
      </c>
      <c r="B174" s="1" t="s">
        <v>29</v>
      </c>
      <c r="C174" t="s">
        <v>340</v>
      </c>
      <c r="D174" s="1" t="s">
        <v>69</v>
      </c>
      <c r="E174" s="160"/>
      <c r="F174" s="160"/>
      <c r="G174" s="160"/>
      <c r="H174" s="160"/>
      <c r="I174" s="160" t="s">
        <v>341</v>
      </c>
      <c r="J174" s="160"/>
      <c r="K174" s="160"/>
      <c r="L174" s="160"/>
      <c r="M174" s="160"/>
      <c r="N174" s="160"/>
      <c r="O174" s="160"/>
      <c r="P174" s="160"/>
      <c r="Q174" t="s">
        <v>680</v>
      </c>
      <c r="R174" s="160" t="s">
        <v>681</v>
      </c>
      <c r="S174" s="1" t="s">
        <v>34</v>
      </c>
      <c r="T174" s="1"/>
      <c r="U174" s="179" t="str">
        <f>MID(C174,6,5)</f>
        <v>05756</v>
      </c>
    </row>
    <row r="175" spans="1:23">
      <c r="A175">
        <v>174</v>
      </c>
      <c r="B175" s="1" t="s">
        <v>29</v>
      </c>
      <c r="C175" t="s">
        <v>344</v>
      </c>
      <c r="D175" s="1" t="s">
        <v>48</v>
      </c>
      <c r="E175" s="160"/>
      <c r="F175" s="160"/>
      <c r="G175" s="160"/>
      <c r="H175" s="160"/>
      <c r="I175" s="160"/>
      <c r="J175" s="160" t="s">
        <v>345</v>
      </c>
      <c r="K175" s="160"/>
      <c r="L175" s="160"/>
      <c r="M175" s="160"/>
      <c r="N175" s="160"/>
      <c r="O175" s="160"/>
      <c r="P175" s="160"/>
      <c r="Q175" t="s">
        <v>683</v>
      </c>
      <c r="R175" s="160" t="s">
        <v>684</v>
      </c>
      <c r="S175" s="1" t="s">
        <v>43</v>
      </c>
      <c r="T175" s="1"/>
      <c r="U175" s="182"/>
      <c r="V175" s="1"/>
      <c r="W175" s="1"/>
    </row>
    <row r="176" spans="1:23">
      <c r="A176">
        <v>175</v>
      </c>
      <c r="B176" s="1" t="s">
        <v>29</v>
      </c>
      <c r="C176" t="s">
        <v>350</v>
      </c>
      <c r="D176" s="1" t="s">
        <v>48</v>
      </c>
      <c r="E176" s="160"/>
      <c r="F176" s="160"/>
      <c r="G176" s="160"/>
      <c r="H176" s="160"/>
      <c r="I176" s="160"/>
      <c r="J176" s="160" t="s">
        <v>351</v>
      </c>
      <c r="K176" s="160"/>
      <c r="L176" s="160"/>
      <c r="M176" s="160"/>
      <c r="N176" s="160"/>
      <c r="O176" s="160"/>
      <c r="P176" s="160"/>
      <c r="Q176" t="s">
        <v>685</v>
      </c>
      <c r="R176" s="160" t="s">
        <v>353</v>
      </c>
      <c r="S176" s="1" t="s">
        <v>43</v>
      </c>
      <c r="T176" s="1"/>
      <c r="U176" s="182"/>
      <c r="V176" s="1"/>
      <c r="W176" s="1"/>
    </row>
    <row r="177" spans="1:23">
      <c r="A177">
        <v>176</v>
      </c>
      <c r="B177" s="1" t="s">
        <v>29</v>
      </c>
      <c r="C177" t="s">
        <v>359</v>
      </c>
      <c r="D177" s="1" t="s">
        <v>48</v>
      </c>
      <c r="E177" s="160"/>
      <c r="F177" s="160"/>
      <c r="G177" s="160"/>
      <c r="H177" s="160"/>
      <c r="I177" s="160"/>
      <c r="J177" s="160" t="s">
        <v>360</v>
      </c>
      <c r="K177" s="160"/>
      <c r="L177" s="160"/>
      <c r="M177" s="160"/>
      <c r="N177" s="160"/>
      <c r="O177" s="160"/>
      <c r="P177" s="160"/>
      <c r="Q177" t="s">
        <v>686</v>
      </c>
      <c r="R177" s="160" t="s">
        <v>687</v>
      </c>
      <c r="S177" s="1" t="s">
        <v>43</v>
      </c>
      <c r="T177" s="1"/>
      <c r="U177" s="182"/>
      <c r="V177" s="1"/>
      <c r="W177" s="1"/>
    </row>
    <row r="178" spans="1:23">
      <c r="A178">
        <v>177</v>
      </c>
      <c r="B178" s="1" t="s">
        <v>29</v>
      </c>
      <c r="C178" t="s">
        <v>379</v>
      </c>
      <c r="D178" s="1" t="s">
        <v>60</v>
      </c>
      <c r="E178" s="160"/>
      <c r="F178" s="160"/>
      <c r="G178" s="160"/>
      <c r="H178" s="160"/>
      <c r="I178" s="160"/>
      <c r="J178" s="160" t="s">
        <v>380</v>
      </c>
      <c r="K178" s="160"/>
      <c r="L178" s="160"/>
      <c r="M178" s="160"/>
      <c r="N178" s="160"/>
      <c r="O178" s="160"/>
      <c r="P178" s="160"/>
      <c r="Q178" t="s">
        <v>688</v>
      </c>
      <c r="R178" s="160" t="s">
        <v>689</v>
      </c>
      <c r="S178" s="1" t="s">
        <v>43</v>
      </c>
      <c r="T178" s="1"/>
      <c r="V178" s="1"/>
      <c r="W178" s="1"/>
    </row>
    <row r="179" spans="1:23">
      <c r="A179">
        <v>178</v>
      </c>
      <c r="B179" s="1" t="s">
        <v>29</v>
      </c>
      <c r="C179" t="s">
        <v>385</v>
      </c>
      <c r="D179" s="1" t="s">
        <v>69</v>
      </c>
      <c r="E179" s="160"/>
      <c r="F179" s="160"/>
      <c r="G179" s="160"/>
      <c r="H179" s="160"/>
      <c r="I179" s="160"/>
      <c r="J179" s="160"/>
      <c r="K179" s="160" t="s">
        <v>386</v>
      </c>
      <c r="L179" s="160"/>
      <c r="M179" s="160"/>
      <c r="N179" s="160"/>
      <c r="O179" s="160"/>
      <c r="P179" s="160"/>
      <c r="Q179" t="s">
        <v>690</v>
      </c>
      <c r="R179" s="160" t="s">
        <v>388</v>
      </c>
      <c r="S179" s="1" t="s">
        <v>34</v>
      </c>
      <c r="T179" s="1"/>
    </row>
    <row r="180" spans="1:23">
      <c r="A180">
        <v>179</v>
      </c>
      <c r="B180" s="1" t="s">
        <v>29</v>
      </c>
      <c r="C180" t="s">
        <v>389</v>
      </c>
      <c r="D180" s="1" t="s">
        <v>48</v>
      </c>
      <c r="E180" s="160"/>
      <c r="F180" s="160"/>
      <c r="G180" s="160"/>
      <c r="H180" s="160"/>
      <c r="I180" s="160"/>
      <c r="J180" s="160"/>
      <c r="K180" s="160"/>
      <c r="L180" s="160" t="s">
        <v>390</v>
      </c>
      <c r="M180" s="160"/>
      <c r="N180" s="160"/>
      <c r="O180" s="160"/>
      <c r="P180" s="160"/>
      <c r="Q180" t="s">
        <v>691</v>
      </c>
      <c r="R180" s="160" t="s">
        <v>692</v>
      </c>
      <c r="S180" s="1" t="s">
        <v>43</v>
      </c>
      <c r="T180" s="1"/>
      <c r="U180" s="182"/>
      <c r="V180" s="1"/>
      <c r="W180" s="1"/>
    </row>
    <row r="181" spans="1:23">
      <c r="A181">
        <v>180</v>
      </c>
      <c r="B181" s="1" t="s">
        <v>29</v>
      </c>
      <c r="C181" t="s">
        <v>393</v>
      </c>
      <c r="D181" s="1" t="s">
        <v>48</v>
      </c>
      <c r="E181" s="160"/>
      <c r="F181" s="160"/>
      <c r="G181" s="160"/>
      <c r="H181" s="160"/>
      <c r="I181" s="160"/>
      <c r="J181" s="160"/>
      <c r="K181" s="160"/>
      <c r="L181" s="160" t="s">
        <v>394</v>
      </c>
      <c r="M181" s="160"/>
      <c r="N181" s="160"/>
      <c r="O181" s="160"/>
      <c r="P181" s="160"/>
      <c r="Q181" t="s">
        <v>693</v>
      </c>
      <c r="R181" s="160" t="s">
        <v>694</v>
      </c>
      <c r="S181" s="1" t="s">
        <v>43</v>
      </c>
      <c r="T181" s="1"/>
      <c r="U181" s="182"/>
      <c r="V181" s="1"/>
      <c r="W181" s="1"/>
    </row>
    <row r="182" spans="1:23">
      <c r="A182">
        <v>181</v>
      </c>
      <c r="B182" s="1" t="s">
        <v>29</v>
      </c>
      <c r="C182" t="s">
        <v>400</v>
      </c>
      <c r="D182" s="1" t="s">
        <v>48</v>
      </c>
      <c r="E182" s="160"/>
      <c r="F182" s="160"/>
      <c r="G182" s="160"/>
      <c r="H182" s="160"/>
      <c r="I182" s="160"/>
      <c r="J182" s="160"/>
      <c r="K182" s="160"/>
      <c r="L182" s="160" t="s">
        <v>401</v>
      </c>
      <c r="M182" s="160"/>
      <c r="N182" s="160"/>
      <c r="O182" s="160"/>
      <c r="P182" s="160"/>
      <c r="Q182" t="s">
        <v>695</v>
      </c>
      <c r="R182" s="160" t="s">
        <v>696</v>
      </c>
      <c r="S182" s="1" t="s">
        <v>43</v>
      </c>
      <c r="T182" s="1"/>
      <c r="U182" s="182"/>
      <c r="V182" s="1"/>
      <c r="W182" s="1"/>
    </row>
    <row r="183" spans="1:23">
      <c r="A183">
        <v>182</v>
      </c>
      <c r="B183" s="1" t="s">
        <v>29</v>
      </c>
      <c r="C183" t="s">
        <v>404</v>
      </c>
      <c r="D183" s="1" t="s">
        <v>48</v>
      </c>
      <c r="E183" s="160"/>
      <c r="F183" s="160"/>
      <c r="G183" s="160"/>
      <c r="H183" s="160"/>
      <c r="I183" s="160"/>
      <c r="J183" s="160"/>
      <c r="K183" s="160"/>
      <c r="L183" s="160" t="s">
        <v>405</v>
      </c>
      <c r="M183" s="160"/>
      <c r="N183" s="160"/>
      <c r="O183" s="160"/>
      <c r="P183" s="160"/>
      <c r="Q183" t="s">
        <v>697</v>
      </c>
      <c r="R183" s="160" t="s">
        <v>698</v>
      </c>
      <c r="S183" s="1" t="s">
        <v>43</v>
      </c>
      <c r="T183" s="1"/>
      <c r="U183" s="182"/>
      <c r="V183" s="1"/>
      <c r="W183" s="1"/>
    </row>
    <row r="184" spans="1:23">
      <c r="A184">
        <v>183</v>
      </c>
      <c r="B184" s="1" t="s">
        <v>29</v>
      </c>
      <c r="C184" t="s">
        <v>408</v>
      </c>
      <c r="D184" s="1" t="s">
        <v>60</v>
      </c>
      <c r="E184" s="160"/>
      <c r="F184" s="160"/>
      <c r="G184" s="160"/>
      <c r="H184" s="160"/>
      <c r="I184" s="160"/>
      <c r="J184" s="160"/>
      <c r="K184" s="160"/>
      <c r="L184" s="160" t="s">
        <v>409</v>
      </c>
      <c r="M184" s="160"/>
      <c r="N184" s="160"/>
      <c r="O184" s="160"/>
      <c r="P184" s="160"/>
      <c r="Q184" t="s">
        <v>410</v>
      </c>
      <c r="R184" s="160" t="s">
        <v>411</v>
      </c>
      <c r="S184" s="1" t="s">
        <v>43</v>
      </c>
      <c r="T184" s="1"/>
      <c r="U184" s="182"/>
      <c r="V184" s="1"/>
      <c r="W184" s="1"/>
    </row>
    <row r="185" spans="1:23">
      <c r="A185">
        <v>184</v>
      </c>
      <c r="B185" s="1" t="s">
        <v>29</v>
      </c>
      <c r="C185" t="s">
        <v>415</v>
      </c>
      <c r="D185" s="1" t="s">
        <v>69</v>
      </c>
      <c r="E185" s="160"/>
      <c r="F185" s="160"/>
      <c r="G185" s="160"/>
      <c r="H185" s="160"/>
      <c r="I185" s="160"/>
      <c r="J185" s="160"/>
      <c r="K185" s="160"/>
      <c r="L185" s="160"/>
      <c r="M185" s="160" t="s">
        <v>416</v>
      </c>
      <c r="N185" s="160"/>
      <c r="O185" s="160"/>
      <c r="P185" s="160"/>
      <c r="Q185" t="s">
        <v>417</v>
      </c>
      <c r="R185" s="160" t="s">
        <v>418</v>
      </c>
      <c r="S185" s="1" t="s">
        <v>34</v>
      </c>
      <c r="T185" s="1"/>
      <c r="U185" s="182"/>
      <c r="V185" s="1"/>
      <c r="W185" s="1"/>
    </row>
    <row r="186" spans="1:23">
      <c r="A186">
        <v>185</v>
      </c>
      <c r="B186" s="1" t="s">
        <v>29</v>
      </c>
      <c r="C186" t="s">
        <v>419</v>
      </c>
      <c r="D186" s="1" t="s">
        <v>48</v>
      </c>
      <c r="E186" s="160"/>
      <c r="F186" s="160"/>
      <c r="G186" s="160"/>
      <c r="H186" s="160"/>
      <c r="I186" s="160"/>
      <c r="J186" s="160"/>
      <c r="K186" s="160"/>
      <c r="L186" s="160"/>
      <c r="M186" s="160"/>
      <c r="N186" s="160" t="s">
        <v>420</v>
      </c>
      <c r="O186" s="160"/>
      <c r="P186" s="160"/>
      <c r="Q186" t="s">
        <v>699</v>
      </c>
      <c r="R186" s="160" t="s">
        <v>700</v>
      </c>
      <c r="S186" s="1" t="s">
        <v>43</v>
      </c>
      <c r="T186" s="1"/>
      <c r="U186" s="182"/>
      <c r="V186" s="1"/>
      <c r="W186" s="1"/>
    </row>
    <row r="187" spans="1:23">
      <c r="A187">
        <v>186</v>
      </c>
      <c r="B187" s="1" t="s">
        <v>29</v>
      </c>
      <c r="C187" t="s">
        <v>425</v>
      </c>
      <c r="D187" s="1" t="s">
        <v>60</v>
      </c>
      <c r="E187" s="160"/>
      <c r="F187" s="160"/>
      <c r="G187" s="160"/>
      <c r="H187" s="160"/>
      <c r="I187" s="160"/>
      <c r="J187" s="160"/>
      <c r="K187" s="160"/>
      <c r="L187" s="160" t="s">
        <v>426</v>
      </c>
      <c r="M187" s="160"/>
      <c r="N187" s="160"/>
      <c r="O187" s="160"/>
      <c r="P187" s="160"/>
      <c r="Q187" t="s">
        <v>427</v>
      </c>
      <c r="R187" s="160" t="s">
        <v>428</v>
      </c>
      <c r="S187" s="1" t="s">
        <v>43</v>
      </c>
      <c r="T187" s="1"/>
      <c r="U187" s="182"/>
      <c r="V187" s="1"/>
      <c r="W187" s="1"/>
    </row>
    <row r="188" spans="1:23">
      <c r="A188">
        <v>187</v>
      </c>
      <c r="B188" s="1" t="s">
        <v>29</v>
      </c>
      <c r="C188" t="s">
        <v>415</v>
      </c>
      <c r="D188" s="1" t="s">
        <v>69</v>
      </c>
      <c r="E188" s="160"/>
      <c r="F188" s="160"/>
      <c r="G188" s="160"/>
      <c r="H188" s="160"/>
      <c r="I188" s="160"/>
      <c r="J188" s="160"/>
      <c r="K188" s="160"/>
      <c r="L188" s="160"/>
      <c r="M188" s="160" t="s">
        <v>416</v>
      </c>
      <c r="N188" s="160"/>
      <c r="O188" s="160"/>
      <c r="P188" s="160"/>
      <c r="Q188" t="s">
        <v>429</v>
      </c>
      <c r="R188" s="160" t="s">
        <v>430</v>
      </c>
      <c r="S188" s="1" t="s">
        <v>34</v>
      </c>
      <c r="T188" s="1"/>
      <c r="U188" s="182"/>
      <c r="V188" s="1"/>
      <c r="W188" s="1"/>
    </row>
    <row r="189" spans="1:23">
      <c r="A189">
        <v>188</v>
      </c>
      <c r="B189" s="1" t="s">
        <v>29</v>
      </c>
      <c r="C189" t="s">
        <v>419</v>
      </c>
      <c r="D189" s="1" t="s">
        <v>48</v>
      </c>
      <c r="E189" s="160"/>
      <c r="F189" s="160"/>
      <c r="G189" s="160"/>
      <c r="H189" s="160"/>
      <c r="I189" s="160"/>
      <c r="J189" s="160"/>
      <c r="K189" s="160"/>
      <c r="L189" s="160"/>
      <c r="M189" s="160"/>
      <c r="N189" s="160" t="s">
        <v>420</v>
      </c>
      <c r="O189" s="160"/>
      <c r="P189" s="160"/>
      <c r="Q189" t="s">
        <v>701</v>
      </c>
      <c r="R189" s="160" t="s">
        <v>702</v>
      </c>
      <c r="S189" s="1" t="s">
        <v>43</v>
      </c>
      <c r="T189" s="1"/>
      <c r="U189" s="182"/>
      <c r="V189" s="1"/>
      <c r="W189" s="1"/>
    </row>
    <row r="190" spans="1:23">
      <c r="A190">
        <v>189</v>
      </c>
      <c r="B190" s="1" t="s">
        <v>29</v>
      </c>
      <c r="C190" t="s">
        <v>434</v>
      </c>
      <c r="D190" s="1" t="s">
        <v>60</v>
      </c>
      <c r="E190" s="160"/>
      <c r="F190" s="160"/>
      <c r="G190" s="160"/>
      <c r="H190" s="160"/>
      <c r="I190" s="160"/>
      <c r="J190" s="160"/>
      <c r="K190" s="160"/>
      <c r="L190" s="160" t="s">
        <v>435</v>
      </c>
      <c r="M190" s="160"/>
      <c r="N190" s="160"/>
      <c r="O190" s="160"/>
      <c r="P190" s="160"/>
      <c r="Q190" t="s">
        <v>436</v>
      </c>
      <c r="R190" s="160" t="s">
        <v>437</v>
      </c>
      <c r="S190" s="1" t="s">
        <v>43</v>
      </c>
      <c r="T190" s="1"/>
      <c r="U190" s="182"/>
      <c r="V190" s="1"/>
      <c r="W190" s="1"/>
    </row>
    <row r="191" spans="1:23">
      <c r="A191">
        <v>190</v>
      </c>
      <c r="B191" s="1" t="s">
        <v>29</v>
      </c>
      <c r="C191" t="s">
        <v>415</v>
      </c>
      <c r="D191" s="1" t="s">
        <v>69</v>
      </c>
      <c r="E191" s="160"/>
      <c r="F191" s="160"/>
      <c r="G191" s="160"/>
      <c r="H191" s="160"/>
      <c r="I191" s="160"/>
      <c r="J191" s="160"/>
      <c r="K191" s="160"/>
      <c r="L191" s="160"/>
      <c r="M191" s="160" t="s">
        <v>416</v>
      </c>
      <c r="N191" s="160"/>
      <c r="O191" s="160"/>
      <c r="P191" s="160"/>
      <c r="Q191" t="s">
        <v>438</v>
      </c>
      <c r="R191" s="160" t="s">
        <v>550</v>
      </c>
      <c r="S191" s="1" t="s">
        <v>34</v>
      </c>
      <c r="T191" s="1"/>
      <c r="U191" s="182"/>
      <c r="V191" s="1"/>
      <c r="W191" s="1"/>
    </row>
    <row r="192" spans="1:23">
      <c r="A192">
        <v>191</v>
      </c>
      <c r="B192" s="1" t="s">
        <v>29</v>
      </c>
      <c r="C192" t="s">
        <v>440</v>
      </c>
      <c r="D192" s="1" t="s">
        <v>48</v>
      </c>
      <c r="E192" s="160"/>
      <c r="F192" s="160"/>
      <c r="G192" s="160"/>
      <c r="H192" s="160"/>
      <c r="I192" s="160"/>
      <c r="J192" s="160"/>
      <c r="K192" s="160"/>
      <c r="L192" s="160"/>
      <c r="M192" s="160"/>
      <c r="N192" s="160" t="s">
        <v>441</v>
      </c>
      <c r="O192" s="160"/>
      <c r="P192" s="160"/>
      <c r="Q192" t="s">
        <v>703</v>
      </c>
      <c r="R192" s="160" t="s">
        <v>704</v>
      </c>
      <c r="S192" s="1" t="s">
        <v>43</v>
      </c>
      <c r="T192" s="1"/>
      <c r="U192" s="182"/>
      <c r="V192" s="1"/>
      <c r="W192" s="1"/>
    </row>
    <row r="193" spans="1:23">
      <c r="A193">
        <v>192</v>
      </c>
      <c r="B193" s="1" t="s">
        <v>29</v>
      </c>
      <c r="C193" t="s">
        <v>446</v>
      </c>
      <c r="D193" s="1" t="s">
        <v>60</v>
      </c>
      <c r="E193" s="160"/>
      <c r="F193" s="160"/>
      <c r="G193" s="160"/>
      <c r="H193" s="160"/>
      <c r="I193" s="160"/>
      <c r="J193" s="160" t="s">
        <v>447</v>
      </c>
      <c r="K193" s="160"/>
      <c r="L193" s="160"/>
      <c r="M193" s="160"/>
      <c r="N193" s="160"/>
      <c r="O193" s="160"/>
      <c r="P193" s="160"/>
      <c r="Q193" t="s">
        <v>705</v>
      </c>
      <c r="R193" s="160" t="s">
        <v>706</v>
      </c>
      <c r="S193" s="1" t="s">
        <v>43</v>
      </c>
      <c r="T193" s="1"/>
      <c r="V193" s="1"/>
      <c r="W193" s="1"/>
    </row>
    <row r="194" spans="1:23">
      <c r="A194">
        <v>193</v>
      </c>
      <c r="B194" s="1" t="s">
        <v>29</v>
      </c>
      <c r="C194" t="s">
        <v>452</v>
      </c>
      <c r="D194" s="1" t="s">
        <v>69</v>
      </c>
      <c r="E194" s="160"/>
      <c r="F194" s="160"/>
      <c r="G194" s="160"/>
      <c r="H194" s="160"/>
      <c r="I194" s="160"/>
      <c r="J194" s="160"/>
      <c r="K194" s="160" t="s">
        <v>453</v>
      </c>
      <c r="L194" s="160"/>
      <c r="M194" s="160"/>
      <c r="N194" s="160"/>
      <c r="O194" s="160"/>
      <c r="P194" s="160"/>
      <c r="Q194" t="s">
        <v>707</v>
      </c>
      <c r="R194" s="160" t="s">
        <v>708</v>
      </c>
      <c r="S194" s="1" t="s">
        <v>34</v>
      </c>
      <c r="T194" s="1"/>
    </row>
    <row r="195" spans="1:23">
      <c r="A195">
        <v>194</v>
      </c>
      <c r="B195" s="1" t="s">
        <v>29</v>
      </c>
      <c r="C195" t="s">
        <v>456</v>
      </c>
      <c r="D195" s="1" t="s">
        <v>48</v>
      </c>
      <c r="E195" s="160"/>
      <c r="F195" s="160"/>
      <c r="G195" s="160"/>
      <c r="H195" s="160"/>
      <c r="I195" s="160"/>
      <c r="J195" s="160"/>
      <c r="K195" s="160"/>
      <c r="L195" s="160" t="s">
        <v>457</v>
      </c>
      <c r="M195" s="160"/>
      <c r="N195" s="160"/>
      <c r="O195" s="160"/>
      <c r="P195" s="160"/>
      <c r="Q195" t="s">
        <v>709</v>
      </c>
      <c r="R195" s="160" t="s">
        <v>710</v>
      </c>
      <c r="S195" s="1" t="s">
        <v>43</v>
      </c>
      <c r="T195" s="1"/>
      <c r="U195" s="182"/>
      <c r="V195" s="1"/>
      <c r="W195" s="1"/>
    </row>
    <row r="196" spans="1:23">
      <c r="A196">
        <v>195</v>
      </c>
      <c r="B196" s="1" t="s">
        <v>29</v>
      </c>
      <c r="C196" t="s">
        <v>462</v>
      </c>
      <c r="D196" s="1" t="s">
        <v>48</v>
      </c>
      <c r="E196" s="160"/>
      <c r="F196" s="160"/>
      <c r="G196" s="160"/>
      <c r="H196" s="160"/>
      <c r="I196" s="160"/>
      <c r="J196" s="160"/>
      <c r="K196" s="160"/>
      <c r="L196" s="160" t="s">
        <v>463</v>
      </c>
      <c r="M196" s="160"/>
      <c r="N196" s="160"/>
      <c r="O196" s="160"/>
      <c r="P196" s="160"/>
      <c r="Q196" t="s">
        <v>711</v>
      </c>
      <c r="R196" s="160" t="s">
        <v>712</v>
      </c>
      <c r="S196" s="1" t="s">
        <v>43</v>
      </c>
      <c r="T196" s="1"/>
      <c r="U196" s="182"/>
      <c r="V196" s="1"/>
      <c r="W196" s="1"/>
    </row>
    <row r="197" spans="1:23">
      <c r="A197">
        <v>196</v>
      </c>
      <c r="B197" s="1" t="s">
        <v>29</v>
      </c>
      <c r="C197" t="s">
        <v>468</v>
      </c>
      <c r="D197" s="1" t="s">
        <v>48</v>
      </c>
      <c r="E197" s="160"/>
      <c r="F197" s="160"/>
      <c r="G197" s="160"/>
      <c r="H197" s="160"/>
      <c r="I197" s="160"/>
      <c r="J197" s="160"/>
      <c r="K197" s="160"/>
      <c r="L197" s="160" t="s">
        <v>469</v>
      </c>
      <c r="M197" s="160"/>
      <c r="N197" s="160"/>
      <c r="O197" s="160"/>
      <c r="P197" s="160"/>
      <c r="Q197" t="s">
        <v>713</v>
      </c>
      <c r="R197" s="160" t="s">
        <v>714</v>
      </c>
      <c r="S197" s="1" t="s">
        <v>43</v>
      </c>
      <c r="T197" s="1"/>
      <c r="U197" s="182"/>
      <c r="V197" s="1"/>
      <c r="W197" s="1"/>
    </row>
    <row r="198" spans="1:23">
      <c r="A198">
        <v>197</v>
      </c>
      <c r="B198" s="1" t="s">
        <v>29</v>
      </c>
      <c r="C198" t="s">
        <v>474</v>
      </c>
      <c r="D198" s="1" t="s">
        <v>48</v>
      </c>
      <c r="E198" s="160"/>
      <c r="F198" s="160"/>
      <c r="G198" s="160"/>
      <c r="H198" s="160"/>
      <c r="I198" s="160"/>
      <c r="J198" s="160"/>
      <c r="K198" s="160"/>
      <c r="L198" s="160" t="s">
        <v>475</v>
      </c>
      <c r="M198" s="160"/>
      <c r="N198" s="160"/>
      <c r="O198" s="160"/>
      <c r="P198" s="160"/>
      <c r="Q198" t="s">
        <v>715</v>
      </c>
      <c r="R198" s="160" t="s">
        <v>716</v>
      </c>
      <c r="S198" s="1" t="s">
        <v>43</v>
      </c>
      <c r="T198" s="1"/>
      <c r="U198" s="182"/>
      <c r="V198" s="1"/>
      <c r="W198" s="1"/>
    </row>
    <row r="199" spans="1:23">
      <c r="A199">
        <v>198</v>
      </c>
      <c r="B199" s="1" t="s">
        <v>29</v>
      </c>
      <c r="C199" t="s">
        <v>480</v>
      </c>
      <c r="D199" s="1" t="s">
        <v>48</v>
      </c>
      <c r="E199" s="160"/>
      <c r="F199" s="160"/>
      <c r="G199" s="160"/>
      <c r="H199" s="160"/>
      <c r="I199" s="160"/>
      <c r="J199" s="160"/>
      <c r="K199" s="160"/>
      <c r="L199" s="160" t="s">
        <v>481</v>
      </c>
      <c r="M199" s="160"/>
      <c r="N199" s="160"/>
      <c r="O199" s="160"/>
      <c r="P199" s="160"/>
      <c r="Q199" t="s">
        <v>717</v>
      </c>
      <c r="R199" s="160" t="s">
        <v>718</v>
      </c>
      <c r="S199" s="1" t="s">
        <v>64</v>
      </c>
      <c r="T199" s="1"/>
      <c r="U199" s="182"/>
      <c r="V199" s="1"/>
      <c r="W199" s="1"/>
    </row>
    <row r="200" spans="1:23">
      <c r="A200">
        <v>199</v>
      </c>
      <c r="B200" s="1" t="s">
        <v>29</v>
      </c>
      <c r="C200" t="s">
        <v>489</v>
      </c>
      <c r="D200" s="1" t="s">
        <v>60</v>
      </c>
      <c r="E200" s="160"/>
      <c r="F200" s="160"/>
      <c r="G200" s="160"/>
      <c r="H200" s="160"/>
      <c r="I200" s="160"/>
      <c r="J200" s="160" t="s">
        <v>490</v>
      </c>
      <c r="K200" s="160"/>
      <c r="L200" s="160"/>
      <c r="M200" s="160"/>
      <c r="N200" s="160"/>
      <c r="O200" s="160"/>
      <c r="P200" s="160"/>
      <c r="Q200" t="s">
        <v>491</v>
      </c>
      <c r="R200" s="160" t="s">
        <v>492</v>
      </c>
      <c r="S200" s="1" t="s">
        <v>43</v>
      </c>
      <c r="T200" s="1"/>
      <c r="V200" s="1"/>
      <c r="W200" s="1"/>
    </row>
    <row r="201" spans="1:23">
      <c r="A201">
        <v>200</v>
      </c>
      <c r="B201" s="1" t="s">
        <v>29</v>
      </c>
      <c r="C201" t="s">
        <v>415</v>
      </c>
      <c r="D201" s="1" t="s">
        <v>69</v>
      </c>
      <c r="E201" s="160"/>
      <c r="F201" s="160"/>
      <c r="G201" s="160"/>
      <c r="H201" s="160"/>
      <c r="I201" s="160"/>
      <c r="J201" s="160"/>
      <c r="K201" s="160" t="s">
        <v>416</v>
      </c>
      <c r="L201" s="160"/>
      <c r="M201" s="160"/>
      <c r="N201" s="160"/>
      <c r="O201" s="160"/>
      <c r="P201" s="160"/>
      <c r="Q201" t="s">
        <v>493</v>
      </c>
      <c r="R201" s="160" t="s">
        <v>3754</v>
      </c>
      <c r="S201" s="1" t="s">
        <v>34</v>
      </c>
      <c r="T201" s="1"/>
    </row>
    <row r="202" spans="1:23">
      <c r="A202">
        <v>201</v>
      </c>
      <c r="B202" s="1" t="s">
        <v>29</v>
      </c>
      <c r="C202" t="s">
        <v>495</v>
      </c>
      <c r="D202" s="1" t="s">
        <v>48</v>
      </c>
      <c r="E202" s="160"/>
      <c r="F202" s="160"/>
      <c r="G202" s="160"/>
      <c r="H202" s="160"/>
      <c r="I202" s="160"/>
      <c r="J202" s="160"/>
      <c r="K202" s="160"/>
      <c r="L202" s="160" t="s">
        <v>496</v>
      </c>
      <c r="M202" s="160"/>
      <c r="N202" s="160"/>
      <c r="O202" s="160"/>
      <c r="P202" s="160"/>
      <c r="Q202" t="s">
        <v>497</v>
      </c>
      <c r="R202" s="160" t="s">
        <v>3753</v>
      </c>
      <c r="S202" s="1" t="s">
        <v>43</v>
      </c>
      <c r="T202" s="1"/>
      <c r="U202" s="182"/>
      <c r="V202" s="1"/>
      <c r="W202" s="1"/>
    </row>
    <row r="203" spans="1:23">
      <c r="A203">
        <v>202</v>
      </c>
      <c r="B203" s="1" t="s">
        <v>29</v>
      </c>
      <c r="C203" t="s">
        <v>419</v>
      </c>
      <c r="D203" s="1" t="s">
        <v>48</v>
      </c>
      <c r="E203" s="160"/>
      <c r="F203" s="160"/>
      <c r="G203" s="160"/>
      <c r="H203" s="160"/>
      <c r="I203" s="160"/>
      <c r="J203" s="160"/>
      <c r="K203" s="160"/>
      <c r="L203" s="160" t="s">
        <v>420</v>
      </c>
      <c r="M203" s="160"/>
      <c r="N203" s="160"/>
      <c r="O203" s="160"/>
      <c r="P203" s="160"/>
      <c r="Q203" t="s">
        <v>719</v>
      </c>
      <c r="R203" s="160" t="s">
        <v>3751</v>
      </c>
      <c r="S203" s="1" t="s">
        <v>43</v>
      </c>
      <c r="T203" s="1"/>
      <c r="U203" s="182"/>
      <c r="V203" s="1"/>
      <c r="W203" s="1"/>
    </row>
    <row r="204" spans="1:23">
      <c r="A204">
        <v>203</v>
      </c>
      <c r="B204" s="1" t="s">
        <v>29</v>
      </c>
      <c r="C204" t="s">
        <v>720</v>
      </c>
      <c r="D204" s="1" t="s">
        <v>60</v>
      </c>
      <c r="E204" s="160"/>
      <c r="F204" s="160"/>
      <c r="G204" s="160"/>
      <c r="H204" s="160" t="s">
        <v>721</v>
      </c>
      <c r="I204" s="160"/>
      <c r="J204" s="160"/>
      <c r="K204" s="160"/>
      <c r="L204" s="160"/>
      <c r="M204" s="160"/>
      <c r="N204" s="160"/>
      <c r="O204" s="160"/>
      <c r="P204" s="160"/>
      <c r="Q204" t="s">
        <v>722</v>
      </c>
      <c r="R204" s="160" t="s">
        <v>723</v>
      </c>
      <c r="S204" s="1" t="s">
        <v>43</v>
      </c>
      <c r="T204" s="1">
        <v>1</v>
      </c>
      <c r="U204" s="179" t="str">
        <f>MID(C204,6,5)</f>
        <v>05918</v>
      </c>
      <c r="V204" s="1">
        <v>1</v>
      </c>
      <c r="W204" s="1" t="str">
        <f>U204&amp;"_Payee_"&amp;U205</f>
        <v>05918_Payee_05756</v>
      </c>
    </row>
    <row r="205" spans="1:23">
      <c r="A205" s="161">
        <v>204</v>
      </c>
      <c r="B205" s="162" t="s">
        <v>29</v>
      </c>
      <c r="C205" s="161" t="s">
        <v>340</v>
      </c>
      <c r="D205" s="162" t="s">
        <v>69</v>
      </c>
      <c r="I205" s="167" t="s">
        <v>341</v>
      </c>
      <c r="Q205" s="161" t="s">
        <v>726</v>
      </c>
      <c r="R205" s="167" t="s">
        <v>727</v>
      </c>
      <c r="S205" s="162" t="s">
        <v>34</v>
      </c>
      <c r="U205" s="179" t="str">
        <f>MID(C205,6,5)</f>
        <v>05756</v>
      </c>
    </row>
    <row r="206" spans="1:23">
      <c r="A206" s="161">
        <v>205</v>
      </c>
      <c r="B206" s="162" t="s">
        <v>29</v>
      </c>
      <c r="C206" s="161" t="s">
        <v>344</v>
      </c>
      <c r="D206" s="162" t="s">
        <v>48</v>
      </c>
      <c r="J206" s="167" t="s">
        <v>345</v>
      </c>
      <c r="Q206" s="161" t="s">
        <v>728</v>
      </c>
      <c r="R206" s="167" t="s">
        <v>729</v>
      </c>
      <c r="S206" s="162" t="s">
        <v>43</v>
      </c>
    </row>
    <row r="207" spans="1:23">
      <c r="A207" s="161">
        <v>206</v>
      </c>
      <c r="B207" s="162" t="s">
        <v>29</v>
      </c>
      <c r="C207" s="161" t="s">
        <v>350</v>
      </c>
      <c r="D207" s="162" t="s">
        <v>48</v>
      </c>
      <c r="J207" s="167" t="s">
        <v>351</v>
      </c>
      <c r="Q207" s="161" t="s">
        <v>732</v>
      </c>
      <c r="R207" s="167" t="s">
        <v>733</v>
      </c>
      <c r="S207" s="162" t="s">
        <v>43</v>
      </c>
    </row>
    <row r="208" spans="1:23">
      <c r="A208" s="161">
        <v>207</v>
      </c>
      <c r="B208" s="162" t="s">
        <v>29</v>
      </c>
      <c r="C208" s="161" t="s">
        <v>359</v>
      </c>
      <c r="D208" s="162" t="s">
        <v>48</v>
      </c>
      <c r="J208" s="167" t="s">
        <v>360</v>
      </c>
      <c r="Q208" s="161" t="s">
        <v>736</v>
      </c>
      <c r="R208" s="167" t="s">
        <v>737</v>
      </c>
      <c r="S208" s="162" t="s">
        <v>43</v>
      </c>
    </row>
    <row r="209" spans="1:23">
      <c r="A209" s="161">
        <v>208</v>
      </c>
      <c r="B209" s="162" t="s">
        <v>29</v>
      </c>
      <c r="C209" s="161" t="s">
        <v>379</v>
      </c>
      <c r="D209" s="162" t="s">
        <v>60</v>
      </c>
      <c r="J209" s="167" t="s">
        <v>380</v>
      </c>
      <c r="Q209" s="161" t="s">
        <v>740</v>
      </c>
      <c r="R209" s="167" t="s">
        <v>741</v>
      </c>
      <c r="S209" s="162" t="s">
        <v>43</v>
      </c>
    </row>
    <row r="210" spans="1:23">
      <c r="A210">
        <v>209</v>
      </c>
      <c r="B210" s="1" t="s">
        <v>29</v>
      </c>
      <c r="C210" t="s">
        <v>385</v>
      </c>
      <c r="D210" s="1" t="s">
        <v>69</v>
      </c>
      <c r="E210" s="160"/>
      <c r="F210" s="160"/>
      <c r="G210" s="160"/>
      <c r="H210" s="160"/>
      <c r="I210" s="160"/>
      <c r="J210" s="160"/>
      <c r="K210" s="160" t="s">
        <v>386</v>
      </c>
      <c r="L210" s="160"/>
      <c r="M210" s="160"/>
      <c r="N210" s="160"/>
      <c r="O210" s="160"/>
      <c r="P210" s="160"/>
      <c r="Q210" t="s">
        <v>742</v>
      </c>
      <c r="R210" s="160" t="s">
        <v>388</v>
      </c>
      <c r="S210" s="1" t="s">
        <v>34</v>
      </c>
      <c r="T210" s="1"/>
    </row>
    <row r="211" spans="1:23">
      <c r="A211">
        <v>210</v>
      </c>
      <c r="B211" s="1" t="s">
        <v>29</v>
      </c>
      <c r="C211" t="s">
        <v>389</v>
      </c>
      <c r="D211" s="1" t="s">
        <v>48</v>
      </c>
      <c r="E211" s="160"/>
      <c r="F211" s="160"/>
      <c r="G211" s="160"/>
      <c r="H211" s="160"/>
      <c r="I211" s="160"/>
      <c r="J211" s="160"/>
      <c r="K211" s="160"/>
      <c r="L211" s="160" t="s">
        <v>390</v>
      </c>
      <c r="M211" s="160"/>
      <c r="N211" s="160"/>
      <c r="O211" s="160"/>
      <c r="P211" s="160"/>
      <c r="Q211" t="s">
        <v>743</v>
      </c>
      <c r="R211" s="160" t="s">
        <v>744</v>
      </c>
      <c r="S211" s="1" t="s">
        <v>43</v>
      </c>
      <c r="T211" s="1"/>
      <c r="U211" s="182"/>
      <c r="V211" s="1"/>
      <c r="W211" s="1"/>
    </row>
    <row r="212" spans="1:23">
      <c r="A212">
        <v>211</v>
      </c>
      <c r="B212" s="1" t="s">
        <v>29</v>
      </c>
      <c r="C212" t="s">
        <v>393</v>
      </c>
      <c r="D212" s="1" t="s">
        <v>48</v>
      </c>
      <c r="E212" s="160"/>
      <c r="F212" s="160"/>
      <c r="G212" s="160"/>
      <c r="H212" s="160"/>
      <c r="I212" s="160"/>
      <c r="J212" s="160"/>
      <c r="K212" s="160"/>
      <c r="L212" s="160" t="s">
        <v>394</v>
      </c>
      <c r="M212" s="160"/>
      <c r="N212" s="160"/>
      <c r="O212" s="160"/>
      <c r="P212" s="160"/>
      <c r="Q212" t="s">
        <v>745</v>
      </c>
      <c r="R212" s="160" t="s">
        <v>746</v>
      </c>
      <c r="S212" s="1" t="s">
        <v>43</v>
      </c>
      <c r="T212" s="1"/>
      <c r="U212" s="182"/>
      <c r="V212" s="1"/>
      <c r="W212" s="1"/>
    </row>
    <row r="213" spans="1:23">
      <c r="A213">
        <v>212</v>
      </c>
      <c r="B213" s="1" t="s">
        <v>29</v>
      </c>
      <c r="C213" t="s">
        <v>400</v>
      </c>
      <c r="D213" s="1" t="s">
        <v>48</v>
      </c>
      <c r="E213" s="160"/>
      <c r="F213" s="160"/>
      <c r="G213" s="160"/>
      <c r="H213" s="160"/>
      <c r="I213" s="160"/>
      <c r="J213" s="160"/>
      <c r="K213" s="160"/>
      <c r="L213" s="160" t="s">
        <v>401</v>
      </c>
      <c r="M213" s="160"/>
      <c r="N213" s="160"/>
      <c r="O213" s="160"/>
      <c r="P213" s="160"/>
      <c r="Q213" t="s">
        <v>747</v>
      </c>
      <c r="R213" s="160" t="s">
        <v>748</v>
      </c>
      <c r="S213" s="1" t="s">
        <v>43</v>
      </c>
      <c r="T213" s="1"/>
      <c r="U213" s="182"/>
      <c r="V213" s="1"/>
      <c r="W213" s="1"/>
    </row>
    <row r="214" spans="1:23">
      <c r="A214">
        <v>213</v>
      </c>
      <c r="B214" s="1" t="s">
        <v>29</v>
      </c>
      <c r="C214" t="s">
        <v>404</v>
      </c>
      <c r="D214" s="1" t="s">
        <v>48</v>
      </c>
      <c r="E214" s="160"/>
      <c r="F214" s="160"/>
      <c r="G214" s="160"/>
      <c r="H214" s="160"/>
      <c r="I214" s="160"/>
      <c r="J214" s="160"/>
      <c r="K214" s="160"/>
      <c r="L214" s="160" t="s">
        <v>405</v>
      </c>
      <c r="M214" s="160"/>
      <c r="N214" s="160"/>
      <c r="O214" s="160"/>
      <c r="P214" s="160"/>
      <c r="Q214" t="s">
        <v>749</v>
      </c>
      <c r="R214" s="160" t="s">
        <v>750</v>
      </c>
      <c r="S214" s="1" t="s">
        <v>43</v>
      </c>
      <c r="T214" s="1"/>
      <c r="U214" s="182"/>
      <c r="V214" s="1"/>
      <c r="W214" s="1"/>
    </row>
    <row r="215" spans="1:23">
      <c r="A215">
        <v>214</v>
      </c>
      <c r="B215" s="1" t="s">
        <v>29</v>
      </c>
      <c r="C215" t="s">
        <v>408</v>
      </c>
      <c r="D215" s="1" t="s">
        <v>60</v>
      </c>
      <c r="E215" s="160"/>
      <c r="F215" s="160"/>
      <c r="G215" s="160"/>
      <c r="H215" s="160"/>
      <c r="I215" s="160"/>
      <c r="J215" s="160"/>
      <c r="K215" s="160"/>
      <c r="L215" s="160" t="s">
        <v>409</v>
      </c>
      <c r="M215" s="160"/>
      <c r="N215" s="160"/>
      <c r="O215" s="160"/>
      <c r="P215" s="160"/>
      <c r="Q215" t="s">
        <v>410</v>
      </c>
      <c r="R215" s="160" t="s">
        <v>411</v>
      </c>
      <c r="S215" s="1" t="s">
        <v>43</v>
      </c>
      <c r="T215" s="1"/>
      <c r="U215" s="182"/>
      <c r="V215" s="1"/>
      <c r="W215" s="1"/>
    </row>
    <row r="216" spans="1:23">
      <c r="A216">
        <v>215</v>
      </c>
      <c r="B216" s="1" t="s">
        <v>29</v>
      </c>
      <c r="C216" t="s">
        <v>415</v>
      </c>
      <c r="D216" s="1" t="s">
        <v>69</v>
      </c>
      <c r="E216" s="160"/>
      <c r="F216" s="160"/>
      <c r="G216" s="160"/>
      <c r="H216" s="160"/>
      <c r="I216" s="160"/>
      <c r="J216" s="160"/>
      <c r="K216" s="160"/>
      <c r="L216" s="160"/>
      <c r="M216" s="160" t="s">
        <v>416</v>
      </c>
      <c r="N216" s="160"/>
      <c r="O216" s="160"/>
      <c r="P216" s="160"/>
      <c r="Q216" t="s">
        <v>417</v>
      </c>
      <c r="R216" s="160" t="s">
        <v>418</v>
      </c>
      <c r="S216" s="1" t="s">
        <v>34</v>
      </c>
      <c r="T216" s="1"/>
      <c r="U216" s="182"/>
      <c r="V216" s="1"/>
      <c r="W216" s="1"/>
    </row>
    <row r="217" spans="1:23">
      <c r="A217">
        <v>216</v>
      </c>
      <c r="B217" s="1" t="s">
        <v>29</v>
      </c>
      <c r="C217" t="s">
        <v>419</v>
      </c>
      <c r="D217" s="1" t="s">
        <v>48</v>
      </c>
      <c r="E217" s="160"/>
      <c r="F217" s="160"/>
      <c r="G217" s="160"/>
      <c r="H217" s="160"/>
      <c r="I217" s="160"/>
      <c r="J217" s="160"/>
      <c r="K217" s="160"/>
      <c r="L217" s="160"/>
      <c r="M217" s="160"/>
      <c r="N217" s="160" t="s">
        <v>420</v>
      </c>
      <c r="O217" s="160"/>
      <c r="P217" s="160"/>
      <c r="Q217" t="s">
        <v>751</v>
      </c>
      <c r="R217" s="160" t="s">
        <v>752</v>
      </c>
      <c r="S217" s="1" t="s">
        <v>43</v>
      </c>
      <c r="T217" s="1"/>
      <c r="U217" s="182"/>
      <c r="V217" s="1"/>
      <c r="W217" s="1"/>
    </row>
    <row r="218" spans="1:23">
      <c r="A218">
        <v>217</v>
      </c>
      <c r="B218" s="1" t="s">
        <v>29</v>
      </c>
      <c r="C218" t="s">
        <v>425</v>
      </c>
      <c r="D218" s="1" t="s">
        <v>60</v>
      </c>
      <c r="E218" s="160"/>
      <c r="F218" s="160"/>
      <c r="G218" s="160"/>
      <c r="H218" s="160"/>
      <c r="I218" s="160"/>
      <c r="J218" s="160"/>
      <c r="K218" s="160"/>
      <c r="L218" s="160" t="s">
        <v>426</v>
      </c>
      <c r="M218" s="160"/>
      <c r="N218" s="160"/>
      <c r="O218" s="160"/>
      <c r="P218" s="160"/>
      <c r="Q218" t="s">
        <v>427</v>
      </c>
      <c r="R218" s="160" t="s">
        <v>428</v>
      </c>
      <c r="S218" s="1" t="s">
        <v>43</v>
      </c>
      <c r="T218" s="1"/>
      <c r="U218" s="182"/>
      <c r="V218" s="1"/>
      <c r="W218" s="1"/>
    </row>
    <row r="219" spans="1:23">
      <c r="A219">
        <v>218</v>
      </c>
      <c r="B219" s="1" t="s">
        <v>29</v>
      </c>
      <c r="C219" t="s">
        <v>415</v>
      </c>
      <c r="D219" s="1" t="s">
        <v>69</v>
      </c>
      <c r="E219" s="160"/>
      <c r="F219" s="160"/>
      <c r="G219" s="160"/>
      <c r="H219" s="160"/>
      <c r="I219" s="160"/>
      <c r="J219" s="160"/>
      <c r="K219" s="160"/>
      <c r="L219" s="160"/>
      <c r="M219" s="160" t="s">
        <v>416</v>
      </c>
      <c r="N219" s="160"/>
      <c r="O219" s="160"/>
      <c r="P219" s="160"/>
      <c r="Q219" t="s">
        <v>429</v>
      </c>
      <c r="R219" s="160" t="s">
        <v>430</v>
      </c>
      <c r="S219" s="1" t="s">
        <v>34</v>
      </c>
      <c r="T219" s="1"/>
      <c r="U219" s="182"/>
      <c r="V219" s="1"/>
      <c r="W219" s="1"/>
    </row>
    <row r="220" spans="1:23">
      <c r="A220">
        <v>219</v>
      </c>
      <c r="B220" s="1" t="s">
        <v>29</v>
      </c>
      <c r="C220" t="s">
        <v>419</v>
      </c>
      <c r="D220" s="1" t="s">
        <v>48</v>
      </c>
      <c r="E220" s="160"/>
      <c r="F220" s="160"/>
      <c r="G220" s="160"/>
      <c r="H220" s="160"/>
      <c r="I220" s="160"/>
      <c r="J220" s="160"/>
      <c r="K220" s="160"/>
      <c r="L220" s="160"/>
      <c r="M220" s="160"/>
      <c r="N220" s="160" t="s">
        <v>420</v>
      </c>
      <c r="O220" s="160"/>
      <c r="P220" s="160"/>
      <c r="Q220" t="s">
        <v>753</v>
      </c>
      <c r="R220" s="160" t="s">
        <v>754</v>
      </c>
      <c r="S220" s="1" t="s">
        <v>43</v>
      </c>
      <c r="T220" s="1"/>
      <c r="U220" s="182"/>
      <c r="V220" s="1"/>
      <c r="W220" s="1"/>
    </row>
    <row r="221" spans="1:23">
      <c r="A221">
        <v>220</v>
      </c>
      <c r="B221" s="1" t="s">
        <v>29</v>
      </c>
      <c r="C221" t="s">
        <v>434</v>
      </c>
      <c r="D221" s="1" t="s">
        <v>60</v>
      </c>
      <c r="E221" s="160"/>
      <c r="F221" s="160"/>
      <c r="G221" s="160"/>
      <c r="H221" s="160"/>
      <c r="I221" s="160"/>
      <c r="J221" s="160"/>
      <c r="K221" s="160"/>
      <c r="L221" s="160" t="s">
        <v>435</v>
      </c>
      <c r="M221" s="160"/>
      <c r="N221" s="160"/>
      <c r="O221" s="160"/>
      <c r="P221" s="160"/>
      <c r="Q221" t="s">
        <v>436</v>
      </c>
      <c r="R221" s="160" t="s">
        <v>437</v>
      </c>
      <c r="S221" s="1" t="s">
        <v>43</v>
      </c>
      <c r="T221" s="1"/>
      <c r="U221" s="182"/>
      <c r="V221" s="1"/>
      <c r="W221" s="1"/>
    </row>
    <row r="222" spans="1:23">
      <c r="A222">
        <v>221</v>
      </c>
      <c r="B222" s="1" t="s">
        <v>29</v>
      </c>
      <c r="C222" t="s">
        <v>415</v>
      </c>
      <c r="D222" s="1" t="s">
        <v>69</v>
      </c>
      <c r="E222" s="160"/>
      <c r="F222" s="160"/>
      <c r="G222" s="160"/>
      <c r="H222" s="160"/>
      <c r="I222" s="160"/>
      <c r="J222" s="160"/>
      <c r="K222" s="160"/>
      <c r="L222" s="160"/>
      <c r="M222" s="160" t="s">
        <v>416</v>
      </c>
      <c r="N222" s="160"/>
      <c r="O222" s="160"/>
      <c r="P222" s="160"/>
      <c r="Q222" t="s">
        <v>438</v>
      </c>
      <c r="R222" s="160" t="s">
        <v>550</v>
      </c>
      <c r="S222" s="1" t="s">
        <v>34</v>
      </c>
      <c r="T222" s="1"/>
      <c r="U222" s="182"/>
      <c r="V222" s="1"/>
      <c r="W222" s="1"/>
    </row>
    <row r="223" spans="1:23">
      <c r="A223">
        <v>222</v>
      </c>
      <c r="B223" s="1" t="s">
        <v>29</v>
      </c>
      <c r="C223" t="s">
        <v>440</v>
      </c>
      <c r="D223" s="1" t="s">
        <v>48</v>
      </c>
      <c r="E223" s="160"/>
      <c r="F223" s="160"/>
      <c r="G223" s="160"/>
      <c r="H223" s="160"/>
      <c r="I223" s="160"/>
      <c r="J223" s="160"/>
      <c r="K223" s="160"/>
      <c r="L223" s="160"/>
      <c r="M223" s="160"/>
      <c r="N223" s="160" t="s">
        <v>441</v>
      </c>
      <c r="O223" s="160"/>
      <c r="P223" s="160"/>
      <c r="Q223" t="s">
        <v>755</v>
      </c>
      <c r="R223" s="160" t="s">
        <v>756</v>
      </c>
      <c r="S223" s="1" t="s">
        <v>43</v>
      </c>
      <c r="T223" s="1"/>
      <c r="U223" s="182"/>
      <c r="V223" s="1"/>
      <c r="W223" s="1"/>
    </row>
    <row r="224" spans="1:23">
      <c r="A224">
        <v>223</v>
      </c>
      <c r="B224" s="1" t="s">
        <v>29</v>
      </c>
      <c r="C224" t="s">
        <v>446</v>
      </c>
      <c r="D224" s="1" t="s">
        <v>60</v>
      </c>
      <c r="E224" s="160"/>
      <c r="F224" s="160"/>
      <c r="G224" s="160"/>
      <c r="H224" s="160"/>
      <c r="I224" s="160"/>
      <c r="J224" s="160" t="s">
        <v>447</v>
      </c>
      <c r="K224" s="160"/>
      <c r="L224" s="160"/>
      <c r="M224" s="160"/>
      <c r="N224" s="160"/>
      <c r="O224" s="160"/>
      <c r="P224" s="160"/>
      <c r="Q224" t="s">
        <v>757</v>
      </c>
      <c r="R224" s="160" t="s">
        <v>758</v>
      </c>
      <c r="S224" s="1" t="s">
        <v>43</v>
      </c>
      <c r="T224" s="1"/>
      <c r="V224" s="1"/>
      <c r="W224" s="1"/>
    </row>
    <row r="225" spans="1:23">
      <c r="A225">
        <v>224</v>
      </c>
      <c r="B225" s="1" t="s">
        <v>29</v>
      </c>
      <c r="C225" t="s">
        <v>452</v>
      </c>
      <c r="D225" s="1" t="s">
        <v>69</v>
      </c>
      <c r="E225" s="160"/>
      <c r="F225" s="160"/>
      <c r="G225" s="160"/>
      <c r="H225" s="160"/>
      <c r="I225" s="160"/>
      <c r="J225" s="160"/>
      <c r="K225" s="160" t="s">
        <v>453</v>
      </c>
      <c r="L225" s="160"/>
      <c r="M225" s="160"/>
      <c r="N225" s="160"/>
      <c r="O225" s="160"/>
      <c r="P225" s="160"/>
      <c r="Q225" t="s">
        <v>759</v>
      </c>
      <c r="R225" s="160" t="s">
        <v>760</v>
      </c>
      <c r="S225" s="1" t="s">
        <v>34</v>
      </c>
      <c r="T225" s="1"/>
    </row>
    <row r="226" spans="1:23">
      <c r="A226">
        <v>225</v>
      </c>
      <c r="B226" s="1" t="s">
        <v>29</v>
      </c>
      <c r="C226" t="s">
        <v>456</v>
      </c>
      <c r="D226" s="1" t="s">
        <v>48</v>
      </c>
      <c r="E226" s="160"/>
      <c r="F226" s="160"/>
      <c r="G226" s="160"/>
      <c r="H226" s="160"/>
      <c r="I226" s="160"/>
      <c r="J226" s="160"/>
      <c r="K226" s="160"/>
      <c r="L226" s="160" t="s">
        <v>457</v>
      </c>
      <c r="M226" s="160"/>
      <c r="N226" s="160"/>
      <c r="O226" s="160"/>
      <c r="P226" s="160"/>
      <c r="Q226" t="s">
        <v>761</v>
      </c>
      <c r="R226" s="160" t="s">
        <v>762</v>
      </c>
      <c r="S226" s="1" t="s">
        <v>43</v>
      </c>
      <c r="T226" s="1"/>
      <c r="U226" s="182"/>
      <c r="V226" s="1"/>
      <c r="W226" s="1"/>
    </row>
    <row r="227" spans="1:23">
      <c r="A227">
        <v>226</v>
      </c>
      <c r="B227" s="1" t="s">
        <v>29</v>
      </c>
      <c r="C227" t="s">
        <v>462</v>
      </c>
      <c r="D227" s="1" t="s">
        <v>48</v>
      </c>
      <c r="E227" s="160"/>
      <c r="F227" s="160"/>
      <c r="G227" s="160"/>
      <c r="H227" s="160"/>
      <c r="I227" s="160"/>
      <c r="J227" s="160"/>
      <c r="K227" s="160"/>
      <c r="L227" s="160" t="s">
        <v>463</v>
      </c>
      <c r="M227" s="160"/>
      <c r="N227" s="160"/>
      <c r="O227" s="160"/>
      <c r="P227" s="160"/>
      <c r="Q227" t="s">
        <v>763</v>
      </c>
      <c r="R227" s="160" t="s">
        <v>764</v>
      </c>
      <c r="S227" s="1" t="s">
        <v>43</v>
      </c>
      <c r="T227" s="1"/>
      <c r="U227" s="182"/>
      <c r="V227" s="1"/>
      <c r="W227" s="1"/>
    </row>
    <row r="228" spans="1:23">
      <c r="A228">
        <v>227</v>
      </c>
      <c r="B228" s="1" t="s">
        <v>29</v>
      </c>
      <c r="C228" t="s">
        <v>468</v>
      </c>
      <c r="D228" s="1" t="s">
        <v>48</v>
      </c>
      <c r="E228" s="160"/>
      <c r="F228" s="160"/>
      <c r="G228" s="160"/>
      <c r="H228" s="160"/>
      <c r="I228" s="160"/>
      <c r="J228" s="160"/>
      <c r="K228" s="160"/>
      <c r="L228" s="160" t="s">
        <v>469</v>
      </c>
      <c r="M228" s="160"/>
      <c r="N228" s="160"/>
      <c r="O228" s="160"/>
      <c r="P228" s="160"/>
      <c r="Q228" t="s">
        <v>765</v>
      </c>
      <c r="R228" s="160" t="s">
        <v>766</v>
      </c>
      <c r="S228" s="1" t="s">
        <v>43</v>
      </c>
      <c r="T228" s="1"/>
      <c r="U228" s="182"/>
      <c r="V228" s="1"/>
      <c r="W228" s="1"/>
    </row>
    <row r="229" spans="1:23">
      <c r="A229">
        <v>228</v>
      </c>
      <c r="B229" s="1" t="s">
        <v>29</v>
      </c>
      <c r="C229" t="s">
        <v>474</v>
      </c>
      <c r="D229" s="1" t="s">
        <v>48</v>
      </c>
      <c r="E229" s="160"/>
      <c r="F229" s="160"/>
      <c r="G229" s="160"/>
      <c r="H229" s="160"/>
      <c r="I229" s="160"/>
      <c r="J229" s="160"/>
      <c r="K229" s="160"/>
      <c r="L229" s="160" t="s">
        <v>475</v>
      </c>
      <c r="M229" s="160"/>
      <c r="N229" s="160"/>
      <c r="O229" s="160"/>
      <c r="P229" s="160"/>
      <c r="Q229" t="s">
        <v>767</v>
      </c>
      <c r="R229" s="160" t="s">
        <v>768</v>
      </c>
      <c r="S229" s="1" t="s">
        <v>43</v>
      </c>
      <c r="T229" s="1"/>
      <c r="U229" s="182"/>
      <c r="V229" s="1"/>
      <c r="W229" s="1"/>
    </row>
    <row r="230" spans="1:23">
      <c r="A230">
        <v>229</v>
      </c>
      <c r="B230" s="1" t="s">
        <v>29</v>
      </c>
      <c r="C230" t="s">
        <v>480</v>
      </c>
      <c r="D230" s="1" t="s">
        <v>48</v>
      </c>
      <c r="E230" s="160"/>
      <c r="F230" s="160"/>
      <c r="G230" s="160"/>
      <c r="H230" s="160"/>
      <c r="I230" s="160"/>
      <c r="J230" s="160"/>
      <c r="K230" s="160"/>
      <c r="L230" s="160" t="s">
        <v>481</v>
      </c>
      <c r="M230" s="160"/>
      <c r="N230" s="160"/>
      <c r="O230" s="160"/>
      <c r="P230" s="160"/>
      <c r="Q230" t="s">
        <v>769</v>
      </c>
      <c r="R230" s="160" t="s">
        <v>770</v>
      </c>
      <c r="S230" s="1" t="s">
        <v>64</v>
      </c>
      <c r="T230" s="1"/>
      <c r="U230" s="182"/>
      <c r="V230" s="1"/>
      <c r="W230" s="1"/>
    </row>
    <row r="231" spans="1:23">
      <c r="A231">
        <v>230</v>
      </c>
      <c r="B231" s="1" t="s">
        <v>29</v>
      </c>
      <c r="C231" t="s">
        <v>771</v>
      </c>
      <c r="D231" s="1" t="s">
        <v>60</v>
      </c>
      <c r="E231" s="160"/>
      <c r="F231" s="160"/>
      <c r="G231" s="160"/>
      <c r="H231" s="160" t="s">
        <v>772</v>
      </c>
      <c r="I231" s="160"/>
      <c r="J231" s="160"/>
      <c r="K231" s="160"/>
      <c r="L231" s="160"/>
      <c r="M231" s="160"/>
      <c r="N231" s="160"/>
      <c r="O231" s="160"/>
      <c r="P231" s="160"/>
      <c r="Q231" t="s">
        <v>773</v>
      </c>
      <c r="R231" s="160" t="s">
        <v>774</v>
      </c>
      <c r="S231" s="1" t="s">
        <v>43</v>
      </c>
      <c r="T231" s="1">
        <v>1</v>
      </c>
      <c r="U231" s="179" t="str">
        <f>MID(C231,6,5)</f>
        <v>05919</v>
      </c>
      <c r="V231" s="1">
        <v>1</v>
      </c>
      <c r="W231" s="1" t="str">
        <f>U231&amp;"_Payer_"&amp;U232</f>
        <v>05919_Payer_05756</v>
      </c>
    </row>
    <row r="232" spans="1:23">
      <c r="A232">
        <v>231</v>
      </c>
      <c r="B232" s="1" t="s">
        <v>29</v>
      </c>
      <c r="C232" t="s">
        <v>340</v>
      </c>
      <c r="D232" s="1" t="s">
        <v>69</v>
      </c>
      <c r="E232" s="160"/>
      <c r="F232" s="160"/>
      <c r="G232" s="160"/>
      <c r="H232" s="160"/>
      <c r="I232" s="160" t="s">
        <v>341</v>
      </c>
      <c r="J232" s="160"/>
      <c r="K232" s="160"/>
      <c r="L232" s="160"/>
      <c r="M232" s="160"/>
      <c r="N232" s="160"/>
      <c r="O232" s="160"/>
      <c r="P232" s="160"/>
      <c r="Q232" t="s">
        <v>775</v>
      </c>
      <c r="R232" s="160" t="s">
        <v>776</v>
      </c>
      <c r="S232" s="1" t="s">
        <v>34</v>
      </c>
      <c r="T232" s="1"/>
      <c r="U232" s="179" t="str">
        <f>MID(C232,6,5)</f>
        <v>05756</v>
      </c>
    </row>
    <row r="233" spans="1:23">
      <c r="A233">
        <v>232</v>
      </c>
      <c r="B233" s="1" t="s">
        <v>29</v>
      </c>
      <c r="C233" t="s">
        <v>344</v>
      </c>
      <c r="D233" s="1" t="s">
        <v>48</v>
      </c>
      <c r="E233" s="160"/>
      <c r="F233" s="160"/>
      <c r="G233" s="160"/>
      <c r="H233" s="160"/>
      <c r="I233" s="160"/>
      <c r="J233" s="160" t="s">
        <v>345</v>
      </c>
      <c r="K233" s="160"/>
      <c r="L233" s="160"/>
      <c r="M233" s="160"/>
      <c r="N233" s="160"/>
      <c r="O233" s="160"/>
      <c r="P233" s="160"/>
      <c r="Q233" t="s">
        <v>777</v>
      </c>
      <c r="R233" s="160" t="s">
        <v>778</v>
      </c>
      <c r="S233" s="1" t="s">
        <v>43</v>
      </c>
      <c r="T233" s="1"/>
      <c r="U233" s="182"/>
      <c r="V233" s="1"/>
      <c r="W233" s="1"/>
    </row>
    <row r="234" spans="1:23">
      <c r="A234">
        <v>233</v>
      </c>
      <c r="B234" s="1" t="s">
        <v>29</v>
      </c>
      <c r="C234" t="s">
        <v>350</v>
      </c>
      <c r="D234" s="1" t="s">
        <v>48</v>
      </c>
      <c r="E234" s="160"/>
      <c r="F234" s="160"/>
      <c r="G234" s="160"/>
      <c r="H234" s="160"/>
      <c r="I234" s="160"/>
      <c r="J234" s="160" t="s">
        <v>351</v>
      </c>
      <c r="K234" s="160"/>
      <c r="L234" s="160"/>
      <c r="M234" s="160"/>
      <c r="N234" s="160"/>
      <c r="O234" s="160"/>
      <c r="P234" s="160"/>
      <c r="Q234" t="s">
        <v>779</v>
      </c>
      <c r="R234" s="160" t="s">
        <v>780</v>
      </c>
      <c r="S234" s="1" t="s">
        <v>43</v>
      </c>
      <c r="T234" s="1"/>
      <c r="U234" s="182"/>
      <c r="V234" s="1"/>
      <c r="W234" s="1"/>
    </row>
    <row r="235" spans="1:23">
      <c r="A235">
        <v>234</v>
      </c>
      <c r="B235" s="1" t="s">
        <v>29</v>
      </c>
      <c r="C235" t="s">
        <v>359</v>
      </c>
      <c r="D235" s="1" t="s">
        <v>48</v>
      </c>
      <c r="E235" s="160"/>
      <c r="F235" s="160"/>
      <c r="G235" s="160"/>
      <c r="H235" s="160"/>
      <c r="I235" s="160"/>
      <c r="J235" s="160" t="s">
        <v>360</v>
      </c>
      <c r="K235" s="160"/>
      <c r="L235" s="160"/>
      <c r="M235" s="160"/>
      <c r="N235" s="160"/>
      <c r="O235" s="160"/>
      <c r="P235" s="160"/>
      <c r="Q235" t="s">
        <v>781</v>
      </c>
      <c r="R235" s="160" t="s">
        <v>782</v>
      </c>
      <c r="S235" s="1" t="s">
        <v>43</v>
      </c>
      <c r="T235" s="1"/>
      <c r="U235" s="182"/>
      <c r="V235" s="1"/>
      <c r="W235" s="1"/>
    </row>
    <row r="236" spans="1:23">
      <c r="A236">
        <v>235</v>
      </c>
      <c r="B236" s="1" t="s">
        <v>29</v>
      </c>
      <c r="C236" t="s">
        <v>379</v>
      </c>
      <c r="D236" s="1" t="s">
        <v>60</v>
      </c>
      <c r="E236" s="160"/>
      <c r="F236" s="160"/>
      <c r="G236" s="160"/>
      <c r="H236" s="160"/>
      <c r="I236" s="160"/>
      <c r="J236" s="160" t="s">
        <v>380</v>
      </c>
      <c r="K236" s="160"/>
      <c r="L236" s="160"/>
      <c r="M236" s="160"/>
      <c r="N236" s="160"/>
      <c r="O236" s="160"/>
      <c r="P236" s="160"/>
      <c r="Q236" t="s">
        <v>783</v>
      </c>
      <c r="R236" s="160" t="s">
        <v>784</v>
      </c>
      <c r="S236" s="1" t="s">
        <v>43</v>
      </c>
      <c r="T236" s="1"/>
      <c r="V236" s="1"/>
      <c r="W236" s="1"/>
    </row>
    <row r="237" spans="1:23">
      <c r="A237">
        <v>236</v>
      </c>
      <c r="B237" s="1" t="s">
        <v>29</v>
      </c>
      <c r="C237" t="s">
        <v>385</v>
      </c>
      <c r="D237" s="1" t="s">
        <v>69</v>
      </c>
      <c r="E237" s="160"/>
      <c r="F237" s="160"/>
      <c r="G237" s="160"/>
      <c r="H237" s="160"/>
      <c r="I237" s="160"/>
      <c r="J237" s="160"/>
      <c r="K237" s="160" t="s">
        <v>386</v>
      </c>
      <c r="L237" s="160"/>
      <c r="M237" s="160"/>
      <c r="N237" s="160"/>
      <c r="O237" s="160"/>
      <c r="P237" s="160"/>
      <c r="Q237" t="s">
        <v>785</v>
      </c>
      <c r="R237" s="160" t="s">
        <v>388</v>
      </c>
      <c r="S237" s="1" t="s">
        <v>34</v>
      </c>
      <c r="T237" s="1"/>
    </row>
    <row r="238" spans="1:23">
      <c r="A238">
        <v>237</v>
      </c>
      <c r="B238" s="1" t="s">
        <v>29</v>
      </c>
      <c r="C238" t="s">
        <v>389</v>
      </c>
      <c r="D238" s="1" t="s">
        <v>48</v>
      </c>
      <c r="E238" s="160"/>
      <c r="F238" s="160"/>
      <c r="G238" s="160"/>
      <c r="H238" s="160"/>
      <c r="I238" s="160"/>
      <c r="J238" s="160"/>
      <c r="K238" s="160"/>
      <c r="L238" s="160" t="s">
        <v>390</v>
      </c>
      <c r="M238" s="160"/>
      <c r="N238" s="160"/>
      <c r="O238" s="160"/>
      <c r="P238" s="160"/>
      <c r="Q238" t="s">
        <v>786</v>
      </c>
      <c r="R238" s="160" t="s">
        <v>787</v>
      </c>
      <c r="S238" s="1" t="s">
        <v>43</v>
      </c>
      <c r="T238" s="1"/>
      <c r="U238" s="182"/>
      <c r="V238" s="1"/>
      <c r="W238" s="1"/>
    </row>
    <row r="239" spans="1:23">
      <c r="A239">
        <v>238</v>
      </c>
      <c r="B239" s="1" t="s">
        <v>29</v>
      </c>
      <c r="C239" t="s">
        <v>393</v>
      </c>
      <c r="D239" s="1" t="s">
        <v>48</v>
      </c>
      <c r="E239" s="160"/>
      <c r="F239" s="160"/>
      <c r="G239" s="160"/>
      <c r="H239" s="160"/>
      <c r="I239" s="160"/>
      <c r="J239" s="160"/>
      <c r="K239" s="160"/>
      <c r="L239" s="160" t="s">
        <v>394</v>
      </c>
      <c r="M239" s="160"/>
      <c r="N239" s="160"/>
      <c r="O239" s="160"/>
      <c r="P239" s="160"/>
      <c r="Q239" t="s">
        <v>788</v>
      </c>
      <c r="R239" s="160" t="s">
        <v>789</v>
      </c>
      <c r="S239" s="1" t="s">
        <v>43</v>
      </c>
      <c r="T239" s="1"/>
      <c r="U239" s="182"/>
      <c r="V239" s="1"/>
      <c r="W239" s="1"/>
    </row>
    <row r="240" spans="1:23">
      <c r="A240">
        <v>239</v>
      </c>
      <c r="B240" s="1" t="s">
        <v>29</v>
      </c>
      <c r="C240" t="s">
        <v>400</v>
      </c>
      <c r="D240" s="1" t="s">
        <v>48</v>
      </c>
      <c r="E240" s="160"/>
      <c r="F240" s="160"/>
      <c r="G240" s="160"/>
      <c r="H240" s="160"/>
      <c r="I240" s="160"/>
      <c r="J240" s="160"/>
      <c r="K240" s="160"/>
      <c r="L240" s="160" t="s">
        <v>401</v>
      </c>
      <c r="M240" s="160"/>
      <c r="N240" s="160"/>
      <c r="O240" s="160"/>
      <c r="P240" s="160"/>
      <c r="Q240" t="s">
        <v>790</v>
      </c>
      <c r="R240" s="160" t="s">
        <v>791</v>
      </c>
      <c r="S240" s="1" t="s">
        <v>43</v>
      </c>
      <c r="T240" s="1"/>
      <c r="U240" s="182"/>
      <c r="V240" s="1"/>
      <c r="W240" s="1"/>
    </row>
    <row r="241" spans="1:23">
      <c r="A241">
        <v>240</v>
      </c>
      <c r="B241" s="1" t="s">
        <v>29</v>
      </c>
      <c r="C241" t="s">
        <v>404</v>
      </c>
      <c r="D241" s="1" t="s">
        <v>48</v>
      </c>
      <c r="E241" s="160"/>
      <c r="F241" s="160"/>
      <c r="G241" s="160"/>
      <c r="H241" s="160"/>
      <c r="I241" s="160"/>
      <c r="J241" s="160"/>
      <c r="K241" s="160"/>
      <c r="L241" s="160" t="s">
        <v>405</v>
      </c>
      <c r="M241" s="160"/>
      <c r="N241" s="160"/>
      <c r="O241" s="160"/>
      <c r="P241" s="160"/>
      <c r="Q241" t="s">
        <v>792</v>
      </c>
      <c r="R241" s="160" t="s">
        <v>793</v>
      </c>
      <c r="S241" s="1" t="s">
        <v>43</v>
      </c>
      <c r="T241" s="1"/>
      <c r="U241" s="182"/>
      <c r="V241" s="1"/>
      <c r="W241" s="1"/>
    </row>
    <row r="242" spans="1:23">
      <c r="A242">
        <v>241</v>
      </c>
      <c r="B242" s="1" t="s">
        <v>29</v>
      </c>
      <c r="C242" t="s">
        <v>408</v>
      </c>
      <c r="D242" s="1" t="s">
        <v>60</v>
      </c>
      <c r="E242" s="160"/>
      <c r="F242" s="160"/>
      <c r="G242" s="160"/>
      <c r="H242" s="160"/>
      <c r="I242" s="160"/>
      <c r="J242" s="160"/>
      <c r="K242" s="160"/>
      <c r="L242" s="160" t="s">
        <v>409</v>
      </c>
      <c r="M242" s="160"/>
      <c r="N242" s="160"/>
      <c r="O242" s="160"/>
      <c r="P242" s="160"/>
      <c r="Q242" t="s">
        <v>410</v>
      </c>
      <c r="R242" s="160" t="s">
        <v>411</v>
      </c>
      <c r="S242" s="1" t="s">
        <v>43</v>
      </c>
      <c r="T242" s="1"/>
      <c r="U242" s="182"/>
      <c r="V242" s="1"/>
      <c r="W242" s="1"/>
    </row>
    <row r="243" spans="1:23">
      <c r="A243">
        <v>242</v>
      </c>
      <c r="B243" s="1" t="s">
        <v>29</v>
      </c>
      <c r="C243" t="s">
        <v>415</v>
      </c>
      <c r="D243" s="1" t="s">
        <v>69</v>
      </c>
      <c r="E243" s="160"/>
      <c r="F243" s="160"/>
      <c r="G243" s="160"/>
      <c r="H243" s="160"/>
      <c r="I243" s="160"/>
      <c r="J243" s="160"/>
      <c r="K243" s="160"/>
      <c r="L243" s="160"/>
      <c r="M243" s="160" t="s">
        <v>416</v>
      </c>
      <c r="N243" s="160"/>
      <c r="O243" s="160"/>
      <c r="P243" s="160"/>
      <c r="Q243" t="s">
        <v>417</v>
      </c>
      <c r="R243" s="160" t="s">
        <v>418</v>
      </c>
      <c r="S243" s="1" t="s">
        <v>34</v>
      </c>
      <c r="T243" s="1"/>
      <c r="U243" s="182"/>
      <c r="V243" s="1"/>
      <c r="W243" s="1"/>
    </row>
    <row r="244" spans="1:23">
      <c r="A244">
        <v>243</v>
      </c>
      <c r="B244" s="1" t="s">
        <v>29</v>
      </c>
      <c r="C244" t="s">
        <v>419</v>
      </c>
      <c r="D244" s="1" t="s">
        <v>48</v>
      </c>
      <c r="E244" s="160"/>
      <c r="F244" s="160"/>
      <c r="G244" s="160"/>
      <c r="H244" s="160"/>
      <c r="I244" s="160"/>
      <c r="J244" s="160"/>
      <c r="K244" s="160"/>
      <c r="L244" s="160"/>
      <c r="M244" s="160"/>
      <c r="N244" s="160" t="s">
        <v>420</v>
      </c>
      <c r="O244" s="160"/>
      <c r="P244" s="160"/>
      <c r="Q244" t="s">
        <v>794</v>
      </c>
      <c r="R244" s="160" t="s">
        <v>795</v>
      </c>
      <c r="S244" s="1" t="s">
        <v>43</v>
      </c>
      <c r="T244" s="1"/>
      <c r="U244" s="182"/>
      <c r="V244" s="1"/>
      <c r="W244" s="1"/>
    </row>
    <row r="245" spans="1:23">
      <c r="A245">
        <v>244</v>
      </c>
      <c r="B245" s="1" t="s">
        <v>29</v>
      </c>
      <c r="C245" t="s">
        <v>425</v>
      </c>
      <c r="D245" s="1" t="s">
        <v>60</v>
      </c>
      <c r="E245" s="160"/>
      <c r="F245" s="160"/>
      <c r="G245" s="160"/>
      <c r="H245" s="160"/>
      <c r="I245" s="160"/>
      <c r="J245" s="160"/>
      <c r="K245" s="160"/>
      <c r="L245" s="160" t="s">
        <v>426</v>
      </c>
      <c r="M245" s="160"/>
      <c r="N245" s="160"/>
      <c r="O245" s="160"/>
      <c r="P245" s="160"/>
      <c r="Q245" t="s">
        <v>427</v>
      </c>
      <c r="R245" s="160" t="s">
        <v>428</v>
      </c>
      <c r="S245" s="1" t="s">
        <v>43</v>
      </c>
      <c r="T245" s="1"/>
      <c r="U245" s="182"/>
      <c r="V245" s="1"/>
      <c r="W245" s="1"/>
    </row>
    <row r="246" spans="1:23">
      <c r="A246">
        <v>245</v>
      </c>
      <c r="B246" s="1" t="s">
        <v>29</v>
      </c>
      <c r="C246" t="s">
        <v>415</v>
      </c>
      <c r="D246" s="1" t="s">
        <v>69</v>
      </c>
      <c r="E246" s="160"/>
      <c r="F246" s="160"/>
      <c r="G246" s="160"/>
      <c r="H246" s="160"/>
      <c r="I246" s="160"/>
      <c r="J246" s="160"/>
      <c r="K246" s="160"/>
      <c r="L246" s="160"/>
      <c r="M246" s="160" t="s">
        <v>416</v>
      </c>
      <c r="N246" s="160"/>
      <c r="O246" s="160"/>
      <c r="P246" s="160"/>
      <c r="Q246" t="s">
        <v>429</v>
      </c>
      <c r="R246" s="160" t="s">
        <v>430</v>
      </c>
      <c r="S246" s="1" t="s">
        <v>34</v>
      </c>
      <c r="T246" s="1"/>
      <c r="U246" s="182"/>
      <c r="V246" s="1"/>
      <c r="W246" s="1"/>
    </row>
    <row r="247" spans="1:23">
      <c r="A247">
        <v>246</v>
      </c>
      <c r="B247" s="1" t="s">
        <v>29</v>
      </c>
      <c r="C247" t="s">
        <v>419</v>
      </c>
      <c r="D247" s="1" t="s">
        <v>48</v>
      </c>
      <c r="E247" s="160"/>
      <c r="F247" s="160"/>
      <c r="G247" s="160"/>
      <c r="H247" s="160"/>
      <c r="I247" s="160"/>
      <c r="J247" s="160"/>
      <c r="K247" s="160"/>
      <c r="L247" s="160"/>
      <c r="M247" s="160"/>
      <c r="N247" s="160" t="s">
        <v>420</v>
      </c>
      <c r="O247" s="160"/>
      <c r="P247" s="160"/>
      <c r="Q247" t="s">
        <v>796</v>
      </c>
      <c r="R247" s="160" t="s">
        <v>797</v>
      </c>
      <c r="S247" s="1" t="s">
        <v>43</v>
      </c>
      <c r="T247" s="1"/>
      <c r="U247" s="182"/>
      <c r="V247" s="1"/>
      <c r="W247" s="1"/>
    </row>
    <row r="248" spans="1:23">
      <c r="A248">
        <v>247</v>
      </c>
      <c r="B248" s="1" t="s">
        <v>29</v>
      </c>
      <c r="C248" t="s">
        <v>434</v>
      </c>
      <c r="D248" s="1" t="s">
        <v>60</v>
      </c>
      <c r="E248" s="160"/>
      <c r="F248" s="160"/>
      <c r="G248" s="160"/>
      <c r="H248" s="160"/>
      <c r="I248" s="160"/>
      <c r="J248" s="160"/>
      <c r="K248" s="160"/>
      <c r="L248" s="160" t="s">
        <v>435</v>
      </c>
      <c r="M248" s="160"/>
      <c r="N248" s="160"/>
      <c r="O248" s="160"/>
      <c r="P248" s="160"/>
      <c r="Q248" t="s">
        <v>436</v>
      </c>
      <c r="R248" s="160" t="s">
        <v>437</v>
      </c>
      <c r="S248" s="1" t="s">
        <v>43</v>
      </c>
      <c r="T248" s="1"/>
      <c r="U248" s="182"/>
      <c r="V248" s="1"/>
      <c r="W248" s="1"/>
    </row>
    <row r="249" spans="1:23">
      <c r="A249">
        <v>248</v>
      </c>
      <c r="B249" s="1" t="s">
        <v>29</v>
      </c>
      <c r="C249" t="s">
        <v>415</v>
      </c>
      <c r="D249" s="1" t="s">
        <v>69</v>
      </c>
      <c r="E249" s="160"/>
      <c r="F249" s="160"/>
      <c r="G249" s="160"/>
      <c r="H249" s="160"/>
      <c r="I249" s="160"/>
      <c r="J249" s="160"/>
      <c r="K249" s="160"/>
      <c r="L249" s="160"/>
      <c r="M249" s="160" t="s">
        <v>416</v>
      </c>
      <c r="N249" s="160"/>
      <c r="O249" s="160"/>
      <c r="P249" s="160"/>
      <c r="Q249" t="s">
        <v>438</v>
      </c>
      <c r="R249" s="160" t="s">
        <v>550</v>
      </c>
      <c r="S249" s="1" t="s">
        <v>34</v>
      </c>
      <c r="T249" s="1"/>
      <c r="U249" s="182"/>
      <c r="V249" s="1"/>
      <c r="W249" s="1"/>
    </row>
    <row r="250" spans="1:23">
      <c r="A250">
        <v>249</v>
      </c>
      <c r="B250" s="1" t="s">
        <v>29</v>
      </c>
      <c r="C250" t="s">
        <v>440</v>
      </c>
      <c r="D250" s="1" t="s">
        <v>48</v>
      </c>
      <c r="E250" s="160"/>
      <c r="F250" s="160"/>
      <c r="G250" s="160"/>
      <c r="H250" s="160"/>
      <c r="I250" s="160"/>
      <c r="J250" s="160"/>
      <c r="K250" s="160"/>
      <c r="L250" s="160"/>
      <c r="M250" s="160"/>
      <c r="N250" s="160" t="s">
        <v>441</v>
      </c>
      <c r="O250" s="160"/>
      <c r="P250" s="160"/>
      <c r="Q250" t="s">
        <v>798</v>
      </c>
      <c r="R250" s="160" t="s">
        <v>799</v>
      </c>
      <c r="S250" s="1" t="s">
        <v>43</v>
      </c>
      <c r="T250" s="1"/>
      <c r="U250" s="182"/>
      <c r="V250" s="1"/>
      <c r="W250" s="1"/>
    </row>
    <row r="251" spans="1:23">
      <c r="A251">
        <v>250</v>
      </c>
      <c r="B251" s="1" t="s">
        <v>29</v>
      </c>
      <c r="C251" t="s">
        <v>446</v>
      </c>
      <c r="D251" s="1" t="s">
        <v>60</v>
      </c>
      <c r="E251" s="160"/>
      <c r="F251" s="160"/>
      <c r="G251" s="160"/>
      <c r="H251" s="160"/>
      <c r="I251" s="160"/>
      <c r="J251" s="160" t="s">
        <v>447</v>
      </c>
      <c r="K251" s="160"/>
      <c r="L251" s="160"/>
      <c r="M251" s="160"/>
      <c r="N251" s="160"/>
      <c r="O251" s="160"/>
      <c r="P251" s="160"/>
      <c r="Q251" t="s">
        <v>800</v>
      </c>
      <c r="R251" s="160" t="s">
        <v>801</v>
      </c>
      <c r="S251" s="1" t="s">
        <v>43</v>
      </c>
      <c r="T251" s="1"/>
      <c r="V251" s="1"/>
      <c r="W251" s="1"/>
    </row>
    <row r="252" spans="1:23">
      <c r="A252">
        <v>251</v>
      </c>
      <c r="B252" s="1" t="s">
        <v>29</v>
      </c>
      <c r="C252" t="s">
        <v>452</v>
      </c>
      <c r="D252" s="1" t="s">
        <v>69</v>
      </c>
      <c r="E252" s="160"/>
      <c r="F252" s="160"/>
      <c r="G252" s="160"/>
      <c r="H252" s="160"/>
      <c r="I252" s="160"/>
      <c r="J252" s="160"/>
      <c r="K252" s="160" t="s">
        <v>453</v>
      </c>
      <c r="L252" s="160"/>
      <c r="M252" s="160"/>
      <c r="N252" s="160"/>
      <c r="O252" s="160"/>
      <c r="P252" s="160"/>
      <c r="Q252" t="s">
        <v>802</v>
      </c>
      <c r="R252" s="160" t="s">
        <v>803</v>
      </c>
      <c r="S252" s="1" t="s">
        <v>34</v>
      </c>
      <c r="T252" s="1"/>
    </row>
    <row r="253" spans="1:23">
      <c r="A253">
        <v>252</v>
      </c>
      <c r="B253" s="1" t="s">
        <v>29</v>
      </c>
      <c r="C253" t="s">
        <v>456</v>
      </c>
      <c r="D253" s="1" t="s">
        <v>48</v>
      </c>
      <c r="E253" s="160"/>
      <c r="F253" s="160"/>
      <c r="G253" s="160"/>
      <c r="H253" s="160"/>
      <c r="I253" s="160"/>
      <c r="J253" s="160"/>
      <c r="K253" s="160"/>
      <c r="L253" s="160" t="s">
        <v>457</v>
      </c>
      <c r="M253" s="160"/>
      <c r="N253" s="160"/>
      <c r="O253" s="160"/>
      <c r="P253" s="160"/>
      <c r="Q253" t="s">
        <v>804</v>
      </c>
      <c r="R253" s="160" t="s">
        <v>805</v>
      </c>
      <c r="S253" s="1" t="s">
        <v>43</v>
      </c>
      <c r="T253" s="1"/>
      <c r="U253" s="182"/>
      <c r="V253" s="1"/>
      <c r="W253" s="1"/>
    </row>
    <row r="254" spans="1:23">
      <c r="A254">
        <v>253</v>
      </c>
      <c r="B254" s="1" t="s">
        <v>29</v>
      </c>
      <c r="C254" t="s">
        <v>462</v>
      </c>
      <c r="D254" s="1" t="s">
        <v>48</v>
      </c>
      <c r="E254" s="160"/>
      <c r="F254" s="160"/>
      <c r="G254" s="160"/>
      <c r="H254" s="160"/>
      <c r="I254" s="160"/>
      <c r="J254" s="160"/>
      <c r="K254" s="160"/>
      <c r="L254" s="160" t="s">
        <v>463</v>
      </c>
      <c r="M254" s="160"/>
      <c r="N254" s="160"/>
      <c r="O254" s="160"/>
      <c r="P254" s="160"/>
      <c r="Q254" t="s">
        <v>806</v>
      </c>
      <c r="R254" s="160" t="s">
        <v>807</v>
      </c>
      <c r="S254" s="1" t="s">
        <v>43</v>
      </c>
      <c r="T254" s="1"/>
      <c r="U254" s="182"/>
      <c r="V254" s="1"/>
      <c r="W254" s="1"/>
    </row>
    <row r="255" spans="1:23">
      <c r="A255">
        <v>254</v>
      </c>
      <c r="B255" s="1" t="s">
        <v>29</v>
      </c>
      <c r="C255" t="s">
        <v>468</v>
      </c>
      <c r="D255" s="1" t="s">
        <v>48</v>
      </c>
      <c r="E255" s="160"/>
      <c r="F255" s="160"/>
      <c r="G255" s="160"/>
      <c r="H255" s="160"/>
      <c r="I255" s="160"/>
      <c r="J255" s="160"/>
      <c r="K255" s="160"/>
      <c r="L255" s="160" t="s">
        <v>469</v>
      </c>
      <c r="M255" s="160"/>
      <c r="N255" s="160"/>
      <c r="O255" s="160"/>
      <c r="P255" s="160"/>
      <c r="Q255" t="s">
        <v>808</v>
      </c>
      <c r="R255" s="160" t="s">
        <v>809</v>
      </c>
      <c r="S255" s="1" t="s">
        <v>43</v>
      </c>
      <c r="T255" s="1"/>
      <c r="U255" s="182"/>
      <c r="V255" s="1"/>
      <c r="W255" s="1"/>
    </row>
    <row r="256" spans="1:23">
      <c r="A256">
        <v>255</v>
      </c>
      <c r="B256" s="1" t="s">
        <v>29</v>
      </c>
      <c r="C256" t="s">
        <v>474</v>
      </c>
      <c r="D256" s="1" t="s">
        <v>48</v>
      </c>
      <c r="E256" s="160"/>
      <c r="F256" s="160"/>
      <c r="G256" s="160"/>
      <c r="H256" s="160"/>
      <c r="I256" s="160"/>
      <c r="J256" s="160"/>
      <c r="K256" s="160"/>
      <c r="L256" s="160" t="s">
        <v>475</v>
      </c>
      <c r="M256" s="160"/>
      <c r="N256" s="160"/>
      <c r="O256" s="160"/>
      <c r="P256" s="160"/>
      <c r="Q256" t="s">
        <v>810</v>
      </c>
      <c r="R256" s="160" t="s">
        <v>811</v>
      </c>
      <c r="S256" s="1" t="s">
        <v>43</v>
      </c>
      <c r="T256" s="1"/>
      <c r="U256" s="182"/>
      <c r="V256" s="1"/>
      <c r="W256" s="1"/>
    </row>
    <row r="257" spans="1:23">
      <c r="A257">
        <v>256</v>
      </c>
      <c r="B257" s="1" t="s">
        <v>29</v>
      </c>
      <c r="C257" t="s">
        <v>480</v>
      </c>
      <c r="D257" s="1" t="s">
        <v>48</v>
      </c>
      <c r="E257" s="160"/>
      <c r="F257" s="160"/>
      <c r="G257" s="160"/>
      <c r="H257" s="160"/>
      <c r="I257" s="160"/>
      <c r="J257" s="160"/>
      <c r="K257" s="160"/>
      <c r="L257" s="160" t="s">
        <v>481</v>
      </c>
      <c r="M257" s="160"/>
      <c r="N257" s="160"/>
      <c r="O257" s="160"/>
      <c r="P257" s="160"/>
      <c r="Q257" t="s">
        <v>812</v>
      </c>
      <c r="R257" s="160" t="s">
        <v>813</v>
      </c>
      <c r="S257" s="1" t="s">
        <v>64</v>
      </c>
      <c r="T257" s="1"/>
      <c r="U257" s="182"/>
      <c r="V257" s="1"/>
      <c r="W257" s="1"/>
    </row>
    <row r="258" spans="1:23">
      <c r="A258">
        <v>257</v>
      </c>
      <c r="B258" s="1" t="s">
        <v>29</v>
      </c>
      <c r="C258" t="s">
        <v>814</v>
      </c>
      <c r="D258" s="1" t="s">
        <v>60</v>
      </c>
      <c r="E258" s="160"/>
      <c r="F258" s="160"/>
      <c r="G258" s="160"/>
      <c r="H258" s="160" t="s">
        <v>815</v>
      </c>
      <c r="I258" s="160"/>
      <c r="J258" s="160"/>
      <c r="K258" s="160"/>
      <c r="L258" s="160"/>
      <c r="M258" s="160"/>
      <c r="N258" s="160"/>
      <c r="O258" s="160"/>
      <c r="P258" s="160"/>
      <c r="Q258" t="s">
        <v>816</v>
      </c>
      <c r="R258" s="160" t="s">
        <v>817</v>
      </c>
      <c r="S258" s="1" t="s">
        <v>43</v>
      </c>
      <c r="T258" s="1">
        <v>1</v>
      </c>
      <c r="U258" s="179" t="str">
        <f>MID(C258,6,5)</f>
        <v>05921</v>
      </c>
      <c r="V258" s="1">
        <v>1</v>
      </c>
      <c r="W258" s="1" t="str">
        <f>U258&amp;"_"&amp;U259</f>
        <v>05921_05738</v>
      </c>
    </row>
    <row r="259" spans="1:23">
      <c r="A259" s="161">
        <v>258</v>
      </c>
      <c r="B259" s="162" t="s">
        <v>29</v>
      </c>
      <c r="C259" s="161" t="s">
        <v>818</v>
      </c>
      <c r="D259" s="162" t="s">
        <v>69</v>
      </c>
      <c r="I259" s="167" t="s">
        <v>819</v>
      </c>
      <c r="Q259" s="161" t="s">
        <v>820</v>
      </c>
      <c r="R259" s="167" t="s">
        <v>821</v>
      </c>
      <c r="S259" s="162" t="s">
        <v>34</v>
      </c>
      <c r="U259" s="179" t="str">
        <f>MID(C259,6,5)</f>
        <v>05738</v>
      </c>
    </row>
    <row r="260" spans="1:23">
      <c r="A260" s="161">
        <v>259</v>
      </c>
      <c r="B260" s="162" t="s">
        <v>29</v>
      </c>
      <c r="C260" s="161" t="s">
        <v>822</v>
      </c>
      <c r="D260" s="162" t="s">
        <v>48</v>
      </c>
      <c r="J260" s="167" t="s">
        <v>823</v>
      </c>
      <c r="Q260" s="161" t="s">
        <v>824</v>
      </c>
      <c r="R260" s="167" t="s">
        <v>3707</v>
      </c>
      <c r="S260" s="162" t="s">
        <v>43</v>
      </c>
    </row>
    <row r="261" spans="1:23">
      <c r="A261" s="161">
        <v>260</v>
      </c>
      <c r="B261" s="162" t="s">
        <v>29</v>
      </c>
      <c r="C261" s="161" t="s">
        <v>826</v>
      </c>
      <c r="D261" s="162" t="s">
        <v>48</v>
      </c>
      <c r="J261" s="167" t="s">
        <v>827</v>
      </c>
      <c r="Q261" s="161" t="s">
        <v>828</v>
      </c>
      <c r="R261" s="167" t="s">
        <v>3705</v>
      </c>
      <c r="S261" s="162" t="s">
        <v>43</v>
      </c>
    </row>
    <row r="262" spans="1:23">
      <c r="A262" s="161">
        <v>261</v>
      </c>
      <c r="B262" s="162" t="s">
        <v>29</v>
      </c>
      <c r="C262" s="161" t="s">
        <v>830</v>
      </c>
      <c r="D262" s="162" t="s">
        <v>48</v>
      </c>
      <c r="J262" s="167" t="s">
        <v>831</v>
      </c>
      <c r="Q262" s="161" t="s">
        <v>832</v>
      </c>
      <c r="R262" s="167" t="s">
        <v>833</v>
      </c>
      <c r="S262" s="162" t="s">
        <v>43</v>
      </c>
    </row>
    <row r="263" spans="1:23">
      <c r="A263" s="161">
        <v>262</v>
      </c>
      <c r="B263" s="162" t="s">
        <v>29</v>
      </c>
      <c r="C263" s="161" t="s">
        <v>835</v>
      </c>
      <c r="D263" s="162" t="s">
        <v>48</v>
      </c>
      <c r="J263" s="167" t="s">
        <v>836</v>
      </c>
      <c r="Q263" s="161" t="s">
        <v>837</v>
      </c>
      <c r="R263" s="167" t="s">
        <v>838</v>
      </c>
      <c r="S263" s="162" t="s">
        <v>43</v>
      </c>
    </row>
    <row r="264" spans="1:23">
      <c r="A264" s="161">
        <v>263</v>
      </c>
      <c r="B264" s="162" t="s">
        <v>29</v>
      </c>
      <c r="C264" s="161" t="s">
        <v>840</v>
      </c>
      <c r="D264" s="162" t="s">
        <v>60</v>
      </c>
      <c r="H264" s="167" t="s">
        <v>841</v>
      </c>
      <c r="Q264" s="161" t="s">
        <v>842</v>
      </c>
      <c r="R264" s="167" t="s">
        <v>843</v>
      </c>
      <c r="S264" s="162" t="s">
        <v>43</v>
      </c>
      <c r="T264" s="162">
        <v>1</v>
      </c>
      <c r="U264" s="179" t="str">
        <f>MID(C264,6,5)</f>
        <v>05922</v>
      </c>
      <c r="V264" s="162">
        <v>1</v>
      </c>
      <c r="W264" s="1" t="str">
        <f>U264&amp;"_"&amp;U265</f>
        <v>05922_05738</v>
      </c>
    </row>
    <row r="265" spans="1:23">
      <c r="A265">
        <v>264</v>
      </c>
      <c r="B265" s="1" t="s">
        <v>29</v>
      </c>
      <c r="C265" t="s">
        <v>818</v>
      </c>
      <c r="D265" s="1" t="s">
        <v>69</v>
      </c>
      <c r="E265" s="160"/>
      <c r="F265" s="160"/>
      <c r="G265" s="160"/>
      <c r="H265" s="160"/>
      <c r="I265" s="160" t="s">
        <v>819</v>
      </c>
      <c r="J265" s="160"/>
      <c r="K265" s="160"/>
      <c r="L265" s="160"/>
      <c r="M265" s="160"/>
      <c r="N265" s="160"/>
      <c r="O265" s="160"/>
      <c r="P265" s="160"/>
      <c r="Q265" t="s">
        <v>844</v>
      </c>
      <c r="R265" s="160" t="s">
        <v>845</v>
      </c>
      <c r="S265" s="1" t="s">
        <v>34</v>
      </c>
      <c r="T265" s="1"/>
      <c r="U265" s="179" t="str">
        <f>MID(C265,6,5)</f>
        <v>05738</v>
      </c>
    </row>
    <row r="266" spans="1:23">
      <c r="A266">
        <v>265</v>
      </c>
      <c r="B266" s="1" t="s">
        <v>29</v>
      </c>
      <c r="C266" t="s">
        <v>822</v>
      </c>
      <c r="D266" s="1" t="s">
        <v>48</v>
      </c>
      <c r="E266" s="160"/>
      <c r="F266" s="160"/>
      <c r="G266" s="160"/>
      <c r="H266" s="160"/>
      <c r="I266" s="160"/>
      <c r="J266" s="160" t="s">
        <v>823</v>
      </c>
      <c r="K266" s="160"/>
      <c r="L266" s="160"/>
      <c r="M266" s="160"/>
      <c r="N266" s="160"/>
      <c r="O266" s="160"/>
      <c r="P266" s="160"/>
      <c r="Q266" t="s">
        <v>824</v>
      </c>
      <c r="R266" s="160" t="s">
        <v>846</v>
      </c>
      <c r="S266" s="1" t="s">
        <v>43</v>
      </c>
      <c r="T266" s="1"/>
      <c r="U266" s="182"/>
      <c r="V266" s="1"/>
      <c r="W266" s="1"/>
    </row>
    <row r="267" spans="1:23">
      <c r="A267">
        <v>266</v>
      </c>
      <c r="B267" s="1" t="s">
        <v>29</v>
      </c>
      <c r="C267" t="s">
        <v>826</v>
      </c>
      <c r="D267" s="1" t="s">
        <v>48</v>
      </c>
      <c r="E267" s="160"/>
      <c r="F267" s="160"/>
      <c r="G267" s="160"/>
      <c r="H267" s="160"/>
      <c r="I267" s="160"/>
      <c r="J267" s="160" t="s">
        <v>827</v>
      </c>
      <c r="K267" s="160"/>
      <c r="L267" s="160"/>
      <c r="M267" s="160"/>
      <c r="N267" s="160"/>
      <c r="O267" s="160"/>
      <c r="P267" s="160"/>
      <c r="Q267" t="s">
        <v>828</v>
      </c>
      <c r="R267" s="160" t="s">
        <v>847</v>
      </c>
      <c r="S267" s="1" t="s">
        <v>43</v>
      </c>
      <c r="T267" s="1"/>
      <c r="U267" s="182"/>
      <c r="V267" s="1"/>
      <c r="W267" s="1"/>
    </row>
    <row r="268" spans="1:23">
      <c r="A268">
        <v>267</v>
      </c>
      <c r="B268" s="1" t="s">
        <v>29</v>
      </c>
      <c r="C268" t="s">
        <v>830</v>
      </c>
      <c r="D268" s="1" t="s">
        <v>48</v>
      </c>
      <c r="E268" s="160"/>
      <c r="F268" s="160"/>
      <c r="G268" s="160"/>
      <c r="H268" s="160"/>
      <c r="I268" s="160"/>
      <c r="J268" s="160" t="s">
        <v>831</v>
      </c>
      <c r="K268" s="160"/>
      <c r="L268" s="160"/>
      <c r="M268" s="160"/>
      <c r="N268" s="160"/>
      <c r="O268" s="160"/>
      <c r="P268" s="160"/>
      <c r="Q268" t="s">
        <v>832</v>
      </c>
      <c r="R268" s="160" t="s">
        <v>833</v>
      </c>
      <c r="S268" s="1" t="s">
        <v>43</v>
      </c>
      <c r="T268" s="1"/>
      <c r="U268" s="182"/>
      <c r="V268" s="1"/>
      <c r="W268" s="1"/>
    </row>
    <row r="269" spans="1:23">
      <c r="A269">
        <v>268</v>
      </c>
      <c r="B269" s="1" t="s">
        <v>29</v>
      </c>
      <c r="C269" t="s">
        <v>835</v>
      </c>
      <c r="D269" s="1" t="s">
        <v>48</v>
      </c>
      <c r="E269" s="160"/>
      <c r="F269" s="160"/>
      <c r="G269" s="160"/>
      <c r="H269" s="160"/>
      <c r="I269" s="160"/>
      <c r="J269" s="160" t="s">
        <v>836</v>
      </c>
      <c r="K269" s="160"/>
      <c r="L269" s="160"/>
      <c r="M269" s="160"/>
      <c r="N269" s="160"/>
      <c r="O269" s="160"/>
      <c r="P269" s="160"/>
      <c r="Q269" t="s">
        <v>837</v>
      </c>
      <c r="R269" s="160" t="s">
        <v>838</v>
      </c>
      <c r="S269" s="1" t="s">
        <v>43</v>
      </c>
      <c r="T269" s="1"/>
      <c r="U269" s="182"/>
      <c r="V269" s="1"/>
      <c r="W269" s="1"/>
    </row>
    <row r="270" spans="1:23">
      <c r="A270">
        <v>269</v>
      </c>
      <c r="B270" s="1" t="s">
        <v>29</v>
      </c>
      <c r="C270" t="s">
        <v>848</v>
      </c>
      <c r="D270" s="1" t="s">
        <v>60</v>
      </c>
      <c r="E270" s="160"/>
      <c r="F270" s="160"/>
      <c r="G270" s="160"/>
      <c r="H270" s="160" t="s">
        <v>849</v>
      </c>
      <c r="I270" s="160"/>
      <c r="J270" s="160"/>
      <c r="K270" s="160"/>
      <c r="L270" s="160"/>
      <c r="M270" s="160"/>
      <c r="N270" s="160"/>
      <c r="O270" s="160"/>
      <c r="P270" s="160"/>
      <c r="Q270" t="s">
        <v>850</v>
      </c>
      <c r="R270" s="160" t="s">
        <v>851</v>
      </c>
      <c r="S270" s="1" t="s">
        <v>210</v>
      </c>
      <c r="T270" s="1" t="s">
        <v>3359</v>
      </c>
      <c r="U270" s="179" t="str">
        <f>MID(C270,6,5)</f>
        <v>05923</v>
      </c>
      <c r="V270" s="1">
        <v>1</v>
      </c>
      <c r="W270" s="1" t="str">
        <f>U270&amp;"_"&amp;U271</f>
        <v>05923_05670</v>
      </c>
    </row>
    <row r="271" spans="1:23">
      <c r="A271" s="161">
        <v>270</v>
      </c>
      <c r="B271" s="162" t="s">
        <v>29</v>
      </c>
      <c r="C271" s="161" t="s">
        <v>854</v>
      </c>
      <c r="D271" s="162" t="s">
        <v>69</v>
      </c>
      <c r="I271" s="167" t="s">
        <v>855</v>
      </c>
      <c r="Q271" s="161" t="s">
        <v>856</v>
      </c>
      <c r="R271" s="167" t="s">
        <v>857</v>
      </c>
      <c r="S271" s="162" t="s">
        <v>34</v>
      </c>
      <c r="U271" s="179" t="str">
        <f>MID(C271,6,5)</f>
        <v>05670</v>
      </c>
    </row>
    <row r="272" spans="1:23">
      <c r="A272" s="161">
        <v>271</v>
      </c>
      <c r="B272" s="162" t="s">
        <v>29</v>
      </c>
      <c r="C272" s="161" t="s">
        <v>858</v>
      </c>
      <c r="D272" s="162" t="s">
        <v>48</v>
      </c>
      <c r="J272" s="167" t="s">
        <v>859</v>
      </c>
      <c r="Q272" s="161" t="s">
        <v>860</v>
      </c>
      <c r="R272" s="167" t="s">
        <v>861</v>
      </c>
      <c r="S272" s="162" t="s">
        <v>43</v>
      </c>
    </row>
    <row r="273" spans="1:23">
      <c r="A273" s="161">
        <v>272</v>
      </c>
      <c r="B273" s="162" t="s">
        <v>29</v>
      </c>
      <c r="C273" s="161" t="s">
        <v>865</v>
      </c>
      <c r="D273" s="162" t="s">
        <v>48</v>
      </c>
      <c r="J273" s="167" t="s">
        <v>866</v>
      </c>
      <c r="Q273" s="161" t="s">
        <v>867</v>
      </c>
      <c r="R273" s="167" t="s">
        <v>868</v>
      </c>
      <c r="S273" s="162" t="s">
        <v>43</v>
      </c>
    </row>
    <row r="274" spans="1:23">
      <c r="A274" s="161">
        <v>273</v>
      </c>
      <c r="B274" s="162" t="s">
        <v>29</v>
      </c>
      <c r="C274" s="161" t="s">
        <v>871</v>
      </c>
      <c r="D274" s="162" t="s">
        <v>48</v>
      </c>
      <c r="J274" s="167" t="s">
        <v>872</v>
      </c>
      <c r="Q274" s="161" t="s">
        <v>873</v>
      </c>
      <c r="R274" s="167" t="s">
        <v>874</v>
      </c>
      <c r="S274" s="162" t="s">
        <v>43</v>
      </c>
    </row>
    <row r="275" spans="1:23">
      <c r="A275" s="161">
        <v>274</v>
      </c>
      <c r="B275" s="162" t="s">
        <v>29</v>
      </c>
      <c r="C275" s="161" t="s">
        <v>875</v>
      </c>
      <c r="D275" s="162" t="s">
        <v>60</v>
      </c>
      <c r="J275" s="167" t="s">
        <v>876</v>
      </c>
      <c r="Q275" s="161" t="s">
        <v>877</v>
      </c>
      <c r="R275" s="167" t="s">
        <v>878</v>
      </c>
      <c r="S275" s="162" t="s">
        <v>43</v>
      </c>
      <c r="T275" s="162">
        <v>1</v>
      </c>
      <c r="U275" s="179" t="str">
        <f>MID(C275,6,5)</f>
        <v>05677</v>
      </c>
      <c r="V275" s="162">
        <v>2</v>
      </c>
      <c r="W275" s="162" t="str">
        <f>U275&amp;"_"&amp;U276</f>
        <v>05677_05398</v>
      </c>
    </row>
    <row r="276" spans="1:23">
      <c r="A276" s="161">
        <v>275</v>
      </c>
      <c r="B276" s="162" t="s">
        <v>29</v>
      </c>
      <c r="C276" s="161" t="s">
        <v>881</v>
      </c>
      <c r="D276" s="162" t="s">
        <v>69</v>
      </c>
      <c r="K276" s="167" t="s">
        <v>882</v>
      </c>
      <c r="Q276" s="161" t="s">
        <v>883</v>
      </c>
      <c r="R276" s="167" t="s">
        <v>884</v>
      </c>
      <c r="S276" s="162" t="s">
        <v>34</v>
      </c>
      <c r="U276" s="179" t="str">
        <f>MID(C276,6,5)</f>
        <v>05398</v>
      </c>
    </row>
    <row r="277" spans="1:23">
      <c r="A277" s="161">
        <v>276</v>
      </c>
      <c r="B277" s="162" t="s">
        <v>29</v>
      </c>
      <c r="C277" s="161" t="s">
        <v>885</v>
      </c>
      <c r="D277" s="162" t="s">
        <v>48</v>
      </c>
      <c r="L277" s="167" t="s">
        <v>886</v>
      </c>
      <c r="Q277" s="161" t="s">
        <v>887</v>
      </c>
      <c r="R277" s="167" t="s">
        <v>3691</v>
      </c>
      <c r="S277" s="162" t="s">
        <v>43</v>
      </c>
    </row>
    <row r="278" spans="1:23">
      <c r="A278" s="161">
        <v>277</v>
      </c>
      <c r="B278" s="162" t="s">
        <v>29</v>
      </c>
      <c r="C278" s="161" t="s">
        <v>891</v>
      </c>
      <c r="D278" s="162" t="s">
        <v>48</v>
      </c>
      <c r="L278" s="167" t="s">
        <v>892</v>
      </c>
      <c r="Q278" s="161" t="s">
        <v>893</v>
      </c>
      <c r="R278" s="167" t="s">
        <v>894</v>
      </c>
      <c r="S278" s="162" t="s">
        <v>43</v>
      </c>
    </row>
    <row r="279" spans="1:23">
      <c r="A279" s="161">
        <v>278</v>
      </c>
      <c r="B279" s="162" t="s">
        <v>29</v>
      </c>
      <c r="C279" s="161" t="s">
        <v>897</v>
      </c>
      <c r="D279" s="162" t="s">
        <v>48</v>
      </c>
      <c r="L279" s="167" t="s">
        <v>898</v>
      </c>
      <c r="Q279" s="161" t="s">
        <v>899</v>
      </c>
      <c r="R279" s="167" t="s">
        <v>900</v>
      </c>
      <c r="S279" s="162" t="s">
        <v>43</v>
      </c>
    </row>
    <row r="280" spans="1:23">
      <c r="A280" s="161">
        <v>279</v>
      </c>
      <c r="B280" s="162" t="s">
        <v>29</v>
      </c>
      <c r="C280" s="161" t="s">
        <v>904</v>
      </c>
      <c r="D280" s="162" t="s">
        <v>60</v>
      </c>
      <c r="J280" s="167" t="s">
        <v>905</v>
      </c>
      <c r="Q280" s="161" t="s">
        <v>906</v>
      </c>
      <c r="R280" s="167" t="s">
        <v>907</v>
      </c>
      <c r="S280" s="162" t="s">
        <v>43</v>
      </c>
      <c r="T280" s="162">
        <v>1</v>
      </c>
      <c r="U280" s="179" t="str">
        <f>MID(C280,6,5)</f>
        <v>05679</v>
      </c>
      <c r="V280" s="162">
        <v>2</v>
      </c>
      <c r="W280" s="162" t="str">
        <f>U280&amp;"_"&amp;U281</f>
        <v>05679_05402</v>
      </c>
    </row>
    <row r="281" spans="1:23">
      <c r="A281" s="161">
        <v>280</v>
      </c>
      <c r="B281" s="162" t="s">
        <v>29</v>
      </c>
      <c r="C281" s="161" t="s">
        <v>908</v>
      </c>
      <c r="D281" s="162" t="s">
        <v>69</v>
      </c>
      <c r="K281" s="167" t="s">
        <v>909</v>
      </c>
      <c r="Q281" s="161" t="s">
        <v>910</v>
      </c>
      <c r="R281" s="167" t="s">
        <v>911</v>
      </c>
      <c r="S281" s="162" t="s">
        <v>34</v>
      </c>
      <c r="U281" s="179" t="str">
        <f>MID(C281,6,5)</f>
        <v>05402</v>
      </c>
    </row>
    <row r="282" spans="1:23">
      <c r="A282" s="161">
        <v>281</v>
      </c>
      <c r="B282" s="162" t="s">
        <v>29</v>
      </c>
      <c r="C282" s="161" t="s">
        <v>912</v>
      </c>
      <c r="D282" s="162" t="s">
        <v>48</v>
      </c>
      <c r="L282" s="167" t="s">
        <v>913</v>
      </c>
      <c r="Q282" s="161" t="s">
        <v>914</v>
      </c>
      <c r="R282" s="167" t="s">
        <v>915</v>
      </c>
      <c r="S282" s="162" t="s">
        <v>43</v>
      </c>
    </row>
    <row r="283" spans="1:23">
      <c r="A283" s="161">
        <v>282</v>
      </c>
      <c r="B283" s="162" t="s">
        <v>29</v>
      </c>
      <c r="C283" s="161" t="s">
        <v>916</v>
      </c>
      <c r="D283" s="162" t="s">
        <v>48</v>
      </c>
      <c r="L283" s="167" t="s">
        <v>917</v>
      </c>
      <c r="Q283" s="161" t="s">
        <v>918</v>
      </c>
      <c r="R283" s="167" t="s">
        <v>919</v>
      </c>
      <c r="S283" s="162" t="s">
        <v>43</v>
      </c>
    </row>
    <row r="284" spans="1:23">
      <c r="A284" s="161">
        <v>283</v>
      </c>
      <c r="B284" s="162" t="s">
        <v>29</v>
      </c>
      <c r="C284" s="161" t="s">
        <v>920</v>
      </c>
      <c r="D284" s="162" t="s">
        <v>60</v>
      </c>
      <c r="L284" s="167" t="s">
        <v>921</v>
      </c>
      <c r="Q284" s="161" t="s">
        <v>922</v>
      </c>
      <c r="R284" s="167" t="s">
        <v>923</v>
      </c>
      <c r="S284" s="162" t="s">
        <v>43</v>
      </c>
    </row>
    <row r="285" spans="1:23">
      <c r="A285" s="161">
        <v>284</v>
      </c>
      <c r="B285" s="162" t="s">
        <v>29</v>
      </c>
      <c r="C285" s="161" t="s">
        <v>924</v>
      </c>
      <c r="D285" s="162" t="s">
        <v>69</v>
      </c>
      <c r="M285" s="167" t="s">
        <v>925</v>
      </c>
      <c r="Q285" s="161" t="s">
        <v>926</v>
      </c>
      <c r="R285" s="167" t="s">
        <v>927</v>
      </c>
      <c r="S285" s="162" t="s">
        <v>34</v>
      </c>
    </row>
    <row r="286" spans="1:23">
      <c r="A286" s="161">
        <v>285</v>
      </c>
      <c r="B286" s="162" t="s">
        <v>29</v>
      </c>
      <c r="C286" s="161" t="s">
        <v>928</v>
      </c>
      <c r="D286" s="162" t="s">
        <v>48</v>
      </c>
      <c r="N286" s="167" t="s">
        <v>929</v>
      </c>
      <c r="Q286" s="161" t="s">
        <v>930</v>
      </c>
      <c r="R286" s="167" t="s">
        <v>931</v>
      </c>
      <c r="S286" s="162" t="s">
        <v>43</v>
      </c>
    </row>
    <row r="287" spans="1:23">
      <c r="A287" s="161">
        <v>286</v>
      </c>
      <c r="B287" s="162" t="s">
        <v>29</v>
      </c>
      <c r="C287" s="161" t="s">
        <v>932</v>
      </c>
      <c r="D287" s="162" t="s">
        <v>48</v>
      </c>
      <c r="N287" s="167" t="s">
        <v>933</v>
      </c>
      <c r="Q287" s="161" t="s">
        <v>934</v>
      </c>
      <c r="R287" s="167" t="s">
        <v>935</v>
      </c>
      <c r="S287" s="162" t="s">
        <v>43</v>
      </c>
    </row>
    <row r="288" spans="1:23">
      <c r="A288" s="161">
        <v>287</v>
      </c>
      <c r="B288" s="162" t="s">
        <v>29</v>
      </c>
      <c r="C288" s="161" t="s">
        <v>936</v>
      </c>
      <c r="D288" s="162" t="s">
        <v>60</v>
      </c>
      <c r="J288" s="167" t="s">
        <v>937</v>
      </c>
      <c r="Q288" s="161" t="s">
        <v>938</v>
      </c>
      <c r="R288" s="167" t="s">
        <v>939</v>
      </c>
      <c r="S288" s="162" t="s">
        <v>43</v>
      </c>
      <c r="T288" s="162">
        <v>1</v>
      </c>
      <c r="U288" s="179" t="str">
        <f>MID(C288,6,5)</f>
        <v>06057</v>
      </c>
      <c r="V288" s="162">
        <v>2</v>
      </c>
      <c r="W288" s="162" t="str">
        <f>U288&amp;"_"&amp;U289</f>
        <v>06057_04493</v>
      </c>
    </row>
    <row r="289" spans="1:23">
      <c r="A289" s="161">
        <v>288</v>
      </c>
      <c r="B289" s="162" t="s">
        <v>29</v>
      </c>
      <c r="C289" s="161" t="s">
        <v>942</v>
      </c>
      <c r="D289" s="162" t="s">
        <v>69</v>
      </c>
      <c r="K289" s="167" t="s">
        <v>943</v>
      </c>
      <c r="Q289" s="161" t="s">
        <v>944</v>
      </c>
      <c r="R289" s="167" t="s">
        <v>945</v>
      </c>
      <c r="S289" s="162" t="s">
        <v>34</v>
      </c>
      <c r="U289" s="179" t="str">
        <f>MID(C289,6,5)</f>
        <v>04493</v>
      </c>
    </row>
    <row r="290" spans="1:23">
      <c r="A290" s="161">
        <v>289</v>
      </c>
      <c r="B290" s="162" t="s">
        <v>29</v>
      </c>
      <c r="C290" s="161" t="s">
        <v>946</v>
      </c>
      <c r="D290" s="162" t="s">
        <v>48</v>
      </c>
      <c r="L290" s="167" t="s">
        <v>947</v>
      </c>
      <c r="Q290" s="161" t="s">
        <v>948</v>
      </c>
      <c r="R290" s="167" t="s">
        <v>949</v>
      </c>
      <c r="S290" s="162" t="s">
        <v>64</v>
      </c>
    </row>
    <row r="291" spans="1:23">
      <c r="A291" s="161">
        <v>290</v>
      </c>
      <c r="B291" s="162" t="s">
        <v>29</v>
      </c>
      <c r="C291" s="161" t="s">
        <v>952</v>
      </c>
      <c r="D291" s="162" t="s">
        <v>48</v>
      </c>
      <c r="L291" s="167" t="s">
        <v>953</v>
      </c>
      <c r="Q291" s="161" t="s">
        <v>954</v>
      </c>
      <c r="R291" s="167" t="s">
        <v>955</v>
      </c>
      <c r="S291" s="162" t="s">
        <v>43</v>
      </c>
    </row>
    <row r="292" spans="1:23">
      <c r="A292" s="161">
        <v>291</v>
      </c>
      <c r="B292" s="162" t="s">
        <v>29</v>
      </c>
      <c r="C292" s="161" t="s">
        <v>956</v>
      </c>
      <c r="D292" s="162" t="s">
        <v>48</v>
      </c>
      <c r="L292" s="167" t="s">
        <v>957</v>
      </c>
      <c r="Q292" s="161" t="s">
        <v>958</v>
      </c>
      <c r="R292" s="167" t="s">
        <v>959</v>
      </c>
      <c r="S292" s="162" t="s">
        <v>64</v>
      </c>
    </row>
    <row r="293" spans="1:23">
      <c r="A293" s="161">
        <v>292</v>
      </c>
      <c r="B293" s="162" t="s">
        <v>29</v>
      </c>
      <c r="C293" s="161" t="s">
        <v>963</v>
      </c>
      <c r="D293" s="162" t="s">
        <v>48</v>
      </c>
      <c r="L293" s="167" t="s">
        <v>964</v>
      </c>
      <c r="Q293" s="161" t="s">
        <v>965</v>
      </c>
      <c r="R293" s="167" t="s">
        <v>966</v>
      </c>
      <c r="S293" s="162" t="s">
        <v>43</v>
      </c>
    </row>
    <row r="294" spans="1:23">
      <c r="A294" s="161">
        <v>293</v>
      </c>
      <c r="B294" s="162" t="s">
        <v>29</v>
      </c>
      <c r="C294" s="161" t="s">
        <v>967</v>
      </c>
      <c r="D294" s="162" t="s">
        <v>60</v>
      </c>
      <c r="H294" s="167" t="s">
        <v>968</v>
      </c>
      <c r="Q294" s="161" t="s">
        <v>969</v>
      </c>
      <c r="R294" s="167" t="s">
        <v>970</v>
      </c>
      <c r="S294" s="162" t="s">
        <v>210</v>
      </c>
      <c r="T294" s="162" t="s">
        <v>3359</v>
      </c>
      <c r="U294" s="179" t="str">
        <f>MID(C294,6,5)</f>
        <v>05924</v>
      </c>
      <c r="V294" s="162">
        <v>1</v>
      </c>
      <c r="W294" s="162" t="str">
        <f>U294&amp;"_"&amp;U295</f>
        <v>05924_05832</v>
      </c>
    </row>
    <row r="295" spans="1:23">
      <c r="A295">
        <v>294</v>
      </c>
      <c r="B295" s="1" t="s">
        <v>29</v>
      </c>
      <c r="C295" t="s">
        <v>971</v>
      </c>
      <c r="D295" s="1" t="s">
        <v>69</v>
      </c>
      <c r="E295" s="160"/>
      <c r="F295" s="160"/>
      <c r="G295" s="160"/>
      <c r="H295" s="160"/>
      <c r="I295" s="160" t="s">
        <v>972</v>
      </c>
      <c r="J295" s="160"/>
      <c r="K295" s="160"/>
      <c r="L295" s="160"/>
      <c r="M295" s="160"/>
      <c r="N295" s="160"/>
      <c r="O295" s="160"/>
      <c r="P295" s="160"/>
      <c r="Q295" t="s">
        <v>973</v>
      </c>
      <c r="R295" s="160" t="s">
        <v>974</v>
      </c>
      <c r="S295" s="1" t="s">
        <v>34</v>
      </c>
      <c r="T295" s="1"/>
      <c r="U295" s="179" t="str">
        <f>MID(C295,6,5)</f>
        <v>05832</v>
      </c>
    </row>
    <row r="296" spans="1:23">
      <c r="A296">
        <v>295</v>
      </c>
      <c r="B296" s="1" t="s">
        <v>29</v>
      </c>
      <c r="C296" t="s">
        <v>975</v>
      </c>
      <c r="D296" s="1" t="s">
        <v>48</v>
      </c>
      <c r="E296" s="160"/>
      <c r="F296" s="160"/>
      <c r="G296" s="160"/>
      <c r="H296" s="160"/>
      <c r="I296" s="160"/>
      <c r="J296" s="160" t="s">
        <v>976</v>
      </c>
      <c r="K296" s="160"/>
      <c r="L296" s="160"/>
      <c r="M296" s="160"/>
      <c r="N296" s="160"/>
      <c r="O296" s="160"/>
      <c r="P296" s="160"/>
      <c r="Q296" t="s">
        <v>977</v>
      </c>
      <c r="R296" s="160" t="s">
        <v>3677</v>
      </c>
      <c r="S296" s="1" t="s">
        <v>43</v>
      </c>
      <c r="T296" s="1"/>
      <c r="U296" s="182"/>
      <c r="V296" s="1"/>
      <c r="W296" s="1"/>
    </row>
    <row r="297" spans="1:23">
      <c r="A297">
        <v>296</v>
      </c>
      <c r="B297" s="1" t="s">
        <v>29</v>
      </c>
      <c r="C297" t="s">
        <v>979</v>
      </c>
      <c r="D297" s="1" t="s">
        <v>48</v>
      </c>
      <c r="E297" s="160"/>
      <c r="F297" s="160"/>
      <c r="G297" s="160"/>
      <c r="H297" s="160"/>
      <c r="I297" s="160"/>
      <c r="J297" s="160" t="s">
        <v>980</v>
      </c>
      <c r="K297" s="160"/>
      <c r="L297" s="160"/>
      <c r="M297" s="160"/>
      <c r="N297" s="160"/>
      <c r="O297" s="160"/>
      <c r="P297" s="160"/>
      <c r="Q297" t="s">
        <v>981</v>
      </c>
      <c r="R297" s="160" t="s">
        <v>982</v>
      </c>
      <c r="S297" s="1" t="s">
        <v>43</v>
      </c>
      <c r="T297" s="1"/>
      <c r="U297" s="182"/>
      <c r="V297" s="1"/>
      <c r="W297" s="1"/>
    </row>
    <row r="298" spans="1:23">
      <c r="A298">
        <v>297</v>
      </c>
      <c r="B298" s="1" t="s">
        <v>29</v>
      </c>
      <c r="C298" t="s">
        <v>984</v>
      </c>
      <c r="D298" s="1" t="s">
        <v>48</v>
      </c>
      <c r="E298" s="160"/>
      <c r="F298" s="160"/>
      <c r="G298" s="160"/>
      <c r="H298" s="160"/>
      <c r="I298" s="160"/>
      <c r="J298" s="160" t="s">
        <v>985</v>
      </c>
      <c r="K298" s="160"/>
      <c r="L298" s="160"/>
      <c r="M298" s="160"/>
      <c r="N298" s="160"/>
      <c r="O298" s="160"/>
      <c r="P298" s="160"/>
      <c r="Q298" t="s">
        <v>986</v>
      </c>
      <c r="R298" s="160" t="s">
        <v>987</v>
      </c>
      <c r="S298" s="1" t="s">
        <v>43</v>
      </c>
      <c r="T298" s="1"/>
      <c r="U298" s="182"/>
      <c r="V298" s="1"/>
      <c r="W298" s="1"/>
    </row>
    <row r="299" spans="1:23">
      <c r="A299">
        <v>298</v>
      </c>
      <c r="B299" s="1" t="s">
        <v>29</v>
      </c>
      <c r="C299" t="s">
        <v>988</v>
      </c>
      <c r="D299" s="1" t="s">
        <v>48</v>
      </c>
      <c r="E299" s="160"/>
      <c r="F299" s="160"/>
      <c r="G299" s="160"/>
      <c r="H299" s="160"/>
      <c r="I299" s="160"/>
      <c r="J299" s="160" t="s">
        <v>989</v>
      </c>
      <c r="K299" s="160"/>
      <c r="L299" s="160"/>
      <c r="M299" s="160"/>
      <c r="N299" s="160"/>
      <c r="O299" s="160"/>
      <c r="P299" s="160"/>
      <c r="Q299" t="s">
        <v>990</v>
      </c>
      <c r="R299" s="160" t="s">
        <v>991</v>
      </c>
      <c r="S299" s="1" t="s">
        <v>43</v>
      </c>
      <c r="T299" s="1"/>
      <c r="U299" s="182"/>
      <c r="V299" s="1"/>
      <c r="W299" s="1"/>
    </row>
    <row r="300" spans="1:23">
      <c r="A300">
        <v>299</v>
      </c>
      <c r="B300" s="1" t="s">
        <v>29</v>
      </c>
      <c r="C300" t="s">
        <v>992</v>
      </c>
      <c r="D300" s="1" t="s">
        <v>48</v>
      </c>
      <c r="E300" s="160"/>
      <c r="F300" s="160"/>
      <c r="G300" s="160"/>
      <c r="H300" s="160"/>
      <c r="I300" s="160"/>
      <c r="J300" s="160" t="s">
        <v>993</v>
      </c>
      <c r="K300" s="160"/>
      <c r="L300" s="160"/>
      <c r="M300" s="160"/>
      <c r="N300" s="160"/>
      <c r="O300" s="160"/>
      <c r="P300" s="160"/>
      <c r="Q300" t="s">
        <v>994</v>
      </c>
      <c r="R300" s="160" t="s">
        <v>3672</v>
      </c>
      <c r="S300" s="1" t="s">
        <v>43</v>
      </c>
      <c r="T300" s="1"/>
      <c r="U300" s="182"/>
      <c r="V300" s="1"/>
      <c r="W300" s="1"/>
    </row>
    <row r="301" spans="1:23">
      <c r="A301">
        <v>300</v>
      </c>
      <c r="B301" s="1" t="s">
        <v>29</v>
      </c>
      <c r="C301" t="s">
        <v>996</v>
      </c>
      <c r="D301" s="1" t="s">
        <v>48</v>
      </c>
      <c r="E301" s="160"/>
      <c r="F301" s="160"/>
      <c r="G301" s="160"/>
      <c r="H301" s="160"/>
      <c r="I301" s="160"/>
      <c r="J301" s="160" t="s">
        <v>997</v>
      </c>
      <c r="K301" s="160"/>
      <c r="L301" s="160"/>
      <c r="M301" s="160"/>
      <c r="N301" s="160"/>
      <c r="O301" s="160"/>
      <c r="P301" s="160"/>
      <c r="Q301" t="s">
        <v>998</v>
      </c>
      <c r="R301" s="160" t="s">
        <v>3513</v>
      </c>
      <c r="S301" s="1" t="s">
        <v>43</v>
      </c>
      <c r="T301" s="1"/>
      <c r="U301" s="182"/>
      <c r="V301" s="1"/>
      <c r="W301" s="1"/>
    </row>
    <row r="302" spans="1:23">
      <c r="A302">
        <v>301</v>
      </c>
      <c r="B302" s="1" t="s">
        <v>29</v>
      </c>
      <c r="C302" t="s">
        <v>1000</v>
      </c>
      <c r="D302" s="1" t="s">
        <v>60</v>
      </c>
      <c r="E302" s="160"/>
      <c r="F302" s="160"/>
      <c r="G302" s="160"/>
      <c r="H302" s="160" t="s">
        <v>1001</v>
      </c>
      <c r="I302" s="160"/>
      <c r="J302" s="160"/>
      <c r="K302" s="160"/>
      <c r="L302" s="160"/>
      <c r="M302" s="160"/>
      <c r="N302" s="160"/>
      <c r="O302" s="160"/>
      <c r="P302" s="160"/>
      <c r="Q302" t="s">
        <v>1002</v>
      </c>
      <c r="R302" s="160" t="s">
        <v>1003</v>
      </c>
      <c r="S302" s="1" t="s">
        <v>43</v>
      </c>
      <c r="T302" s="1">
        <v>1</v>
      </c>
      <c r="U302" s="179" t="str">
        <f>MID(C302,6,5)</f>
        <v>05925</v>
      </c>
      <c r="V302" s="1">
        <v>1</v>
      </c>
      <c r="W302" s="1" t="str">
        <f>U302&amp;"_"&amp;U303</f>
        <v>05925_05608</v>
      </c>
    </row>
    <row r="303" spans="1:23">
      <c r="A303">
        <v>302</v>
      </c>
      <c r="B303" s="1" t="s">
        <v>29</v>
      </c>
      <c r="C303" t="s">
        <v>1004</v>
      </c>
      <c r="D303" s="1" t="s">
        <v>69</v>
      </c>
      <c r="E303" s="160"/>
      <c r="F303" s="160"/>
      <c r="G303" s="160"/>
      <c r="H303" s="160"/>
      <c r="I303" s="160" t="s">
        <v>1005</v>
      </c>
      <c r="J303" s="160"/>
      <c r="K303" s="160"/>
      <c r="L303" s="160"/>
      <c r="M303" s="160"/>
      <c r="N303" s="160"/>
      <c r="O303" s="160"/>
      <c r="P303" s="160"/>
      <c r="Q303" t="s">
        <v>1006</v>
      </c>
      <c r="R303" s="160" t="s">
        <v>1007</v>
      </c>
      <c r="S303" s="1" t="s">
        <v>34</v>
      </c>
      <c r="T303" s="1"/>
      <c r="U303" s="179" t="str">
        <f>MID(C303,6,5)</f>
        <v>05608</v>
      </c>
    </row>
    <row r="304" spans="1:23">
      <c r="A304">
        <v>303</v>
      </c>
      <c r="B304" s="1" t="s">
        <v>29</v>
      </c>
      <c r="C304" t="s">
        <v>1008</v>
      </c>
      <c r="D304" s="1" t="s">
        <v>48</v>
      </c>
      <c r="E304" s="160"/>
      <c r="F304" s="160"/>
      <c r="G304" s="160"/>
      <c r="H304" s="160"/>
      <c r="I304" s="160"/>
      <c r="J304" s="160" t="s">
        <v>1009</v>
      </c>
      <c r="K304" s="160"/>
      <c r="L304" s="160"/>
      <c r="M304" s="160"/>
      <c r="N304" s="160"/>
      <c r="O304" s="160"/>
      <c r="P304" s="160"/>
      <c r="Q304" t="s">
        <v>1010</v>
      </c>
      <c r="R304" s="160" t="s">
        <v>1011</v>
      </c>
      <c r="S304" s="1" t="s">
        <v>43</v>
      </c>
      <c r="T304" s="1"/>
      <c r="U304" s="182"/>
      <c r="V304" s="1"/>
      <c r="W304" s="1"/>
    </row>
    <row r="305" spans="1:23">
      <c r="A305">
        <v>304</v>
      </c>
      <c r="B305" s="1" t="s">
        <v>29</v>
      </c>
      <c r="C305" t="s">
        <v>1013</v>
      </c>
      <c r="D305" s="1" t="s">
        <v>48</v>
      </c>
      <c r="E305" s="160"/>
      <c r="F305" s="160"/>
      <c r="G305" s="160"/>
      <c r="H305" s="160"/>
      <c r="I305" s="160"/>
      <c r="J305" s="160" t="s">
        <v>1014</v>
      </c>
      <c r="K305" s="160"/>
      <c r="L305" s="160"/>
      <c r="M305" s="160"/>
      <c r="N305" s="160"/>
      <c r="O305" s="160"/>
      <c r="P305" s="160"/>
      <c r="Q305" t="s">
        <v>1015</v>
      </c>
      <c r="R305" s="160" t="s">
        <v>1016</v>
      </c>
      <c r="S305" s="1" t="s">
        <v>64</v>
      </c>
      <c r="T305" s="1"/>
      <c r="U305" s="182"/>
      <c r="V305" s="1"/>
      <c r="W305" s="1"/>
    </row>
    <row r="306" spans="1:23">
      <c r="A306">
        <v>305</v>
      </c>
      <c r="B306" s="1" t="s">
        <v>29</v>
      </c>
      <c r="C306" t="s">
        <v>1017</v>
      </c>
      <c r="D306" s="1" t="s">
        <v>60</v>
      </c>
      <c r="E306" s="160"/>
      <c r="F306" s="160"/>
      <c r="G306" s="160"/>
      <c r="H306" s="160" t="s">
        <v>1018</v>
      </c>
      <c r="I306" s="160"/>
      <c r="J306" s="160"/>
      <c r="K306" s="160"/>
      <c r="L306" s="160"/>
      <c r="M306" s="160"/>
      <c r="N306" s="160"/>
      <c r="O306" s="160"/>
      <c r="P306" s="160"/>
      <c r="Q306" t="s">
        <v>1019</v>
      </c>
      <c r="R306" s="160" t="s">
        <v>1020</v>
      </c>
      <c r="S306" s="1" t="s">
        <v>210</v>
      </c>
      <c r="T306" s="1" t="s">
        <v>3359</v>
      </c>
      <c r="U306" s="179" t="str">
        <f>MID(C306,6,5)</f>
        <v>05929</v>
      </c>
      <c r="V306" s="1">
        <v>1</v>
      </c>
      <c r="W306" s="1" t="str">
        <f>U306&amp;"_"&amp;U307</f>
        <v>05929_05779</v>
      </c>
    </row>
    <row r="307" spans="1:23">
      <c r="A307" s="161">
        <v>306</v>
      </c>
      <c r="B307" s="162" t="s">
        <v>29</v>
      </c>
      <c r="C307" s="161" t="s">
        <v>1023</v>
      </c>
      <c r="D307" s="162" t="s">
        <v>69</v>
      </c>
      <c r="I307" s="167" t="s">
        <v>1024</v>
      </c>
      <c r="Q307" s="161" t="s">
        <v>1025</v>
      </c>
      <c r="R307" s="167" t="s">
        <v>1026</v>
      </c>
      <c r="S307" s="162" t="s">
        <v>34</v>
      </c>
      <c r="U307" s="179" t="str">
        <f>MID(C307,6,5)</f>
        <v>05779</v>
      </c>
    </row>
    <row r="308" spans="1:23">
      <c r="A308" s="161">
        <v>307</v>
      </c>
      <c r="B308" s="162" t="s">
        <v>29</v>
      </c>
      <c r="C308" s="161" t="s">
        <v>1027</v>
      </c>
      <c r="D308" s="162" t="s">
        <v>48</v>
      </c>
      <c r="J308" s="167" t="s">
        <v>1028</v>
      </c>
      <c r="Q308" s="161" t="s">
        <v>1029</v>
      </c>
      <c r="R308" s="167" t="s">
        <v>1030</v>
      </c>
      <c r="S308" s="162" t="s">
        <v>43</v>
      </c>
    </row>
    <row r="309" spans="1:23">
      <c r="A309" s="161">
        <v>308</v>
      </c>
      <c r="B309" s="162" t="s">
        <v>29</v>
      </c>
      <c r="C309" s="161" t="s">
        <v>1034</v>
      </c>
      <c r="D309" s="162" t="s">
        <v>48</v>
      </c>
      <c r="J309" s="167" t="s">
        <v>1035</v>
      </c>
      <c r="Q309" s="161" t="s">
        <v>1036</v>
      </c>
      <c r="R309" s="167" t="s">
        <v>1037</v>
      </c>
      <c r="S309" s="162" t="s">
        <v>43</v>
      </c>
    </row>
    <row r="310" spans="1:23">
      <c r="A310" s="161">
        <v>309</v>
      </c>
      <c r="B310" s="162" t="s">
        <v>29</v>
      </c>
      <c r="C310" s="161" t="s">
        <v>1040</v>
      </c>
      <c r="D310" s="162" t="s">
        <v>48</v>
      </c>
      <c r="J310" s="167" t="s">
        <v>1041</v>
      </c>
      <c r="Q310" s="161" t="s">
        <v>1042</v>
      </c>
      <c r="R310" s="167" t="s">
        <v>1043</v>
      </c>
      <c r="S310" s="162" t="s">
        <v>43</v>
      </c>
    </row>
    <row r="311" spans="1:23">
      <c r="A311" s="161">
        <v>310</v>
      </c>
      <c r="B311" s="162" t="s">
        <v>29</v>
      </c>
      <c r="C311" s="161" t="s">
        <v>1046</v>
      </c>
      <c r="D311" s="162" t="s">
        <v>48</v>
      </c>
      <c r="J311" s="167" t="s">
        <v>1047</v>
      </c>
      <c r="Q311" s="161" t="s">
        <v>1048</v>
      </c>
      <c r="R311" s="167" t="s">
        <v>1049</v>
      </c>
      <c r="S311" s="162" t="s">
        <v>43</v>
      </c>
    </row>
    <row r="312" spans="1:23">
      <c r="A312" s="161">
        <v>311</v>
      </c>
      <c r="B312" s="162" t="s">
        <v>29</v>
      </c>
      <c r="C312" s="161" t="s">
        <v>1051</v>
      </c>
      <c r="D312" s="162" t="s">
        <v>48</v>
      </c>
      <c r="J312" s="167" t="s">
        <v>1052</v>
      </c>
      <c r="Q312" s="161" t="s">
        <v>1053</v>
      </c>
      <c r="R312" s="167" t="s">
        <v>1054</v>
      </c>
      <c r="S312" s="162" t="s">
        <v>43</v>
      </c>
    </row>
    <row r="313" spans="1:23">
      <c r="A313" s="161">
        <v>312</v>
      </c>
      <c r="B313" s="162" t="s">
        <v>29</v>
      </c>
      <c r="C313" s="161" t="s">
        <v>1057</v>
      </c>
      <c r="D313" s="162" t="s">
        <v>60</v>
      </c>
      <c r="H313" s="167" t="s">
        <v>1058</v>
      </c>
      <c r="Q313" s="161" t="s">
        <v>1059</v>
      </c>
      <c r="R313" s="167" t="s">
        <v>1060</v>
      </c>
      <c r="S313" s="162" t="s">
        <v>43</v>
      </c>
      <c r="T313" s="162">
        <v>1</v>
      </c>
      <c r="U313" s="179" t="str">
        <f>MID(C313,6,5)</f>
        <v>05930</v>
      </c>
      <c r="V313" s="162">
        <v>1</v>
      </c>
      <c r="W313" s="162" t="str">
        <f>U313&amp;"_"&amp;U314</f>
        <v>05930_05941</v>
      </c>
    </row>
    <row r="314" spans="1:23">
      <c r="A314" s="161">
        <v>313</v>
      </c>
      <c r="B314" s="162" t="s">
        <v>29</v>
      </c>
      <c r="C314" s="161" t="s">
        <v>1061</v>
      </c>
      <c r="D314" s="162" t="s">
        <v>69</v>
      </c>
      <c r="I314" s="167" t="s">
        <v>1062</v>
      </c>
      <c r="Q314" s="161" t="s">
        <v>1063</v>
      </c>
      <c r="R314" s="167" t="s">
        <v>1064</v>
      </c>
      <c r="S314" s="162" t="s">
        <v>34</v>
      </c>
      <c r="U314" s="179" t="str">
        <f>MID(C314,6,5)</f>
        <v>05941</v>
      </c>
    </row>
    <row r="315" spans="1:23">
      <c r="A315" s="161">
        <v>314</v>
      </c>
      <c r="B315" s="162" t="s">
        <v>29</v>
      </c>
      <c r="C315" s="161" t="s">
        <v>1065</v>
      </c>
      <c r="D315" s="162" t="s">
        <v>48</v>
      </c>
      <c r="J315" s="167" t="s">
        <v>1066</v>
      </c>
      <c r="Q315" s="161" t="s">
        <v>1067</v>
      </c>
      <c r="R315" s="167" t="s">
        <v>3660</v>
      </c>
      <c r="S315" s="162" t="s">
        <v>43</v>
      </c>
    </row>
    <row r="316" spans="1:23">
      <c r="A316" s="161">
        <v>315</v>
      </c>
      <c r="B316" s="162" t="s">
        <v>29</v>
      </c>
      <c r="C316" s="161" t="s">
        <v>1069</v>
      </c>
      <c r="D316" s="162" t="s">
        <v>48</v>
      </c>
      <c r="J316" s="167" t="s">
        <v>1070</v>
      </c>
      <c r="Q316" s="161" t="s">
        <v>1071</v>
      </c>
      <c r="R316" s="167" t="s">
        <v>1072</v>
      </c>
      <c r="S316" s="162" t="s">
        <v>43</v>
      </c>
    </row>
    <row r="317" spans="1:23">
      <c r="A317" s="161">
        <v>316</v>
      </c>
      <c r="B317" s="162" t="s">
        <v>29</v>
      </c>
      <c r="C317" s="161" t="s">
        <v>1073</v>
      </c>
      <c r="D317" s="162" t="s">
        <v>48</v>
      </c>
      <c r="J317" s="167" t="s">
        <v>1074</v>
      </c>
      <c r="Q317" s="161" t="s">
        <v>1075</v>
      </c>
      <c r="R317" s="167" t="s">
        <v>3657</v>
      </c>
      <c r="S317" s="162" t="s">
        <v>43</v>
      </c>
    </row>
    <row r="318" spans="1:23">
      <c r="A318" s="161">
        <v>317</v>
      </c>
      <c r="B318" s="162" t="s">
        <v>29</v>
      </c>
      <c r="C318" s="161" t="s">
        <v>1077</v>
      </c>
      <c r="D318" s="162" t="s">
        <v>48</v>
      </c>
      <c r="J318" s="167" t="s">
        <v>1078</v>
      </c>
      <c r="Q318" s="161" t="s">
        <v>1079</v>
      </c>
      <c r="R318" s="167" t="s">
        <v>3655</v>
      </c>
      <c r="S318" s="162" t="s">
        <v>43</v>
      </c>
    </row>
    <row r="319" spans="1:23">
      <c r="A319" s="161">
        <v>318</v>
      </c>
      <c r="B319" s="162" t="s">
        <v>29</v>
      </c>
      <c r="C319" s="161" t="s">
        <v>1085</v>
      </c>
      <c r="D319" s="162" t="s">
        <v>48</v>
      </c>
      <c r="J319" s="167" t="s">
        <v>1086</v>
      </c>
      <c r="Q319" s="161" t="s">
        <v>1087</v>
      </c>
      <c r="R319" s="167" t="s">
        <v>3653</v>
      </c>
      <c r="S319" s="162" t="s">
        <v>43</v>
      </c>
    </row>
    <row r="320" spans="1:23">
      <c r="A320" s="161">
        <v>319</v>
      </c>
      <c r="B320" s="162" t="s">
        <v>29</v>
      </c>
      <c r="C320" s="161" t="s">
        <v>1091</v>
      </c>
      <c r="D320" s="162" t="s">
        <v>48</v>
      </c>
      <c r="J320" s="167" t="s">
        <v>1092</v>
      </c>
      <c r="Q320" s="161" t="s">
        <v>1093</v>
      </c>
      <c r="R320" s="167" t="s">
        <v>1094</v>
      </c>
      <c r="S320" s="162" t="s">
        <v>43</v>
      </c>
    </row>
    <row r="321" spans="1:23">
      <c r="A321" s="161">
        <v>320</v>
      </c>
      <c r="B321" s="162" t="s">
        <v>29</v>
      </c>
      <c r="C321" s="161" t="s">
        <v>1095</v>
      </c>
      <c r="D321" s="162" t="s">
        <v>48</v>
      </c>
      <c r="J321" s="167" t="s">
        <v>1096</v>
      </c>
      <c r="Q321" s="161" t="s">
        <v>1097</v>
      </c>
      <c r="R321" s="167" t="s">
        <v>1098</v>
      </c>
      <c r="S321" s="162" t="s">
        <v>43</v>
      </c>
    </row>
    <row r="322" spans="1:23">
      <c r="A322" s="161">
        <v>321</v>
      </c>
      <c r="B322" s="162" t="s">
        <v>29</v>
      </c>
      <c r="C322" s="161" t="s">
        <v>1099</v>
      </c>
      <c r="D322" s="162" t="s">
        <v>60</v>
      </c>
      <c r="H322" s="167" t="s">
        <v>1100</v>
      </c>
      <c r="Q322" s="161" t="s">
        <v>1101</v>
      </c>
      <c r="R322" s="167" t="s">
        <v>1102</v>
      </c>
      <c r="S322" s="162" t="s">
        <v>210</v>
      </c>
      <c r="T322" s="162" t="s">
        <v>3359</v>
      </c>
      <c r="U322" s="179" t="str">
        <f>MID(C322,6,5)</f>
        <v>05931</v>
      </c>
      <c r="V322" s="162">
        <v>1</v>
      </c>
      <c r="W322" s="162" t="str">
        <f>U322&amp;"_"&amp;U323</f>
        <v>05931_05487</v>
      </c>
    </row>
    <row r="323" spans="1:23">
      <c r="A323">
        <v>322</v>
      </c>
      <c r="B323" s="1" t="s">
        <v>29</v>
      </c>
      <c r="C323" t="s">
        <v>1103</v>
      </c>
      <c r="D323" s="1" t="s">
        <v>69</v>
      </c>
      <c r="E323" s="160"/>
      <c r="F323" s="160"/>
      <c r="G323" s="160"/>
      <c r="H323" s="160"/>
      <c r="I323" s="160" t="s">
        <v>1104</v>
      </c>
      <c r="J323" s="160"/>
      <c r="K323" s="160"/>
      <c r="L323" s="160"/>
      <c r="M323" s="160"/>
      <c r="N323" s="160"/>
      <c r="O323" s="160"/>
      <c r="P323" s="160"/>
      <c r="Q323" t="s">
        <v>1105</v>
      </c>
      <c r="R323" s="160" t="s">
        <v>1106</v>
      </c>
      <c r="S323" s="1" t="s">
        <v>34</v>
      </c>
      <c r="T323" s="1"/>
      <c r="U323" s="179" t="str">
        <f>MID(C323,6,5)</f>
        <v>05487</v>
      </c>
    </row>
    <row r="324" spans="1:23">
      <c r="A324">
        <v>323</v>
      </c>
      <c r="B324" s="1" t="s">
        <v>29</v>
      </c>
      <c r="C324" t="s">
        <v>1107</v>
      </c>
      <c r="D324" s="1" t="s">
        <v>48</v>
      </c>
      <c r="E324" s="160"/>
      <c r="F324" s="160"/>
      <c r="G324" s="160"/>
      <c r="H324" s="160"/>
      <c r="I324" s="160"/>
      <c r="J324" s="160" t="s">
        <v>1108</v>
      </c>
      <c r="K324" s="160"/>
      <c r="L324" s="160"/>
      <c r="M324" s="160"/>
      <c r="N324" s="160"/>
      <c r="O324" s="160"/>
      <c r="P324" s="160"/>
      <c r="Q324" t="s">
        <v>1109</v>
      </c>
      <c r="R324" s="160" t="s">
        <v>1110</v>
      </c>
      <c r="S324" s="1" t="s">
        <v>43</v>
      </c>
      <c r="T324" s="1"/>
      <c r="U324" s="182"/>
      <c r="V324" s="1"/>
      <c r="W324" s="1"/>
    </row>
    <row r="325" spans="1:23">
      <c r="A325">
        <v>324</v>
      </c>
      <c r="B325" s="1" t="s">
        <v>29</v>
      </c>
      <c r="C325" t="s">
        <v>1112</v>
      </c>
      <c r="D325" s="1" t="s">
        <v>48</v>
      </c>
      <c r="E325" s="160"/>
      <c r="F325" s="160"/>
      <c r="G325" s="160"/>
      <c r="H325" s="160"/>
      <c r="I325" s="160"/>
      <c r="J325" s="160" t="s">
        <v>1113</v>
      </c>
      <c r="K325" s="160"/>
      <c r="L325" s="160"/>
      <c r="M325" s="160"/>
      <c r="N325" s="160"/>
      <c r="O325" s="160"/>
      <c r="P325" s="160"/>
      <c r="Q325" t="s">
        <v>1114</v>
      </c>
      <c r="R325" s="160" t="s">
        <v>1115</v>
      </c>
      <c r="S325" s="1" t="s">
        <v>43</v>
      </c>
      <c r="T325" s="1"/>
      <c r="U325" s="182"/>
      <c r="V325" s="1"/>
      <c r="W325" s="1"/>
    </row>
    <row r="326" spans="1:23">
      <c r="A326">
        <v>325</v>
      </c>
      <c r="B326" s="1" t="s">
        <v>29</v>
      </c>
      <c r="C326" t="s">
        <v>1116</v>
      </c>
      <c r="D326" s="1" t="s">
        <v>48</v>
      </c>
      <c r="E326" s="160"/>
      <c r="F326" s="160"/>
      <c r="G326" s="160"/>
      <c r="H326" s="160"/>
      <c r="I326" s="160"/>
      <c r="J326" s="160" t="s">
        <v>1117</v>
      </c>
      <c r="K326" s="160"/>
      <c r="L326" s="160"/>
      <c r="M326" s="160"/>
      <c r="N326" s="160"/>
      <c r="O326" s="160"/>
      <c r="P326" s="160"/>
      <c r="Q326" t="s">
        <v>1118</v>
      </c>
      <c r="R326" s="160" t="s">
        <v>3646</v>
      </c>
      <c r="S326" s="1" t="s">
        <v>43</v>
      </c>
      <c r="T326" s="1"/>
      <c r="U326" s="182"/>
      <c r="V326" s="1"/>
      <c r="W326" s="1"/>
    </row>
    <row r="327" spans="1:23">
      <c r="A327">
        <v>326</v>
      </c>
      <c r="B327" s="1" t="s">
        <v>29</v>
      </c>
      <c r="C327" t="s">
        <v>1120</v>
      </c>
      <c r="D327" s="1" t="s">
        <v>48</v>
      </c>
      <c r="E327" s="160"/>
      <c r="F327" s="160"/>
      <c r="G327" s="160"/>
      <c r="H327" s="160"/>
      <c r="I327" s="160"/>
      <c r="J327" s="160" t="s">
        <v>1121</v>
      </c>
      <c r="K327" s="160"/>
      <c r="L327" s="160"/>
      <c r="M327" s="160"/>
      <c r="N327" s="160"/>
      <c r="O327" s="160"/>
      <c r="P327" s="160"/>
      <c r="Q327" t="s">
        <v>1122</v>
      </c>
      <c r="R327" s="160" t="s">
        <v>3644</v>
      </c>
      <c r="S327" s="1" t="s">
        <v>43</v>
      </c>
      <c r="T327" s="1"/>
      <c r="U327" s="182"/>
      <c r="V327" s="1"/>
      <c r="W327" s="1"/>
    </row>
    <row r="328" spans="1:23">
      <c r="A328">
        <v>327</v>
      </c>
      <c r="B328" s="1" t="s">
        <v>29</v>
      </c>
      <c r="C328" t="s">
        <v>1124</v>
      </c>
      <c r="D328" s="1" t="s">
        <v>60</v>
      </c>
      <c r="E328" s="160"/>
      <c r="F328" s="160"/>
      <c r="G328" s="160"/>
      <c r="H328" s="160"/>
      <c r="I328" s="160"/>
      <c r="J328" s="160" t="s">
        <v>1125</v>
      </c>
      <c r="K328" s="160"/>
      <c r="L328" s="160"/>
      <c r="M328" s="160"/>
      <c r="N328" s="160"/>
      <c r="O328" s="160"/>
      <c r="P328" s="160"/>
      <c r="Q328" t="s">
        <v>1126</v>
      </c>
      <c r="R328" s="160" t="s">
        <v>1127</v>
      </c>
      <c r="S328" s="1" t="s">
        <v>43</v>
      </c>
      <c r="T328" s="1">
        <v>1</v>
      </c>
      <c r="U328" s="179" t="str">
        <f>MID(C328,6,5)</f>
        <v>09671</v>
      </c>
      <c r="V328" s="1">
        <v>2</v>
      </c>
      <c r="W328" s="1" t="str">
        <f>U328&amp;"_"&amp;U329</f>
        <v>09671_05579</v>
      </c>
    </row>
    <row r="329" spans="1:23">
      <c r="A329">
        <v>328</v>
      </c>
      <c r="B329" s="1" t="s">
        <v>29</v>
      </c>
      <c r="C329" t="s">
        <v>236</v>
      </c>
      <c r="D329" s="1" t="s">
        <v>69</v>
      </c>
      <c r="E329" s="160"/>
      <c r="F329" s="160"/>
      <c r="G329" s="160"/>
      <c r="H329" s="160"/>
      <c r="I329" s="160"/>
      <c r="J329" s="160"/>
      <c r="K329" s="160" t="s">
        <v>237</v>
      </c>
      <c r="L329" s="160"/>
      <c r="M329" s="160"/>
      <c r="N329" s="160"/>
      <c r="O329" s="160"/>
      <c r="P329" s="160"/>
      <c r="Q329" t="s">
        <v>1128</v>
      </c>
      <c r="R329" s="160" t="s">
        <v>1129</v>
      </c>
      <c r="S329" s="1" t="s">
        <v>34</v>
      </c>
      <c r="T329" s="1"/>
      <c r="U329" s="179" t="str">
        <f>MID(C329,6,5)</f>
        <v>05579</v>
      </c>
    </row>
    <row r="330" spans="1:23">
      <c r="A330">
        <v>329</v>
      </c>
      <c r="B330" s="1" t="s">
        <v>29</v>
      </c>
      <c r="C330" t="s">
        <v>240</v>
      </c>
      <c r="D330" s="1" t="s">
        <v>48</v>
      </c>
      <c r="E330" s="160"/>
      <c r="F330" s="160"/>
      <c r="G330" s="160"/>
      <c r="H330" s="160"/>
      <c r="I330" s="160"/>
      <c r="J330" s="160"/>
      <c r="K330" s="160"/>
      <c r="L330" s="160" t="s">
        <v>241</v>
      </c>
      <c r="M330" s="160"/>
      <c r="N330" s="160"/>
      <c r="O330" s="160"/>
      <c r="P330" s="160"/>
      <c r="Q330" t="s">
        <v>1130</v>
      </c>
      <c r="R330" s="160" t="s">
        <v>1131</v>
      </c>
      <c r="S330" s="1" t="s">
        <v>64</v>
      </c>
      <c r="T330" s="1"/>
      <c r="U330" s="182"/>
      <c r="V330" s="1"/>
      <c r="W330" s="1"/>
    </row>
    <row r="331" spans="1:23">
      <c r="A331">
        <v>330</v>
      </c>
      <c r="B331" s="1" t="s">
        <v>29</v>
      </c>
      <c r="C331" t="s">
        <v>253</v>
      </c>
      <c r="D331" s="1" t="s">
        <v>48</v>
      </c>
      <c r="E331" s="160"/>
      <c r="F331" s="160"/>
      <c r="G331" s="160"/>
      <c r="H331" s="160"/>
      <c r="I331" s="160"/>
      <c r="J331" s="160"/>
      <c r="K331" s="160"/>
      <c r="L331" s="160" t="s">
        <v>254</v>
      </c>
      <c r="M331" s="160"/>
      <c r="N331" s="160"/>
      <c r="O331" s="160"/>
      <c r="P331" s="160"/>
      <c r="Q331" t="s">
        <v>1132</v>
      </c>
      <c r="R331" s="160" t="s">
        <v>1133</v>
      </c>
      <c r="S331" s="1" t="s">
        <v>43</v>
      </c>
      <c r="T331" s="1"/>
      <c r="U331" s="182"/>
      <c r="V331" s="1"/>
      <c r="W331" s="1"/>
    </row>
    <row r="332" spans="1:23">
      <c r="A332">
        <v>331</v>
      </c>
      <c r="B332" s="1" t="s">
        <v>29</v>
      </c>
      <c r="C332" t="s">
        <v>258</v>
      </c>
      <c r="D332" s="1" t="s">
        <v>48</v>
      </c>
      <c r="E332" s="160"/>
      <c r="F332" s="160"/>
      <c r="G332" s="160"/>
      <c r="H332" s="160"/>
      <c r="I332" s="160"/>
      <c r="J332" s="160"/>
      <c r="K332" s="160"/>
      <c r="L332" s="160" t="s">
        <v>259</v>
      </c>
      <c r="M332" s="160"/>
      <c r="N332" s="160"/>
      <c r="O332" s="160"/>
      <c r="P332" s="160"/>
      <c r="Q332" t="s">
        <v>1134</v>
      </c>
      <c r="R332" s="160" t="s">
        <v>1135</v>
      </c>
      <c r="S332" s="1" t="s">
        <v>43</v>
      </c>
      <c r="T332" s="1"/>
      <c r="U332" s="182"/>
      <c r="V332" s="1"/>
      <c r="W332" s="1"/>
    </row>
    <row r="333" spans="1:23">
      <c r="A333">
        <v>332</v>
      </c>
      <c r="B333" s="1" t="s">
        <v>29</v>
      </c>
      <c r="C333" t="s">
        <v>264</v>
      </c>
      <c r="D333" s="1" t="s">
        <v>48</v>
      </c>
      <c r="E333" s="160"/>
      <c r="F333" s="160"/>
      <c r="G333" s="160"/>
      <c r="H333" s="160"/>
      <c r="I333" s="160"/>
      <c r="J333" s="160"/>
      <c r="K333" s="160"/>
      <c r="L333" s="160" t="s">
        <v>265</v>
      </c>
      <c r="M333" s="160"/>
      <c r="N333" s="160"/>
      <c r="O333" s="160"/>
      <c r="P333" s="160"/>
      <c r="Q333" t="s">
        <v>1136</v>
      </c>
      <c r="R333" s="160" t="s">
        <v>1137</v>
      </c>
      <c r="S333" s="1" t="s">
        <v>43</v>
      </c>
      <c r="T333" s="1"/>
      <c r="U333" s="182"/>
      <c r="V333" s="1"/>
      <c r="W333" s="1"/>
    </row>
    <row r="334" spans="1:23">
      <c r="A334">
        <v>333</v>
      </c>
      <c r="B334" s="1" t="s">
        <v>29</v>
      </c>
      <c r="C334" t="s">
        <v>274</v>
      </c>
      <c r="D334" s="1" t="s">
        <v>48</v>
      </c>
      <c r="E334" s="160"/>
      <c r="F334" s="160"/>
      <c r="G334" s="160"/>
      <c r="H334" s="160"/>
      <c r="I334" s="160"/>
      <c r="J334" s="160"/>
      <c r="K334" s="160"/>
      <c r="L334" s="160" t="s">
        <v>275</v>
      </c>
      <c r="M334" s="160"/>
      <c r="N334" s="160"/>
      <c r="O334" s="160"/>
      <c r="P334" s="160"/>
      <c r="Q334" t="s">
        <v>1138</v>
      </c>
      <c r="R334" s="160" t="s">
        <v>1139</v>
      </c>
      <c r="S334" s="1" t="s">
        <v>43</v>
      </c>
      <c r="T334" s="1"/>
      <c r="U334" s="182"/>
      <c r="V334" s="1"/>
      <c r="W334" s="1"/>
    </row>
    <row r="335" spans="1:23">
      <c r="A335">
        <v>334</v>
      </c>
      <c r="B335" s="1" t="s">
        <v>29</v>
      </c>
      <c r="C335" t="s">
        <v>284</v>
      </c>
      <c r="D335" s="1" t="s">
        <v>48</v>
      </c>
      <c r="E335" s="160"/>
      <c r="F335" s="160"/>
      <c r="G335" s="160"/>
      <c r="H335" s="160"/>
      <c r="I335" s="160"/>
      <c r="J335" s="160"/>
      <c r="K335" s="160"/>
      <c r="L335" s="160" t="s">
        <v>285</v>
      </c>
      <c r="M335" s="160"/>
      <c r="N335" s="160"/>
      <c r="O335" s="160"/>
      <c r="P335" s="160"/>
      <c r="Q335" t="s">
        <v>1140</v>
      </c>
      <c r="R335" s="160" t="s">
        <v>1141</v>
      </c>
      <c r="S335" s="1" t="s">
        <v>43</v>
      </c>
      <c r="T335" s="1"/>
      <c r="U335" s="182"/>
      <c r="V335" s="1"/>
      <c r="W335" s="1"/>
    </row>
    <row r="336" spans="1:23">
      <c r="A336">
        <v>335</v>
      </c>
      <c r="B336" s="1" t="s">
        <v>29</v>
      </c>
      <c r="C336" t="s">
        <v>1142</v>
      </c>
      <c r="D336" s="1" t="s">
        <v>60</v>
      </c>
      <c r="E336" s="160"/>
      <c r="F336" s="160"/>
      <c r="G336" s="160"/>
      <c r="H336" s="160"/>
      <c r="I336" s="160"/>
      <c r="J336" s="160" t="s">
        <v>1143</v>
      </c>
      <c r="K336" s="160"/>
      <c r="L336" s="160"/>
      <c r="M336" s="160"/>
      <c r="N336" s="160"/>
      <c r="O336" s="160"/>
      <c r="P336" s="160"/>
      <c r="Q336" t="s">
        <v>1144</v>
      </c>
      <c r="R336" s="160" t="s">
        <v>1145</v>
      </c>
      <c r="S336" s="1" t="s">
        <v>210</v>
      </c>
      <c r="T336" s="1" t="s">
        <v>3359</v>
      </c>
      <c r="U336" s="179" t="str">
        <f>MID(C336,6,5)</f>
        <v>14897</v>
      </c>
      <c r="V336" s="1">
        <v>2</v>
      </c>
      <c r="W336" s="1" t="str">
        <f>U336&amp;"_Statement_"&amp;U337</f>
        <v>14897_Statement_05832</v>
      </c>
    </row>
    <row r="337" spans="1:23">
      <c r="A337">
        <v>336</v>
      </c>
      <c r="B337" s="1" t="s">
        <v>29</v>
      </c>
      <c r="C337" t="s">
        <v>971</v>
      </c>
      <c r="D337" s="1" t="s">
        <v>69</v>
      </c>
      <c r="E337" s="160"/>
      <c r="F337" s="160"/>
      <c r="G337" s="160"/>
      <c r="H337" s="160"/>
      <c r="I337" s="160"/>
      <c r="J337" s="160"/>
      <c r="K337" s="160" t="s">
        <v>972</v>
      </c>
      <c r="L337" s="160"/>
      <c r="M337" s="160"/>
      <c r="N337" s="160"/>
      <c r="O337" s="160"/>
      <c r="P337" s="160"/>
      <c r="Q337" t="s">
        <v>1146</v>
      </c>
      <c r="R337" s="160" t="s">
        <v>1147</v>
      </c>
      <c r="S337" s="1" t="s">
        <v>34</v>
      </c>
      <c r="T337" s="1"/>
      <c r="U337" s="179" t="str">
        <f>MID(C337,6,5)</f>
        <v>05832</v>
      </c>
    </row>
    <row r="338" spans="1:23">
      <c r="A338">
        <v>337</v>
      </c>
      <c r="B338" s="1" t="s">
        <v>29</v>
      </c>
      <c r="C338" t="s">
        <v>975</v>
      </c>
      <c r="D338" s="1" t="s">
        <v>48</v>
      </c>
      <c r="E338" s="160"/>
      <c r="F338" s="160"/>
      <c r="G338" s="160"/>
      <c r="H338" s="160"/>
      <c r="I338" s="160"/>
      <c r="J338" s="160"/>
      <c r="K338" s="160"/>
      <c r="L338" s="160" t="s">
        <v>976</v>
      </c>
      <c r="M338" s="160"/>
      <c r="N338" s="160"/>
      <c r="O338" s="160"/>
      <c r="P338" s="160"/>
      <c r="Q338" t="s">
        <v>1148</v>
      </c>
      <c r="R338" s="160" t="s">
        <v>3634</v>
      </c>
      <c r="S338" s="1" t="s">
        <v>43</v>
      </c>
      <c r="T338" s="1"/>
      <c r="U338" s="182"/>
      <c r="V338" s="1"/>
      <c r="W338" s="1"/>
    </row>
    <row r="339" spans="1:23">
      <c r="A339">
        <v>338</v>
      </c>
      <c r="B339" s="1" t="s">
        <v>29</v>
      </c>
      <c r="C339" t="s">
        <v>1150</v>
      </c>
      <c r="D339" s="1" t="s">
        <v>48</v>
      </c>
      <c r="E339" s="160"/>
      <c r="F339" s="160"/>
      <c r="G339" s="160"/>
      <c r="H339" s="160"/>
      <c r="I339" s="160"/>
      <c r="J339" s="160"/>
      <c r="K339" s="160"/>
      <c r="L339" s="160" t="s">
        <v>1151</v>
      </c>
      <c r="M339" s="160"/>
      <c r="N339" s="160"/>
      <c r="O339" s="160"/>
      <c r="P339" s="160"/>
      <c r="Q339" t="s">
        <v>1152</v>
      </c>
      <c r="R339" s="160" t="s">
        <v>1153</v>
      </c>
      <c r="S339" s="1" t="s">
        <v>43</v>
      </c>
      <c r="T339" s="1"/>
      <c r="U339" s="182"/>
      <c r="V339" s="1"/>
      <c r="W339" s="1"/>
    </row>
    <row r="340" spans="1:23">
      <c r="A340">
        <v>339</v>
      </c>
      <c r="B340" s="1" t="s">
        <v>29</v>
      </c>
      <c r="C340" t="s">
        <v>979</v>
      </c>
      <c r="D340" s="1" t="s">
        <v>48</v>
      </c>
      <c r="E340" s="160"/>
      <c r="F340" s="160"/>
      <c r="G340" s="160"/>
      <c r="H340" s="160"/>
      <c r="I340" s="160"/>
      <c r="J340" s="160"/>
      <c r="K340" s="160"/>
      <c r="L340" s="160" t="s">
        <v>980</v>
      </c>
      <c r="M340" s="160"/>
      <c r="N340" s="160"/>
      <c r="O340" s="160"/>
      <c r="P340" s="160"/>
      <c r="Q340" t="s">
        <v>1154</v>
      </c>
      <c r="R340" s="160" t="s">
        <v>1155</v>
      </c>
      <c r="S340" s="1" t="s">
        <v>43</v>
      </c>
      <c r="T340" s="1"/>
      <c r="U340" s="182"/>
      <c r="V340" s="1"/>
      <c r="W340" s="1"/>
    </row>
    <row r="341" spans="1:23">
      <c r="A341">
        <v>340</v>
      </c>
      <c r="B341" s="1" t="s">
        <v>29</v>
      </c>
      <c r="C341" t="s">
        <v>1156</v>
      </c>
      <c r="D341" s="1" t="s">
        <v>60</v>
      </c>
      <c r="E341" s="160"/>
      <c r="F341" s="160"/>
      <c r="G341" s="160"/>
      <c r="H341" s="160" t="s">
        <v>1157</v>
      </c>
      <c r="I341" s="160"/>
      <c r="J341" s="160"/>
      <c r="K341" s="160"/>
      <c r="L341" s="160"/>
      <c r="M341" s="160"/>
      <c r="N341" s="160"/>
      <c r="O341" s="160"/>
      <c r="P341" s="160"/>
      <c r="Q341" t="s">
        <v>1158</v>
      </c>
      <c r="R341" s="160" t="s">
        <v>1159</v>
      </c>
      <c r="S341" s="1" t="s">
        <v>210</v>
      </c>
      <c r="T341" s="1" t="s">
        <v>3359</v>
      </c>
      <c r="U341" s="179" t="str">
        <f>MID(C341,6,5)</f>
        <v>00021</v>
      </c>
      <c r="V341" s="1">
        <v>1</v>
      </c>
      <c r="W341" s="1" t="str">
        <f>U341&amp;"_"&amp;U342</f>
        <v>00021_15590</v>
      </c>
    </row>
    <row r="342" spans="1:23">
      <c r="A342" s="161">
        <v>341</v>
      </c>
      <c r="B342" s="162" t="s">
        <v>29</v>
      </c>
      <c r="C342" s="161" t="s">
        <v>1162</v>
      </c>
      <c r="D342" s="162" t="s">
        <v>69</v>
      </c>
      <c r="I342" s="167" t="s">
        <v>1163</v>
      </c>
      <c r="Q342" s="161" t="s">
        <v>1164</v>
      </c>
      <c r="R342" s="167" t="s">
        <v>1165</v>
      </c>
      <c r="S342" s="162" t="s">
        <v>34</v>
      </c>
      <c r="U342" s="179" t="str">
        <f>MID(C342,6,5)</f>
        <v>15590</v>
      </c>
    </row>
    <row r="343" spans="1:23">
      <c r="A343" s="161">
        <v>342</v>
      </c>
      <c r="B343" s="162" t="s">
        <v>29</v>
      </c>
      <c r="C343" s="161" t="s">
        <v>1166</v>
      </c>
      <c r="D343" s="162" t="s">
        <v>48</v>
      </c>
      <c r="J343" s="167" t="s">
        <v>1167</v>
      </c>
      <c r="Q343" s="161" t="s">
        <v>1168</v>
      </c>
      <c r="R343" s="167" t="s">
        <v>1169</v>
      </c>
      <c r="S343" s="162" t="s">
        <v>43</v>
      </c>
    </row>
    <row r="344" spans="1:23">
      <c r="A344" s="161">
        <v>343</v>
      </c>
      <c r="B344" s="162" t="s">
        <v>29</v>
      </c>
      <c r="C344" s="161" t="s">
        <v>1171</v>
      </c>
      <c r="D344" s="162" t="s">
        <v>48</v>
      </c>
      <c r="J344" s="167" t="s">
        <v>1172</v>
      </c>
      <c r="Q344" s="161" t="s">
        <v>1173</v>
      </c>
      <c r="R344" s="167" t="s">
        <v>1174</v>
      </c>
      <c r="S344" s="162" t="s">
        <v>43</v>
      </c>
    </row>
    <row r="345" spans="1:23">
      <c r="A345" s="161">
        <v>344</v>
      </c>
      <c r="B345" s="162" t="s">
        <v>29</v>
      </c>
      <c r="C345" s="161" t="s">
        <v>1177</v>
      </c>
      <c r="D345" s="162" t="s">
        <v>48</v>
      </c>
      <c r="J345" s="167" t="s">
        <v>1178</v>
      </c>
      <c r="Q345" s="161" t="s">
        <v>1179</v>
      </c>
      <c r="R345" s="167" t="s">
        <v>1180</v>
      </c>
      <c r="S345" s="162" t="s">
        <v>43</v>
      </c>
    </row>
    <row r="346" spans="1:23">
      <c r="A346" s="161">
        <v>345</v>
      </c>
      <c r="B346" s="162" t="s">
        <v>29</v>
      </c>
      <c r="C346" s="161" t="s">
        <v>1183</v>
      </c>
      <c r="D346" s="162" t="s">
        <v>60</v>
      </c>
      <c r="J346" s="167" t="s">
        <v>1184</v>
      </c>
      <c r="Q346" s="161" t="s">
        <v>1185</v>
      </c>
      <c r="R346" s="167" t="s">
        <v>1186</v>
      </c>
      <c r="S346" s="162" t="s">
        <v>43</v>
      </c>
    </row>
    <row r="347" spans="1:23">
      <c r="A347" s="161">
        <v>346</v>
      </c>
      <c r="B347" s="162" t="s">
        <v>29</v>
      </c>
      <c r="C347" s="161" t="s">
        <v>1023</v>
      </c>
      <c r="D347" s="162" t="s">
        <v>69</v>
      </c>
      <c r="K347" s="167" t="s">
        <v>1024</v>
      </c>
      <c r="Q347" s="161" t="s">
        <v>1187</v>
      </c>
      <c r="R347" s="167" t="s">
        <v>1188</v>
      </c>
      <c r="S347" s="162" t="s">
        <v>34</v>
      </c>
    </row>
    <row r="348" spans="1:23">
      <c r="A348" s="161">
        <v>347</v>
      </c>
      <c r="B348" s="162" t="s">
        <v>29</v>
      </c>
      <c r="C348" s="161" t="s">
        <v>1046</v>
      </c>
      <c r="D348" s="162" t="s">
        <v>48</v>
      </c>
      <c r="L348" s="167" t="s">
        <v>1047</v>
      </c>
      <c r="Q348" s="161" t="s">
        <v>1189</v>
      </c>
      <c r="R348" s="167" t="s">
        <v>1190</v>
      </c>
      <c r="S348" s="162" t="s">
        <v>43</v>
      </c>
    </row>
    <row r="349" spans="1:23">
      <c r="A349" s="161">
        <v>348</v>
      </c>
      <c r="B349" s="162" t="s">
        <v>29</v>
      </c>
      <c r="C349" s="161" t="s">
        <v>1193</v>
      </c>
      <c r="D349" s="162" t="s">
        <v>60</v>
      </c>
      <c r="H349" s="167" t="s">
        <v>1194</v>
      </c>
      <c r="Q349" s="161" t="s">
        <v>1195</v>
      </c>
      <c r="R349" s="167" t="s">
        <v>1196</v>
      </c>
      <c r="S349" s="162" t="s">
        <v>43</v>
      </c>
      <c r="T349" s="162">
        <v>1</v>
      </c>
      <c r="U349" s="179" t="str">
        <f>MID(C349,6,5)</f>
        <v>15492</v>
      </c>
      <c r="V349" s="162">
        <v>1</v>
      </c>
      <c r="W349" s="162" t="str">
        <f>U349&amp;"_"&amp;U350</f>
        <v>15492_05941</v>
      </c>
    </row>
    <row r="350" spans="1:23">
      <c r="A350" s="161">
        <v>349</v>
      </c>
      <c r="B350" s="162" t="s">
        <v>29</v>
      </c>
      <c r="C350" s="161" t="s">
        <v>1061</v>
      </c>
      <c r="D350" s="162" t="s">
        <v>69</v>
      </c>
      <c r="I350" s="167" t="s">
        <v>1062</v>
      </c>
      <c r="Q350" s="161" t="s">
        <v>1197</v>
      </c>
      <c r="R350" s="167" t="s">
        <v>1198</v>
      </c>
      <c r="S350" s="162" t="s">
        <v>34</v>
      </c>
      <c r="U350" s="179" t="str">
        <f>MID(C350,6,5)</f>
        <v>05941</v>
      </c>
    </row>
    <row r="351" spans="1:23">
      <c r="A351" s="161">
        <v>350</v>
      </c>
      <c r="B351" s="162" t="s">
        <v>29</v>
      </c>
      <c r="C351" s="161" t="s">
        <v>1199</v>
      </c>
      <c r="D351" s="162" t="s">
        <v>48</v>
      </c>
      <c r="J351" s="167" t="s">
        <v>1200</v>
      </c>
      <c r="Q351" s="161" t="s">
        <v>1201</v>
      </c>
      <c r="R351" s="167" t="s">
        <v>1202</v>
      </c>
      <c r="S351" s="162" t="s">
        <v>43</v>
      </c>
    </row>
    <row r="352" spans="1:23">
      <c r="A352" s="161">
        <v>351</v>
      </c>
      <c r="B352" s="162" t="s">
        <v>29</v>
      </c>
      <c r="C352" s="161" t="s">
        <v>1203</v>
      </c>
      <c r="D352" s="162" t="s">
        <v>48</v>
      </c>
      <c r="J352" s="167" t="s">
        <v>1204</v>
      </c>
      <c r="Q352" s="161" t="s">
        <v>1205</v>
      </c>
      <c r="R352" s="167" t="s">
        <v>1206</v>
      </c>
      <c r="S352" s="162" t="s">
        <v>43</v>
      </c>
    </row>
    <row r="353" spans="1:23">
      <c r="A353" s="161">
        <v>352</v>
      </c>
      <c r="B353" s="162" t="s">
        <v>29</v>
      </c>
      <c r="C353" s="161" t="s">
        <v>1073</v>
      </c>
      <c r="D353" s="162" t="s">
        <v>48</v>
      </c>
      <c r="J353" s="167" t="s">
        <v>1074</v>
      </c>
      <c r="Q353" s="161" t="s">
        <v>1207</v>
      </c>
      <c r="R353" s="167" t="s">
        <v>1208</v>
      </c>
      <c r="S353" s="162" t="s">
        <v>43</v>
      </c>
    </row>
    <row r="354" spans="1:23">
      <c r="A354" s="161">
        <v>353</v>
      </c>
      <c r="B354" s="162" t="s">
        <v>29</v>
      </c>
      <c r="C354" s="161" t="s">
        <v>1077</v>
      </c>
      <c r="D354" s="162" t="s">
        <v>48</v>
      </c>
      <c r="J354" s="167" t="s">
        <v>1078</v>
      </c>
      <c r="Q354" s="161" t="s">
        <v>1210</v>
      </c>
      <c r="R354" s="167" t="s">
        <v>1211</v>
      </c>
      <c r="S354" s="162" t="s">
        <v>43</v>
      </c>
    </row>
    <row r="355" spans="1:23">
      <c r="A355" s="161">
        <v>354</v>
      </c>
      <c r="B355" s="162" t="s">
        <v>29</v>
      </c>
      <c r="C355" s="161" t="s">
        <v>1085</v>
      </c>
      <c r="D355" s="162" t="s">
        <v>48</v>
      </c>
      <c r="J355" s="167" t="s">
        <v>1086</v>
      </c>
      <c r="Q355" s="161" t="s">
        <v>1212</v>
      </c>
      <c r="R355" s="167" t="s">
        <v>3620</v>
      </c>
      <c r="S355" s="162" t="s">
        <v>43</v>
      </c>
    </row>
    <row r="356" spans="1:23">
      <c r="A356" s="161">
        <v>355</v>
      </c>
      <c r="B356" s="162" t="s">
        <v>29</v>
      </c>
      <c r="C356" s="161" t="s">
        <v>1214</v>
      </c>
      <c r="D356" s="162" t="s">
        <v>60</v>
      </c>
      <c r="J356" s="167" t="s">
        <v>1215</v>
      </c>
      <c r="Q356" s="161" t="s">
        <v>1216</v>
      </c>
      <c r="R356" s="167" t="s">
        <v>1217</v>
      </c>
      <c r="S356" s="162" t="s">
        <v>210</v>
      </c>
      <c r="T356" s="162" t="s">
        <v>3359</v>
      </c>
      <c r="U356" s="179" t="str">
        <f>MID(C356,6,5)</f>
        <v>15493</v>
      </c>
      <c r="V356" s="162">
        <v>2</v>
      </c>
      <c r="W356" s="162" t="str">
        <f>U356&amp;"_"&amp;U357</f>
        <v>15493_05579</v>
      </c>
    </row>
    <row r="357" spans="1:23">
      <c r="A357" s="161">
        <v>356</v>
      </c>
      <c r="B357" s="162" t="s">
        <v>29</v>
      </c>
      <c r="C357" s="161" t="s">
        <v>236</v>
      </c>
      <c r="D357" s="162" t="s">
        <v>69</v>
      </c>
      <c r="K357" s="167" t="s">
        <v>237</v>
      </c>
      <c r="Q357" s="161" t="s">
        <v>1218</v>
      </c>
      <c r="R357" s="167" t="s">
        <v>1219</v>
      </c>
      <c r="S357" s="162" t="s">
        <v>34</v>
      </c>
      <c r="U357" s="179" t="str">
        <f>MID(C357,6,5)</f>
        <v>05579</v>
      </c>
    </row>
    <row r="358" spans="1:23">
      <c r="A358" s="161">
        <v>357</v>
      </c>
      <c r="B358" s="162" t="s">
        <v>29</v>
      </c>
      <c r="C358" s="161" t="s">
        <v>240</v>
      </c>
      <c r="D358" s="162" t="s">
        <v>48</v>
      </c>
      <c r="L358" s="167" t="s">
        <v>241</v>
      </c>
      <c r="Q358" s="161" t="s">
        <v>1220</v>
      </c>
      <c r="R358" s="167" t="s">
        <v>1221</v>
      </c>
      <c r="S358" s="162" t="s">
        <v>64</v>
      </c>
    </row>
    <row r="359" spans="1:23">
      <c r="A359" s="161">
        <v>358</v>
      </c>
      <c r="B359" s="162" t="s">
        <v>29</v>
      </c>
      <c r="C359" s="161" t="s">
        <v>253</v>
      </c>
      <c r="D359" s="162" t="s">
        <v>48</v>
      </c>
      <c r="L359" s="167" t="s">
        <v>254</v>
      </c>
      <c r="Q359" s="161" t="s">
        <v>1222</v>
      </c>
      <c r="R359" s="167" t="s">
        <v>1223</v>
      </c>
      <c r="S359" s="162" t="s">
        <v>43</v>
      </c>
    </row>
    <row r="360" spans="1:23">
      <c r="A360" s="161">
        <v>359</v>
      </c>
      <c r="B360" s="162" t="s">
        <v>29</v>
      </c>
      <c r="C360" s="161" t="s">
        <v>258</v>
      </c>
      <c r="D360" s="162" t="s">
        <v>48</v>
      </c>
      <c r="L360" s="167" t="s">
        <v>259</v>
      </c>
      <c r="Q360" s="161" t="s">
        <v>1224</v>
      </c>
      <c r="R360" s="167" t="s">
        <v>3615</v>
      </c>
      <c r="S360" s="162" t="s">
        <v>43</v>
      </c>
    </row>
    <row r="361" spans="1:23">
      <c r="A361" s="161">
        <v>360</v>
      </c>
      <c r="B361" s="162" t="s">
        <v>29</v>
      </c>
      <c r="C361" s="161" t="s">
        <v>264</v>
      </c>
      <c r="D361" s="162" t="s">
        <v>48</v>
      </c>
      <c r="L361" s="167" t="s">
        <v>265</v>
      </c>
      <c r="Q361" s="161" t="s">
        <v>1226</v>
      </c>
      <c r="R361" s="167" t="s">
        <v>1227</v>
      </c>
      <c r="S361" s="162" t="s">
        <v>43</v>
      </c>
    </row>
    <row r="362" spans="1:23">
      <c r="A362" s="161">
        <v>361</v>
      </c>
      <c r="B362" s="162" t="s">
        <v>29</v>
      </c>
      <c r="C362" s="161" t="s">
        <v>268</v>
      </c>
      <c r="D362" s="162" t="s">
        <v>48</v>
      </c>
      <c r="L362" s="167" t="s">
        <v>269</v>
      </c>
      <c r="Q362" s="161" t="s">
        <v>1228</v>
      </c>
      <c r="R362" s="167" t="s">
        <v>1229</v>
      </c>
      <c r="S362" s="162" t="s">
        <v>43</v>
      </c>
    </row>
    <row r="363" spans="1:23">
      <c r="A363" s="161">
        <v>362</v>
      </c>
      <c r="B363" s="162" t="s">
        <v>29</v>
      </c>
      <c r="C363" s="161" t="s">
        <v>274</v>
      </c>
      <c r="D363" s="162" t="s">
        <v>48</v>
      </c>
      <c r="L363" s="167" t="s">
        <v>275</v>
      </c>
      <c r="Q363" s="161" t="s">
        <v>1230</v>
      </c>
      <c r="R363" s="167" t="s">
        <v>1231</v>
      </c>
      <c r="S363" s="162" t="s">
        <v>64</v>
      </c>
    </row>
    <row r="364" spans="1:23">
      <c r="A364" s="161">
        <v>363</v>
      </c>
      <c r="B364" s="162" t="s">
        <v>29</v>
      </c>
      <c r="C364" s="161" t="s">
        <v>278</v>
      </c>
      <c r="D364" s="162" t="s">
        <v>48</v>
      </c>
      <c r="L364" s="167" t="s">
        <v>279</v>
      </c>
      <c r="Q364" s="161" t="s">
        <v>1232</v>
      </c>
      <c r="R364" s="167" t="s">
        <v>3432</v>
      </c>
      <c r="S364" s="162" t="s">
        <v>43</v>
      </c>
    </row>
    <row r="365" spans="1:23">
      <c r="A365" s="161">
        <v>364</v>
      </c>
      <c r="B365" s="162" t="s">
        <v>29</v>
      </c>
      <c r="C365" s="161" t="s">
        <v>284</v>
      </c>
      <c r="D365" s="162" t="s">
        <v>48</v>
      </c>
      <c r="L365" s="167" t="s">
        <v>285</v>
      </c>
      <c r="Q365" s="161" t="s">
        <v>1233</v>
      </c>
      <c r="R365" s="167" t="s">
        <v>1234</v>
      </c>
      <c r="S365" s="162" t="s">
        <v>43</v>
      </c>
    </row>
    <row r="366" spans="1:23">
      <c r="A366" s="161">
        <v>365</v>
      </c>
      <c r="B366" s="162" t="s">
        <v>2280</v>
      </c>
      <c r="C366" s="161" t="s">
        <v>1235</v>
      </c>
      <c r="D366" s="162" t="s">
        <v>60</v>
      </c>
      <c r="F366" s="167" t="s">
        <v>1236</v>
      </c>
      <c r="Q366" s="161" t="s">
        <v>1237</v>
      </c>
      <c r="R366" s="167" t="s">
        <v>3608</v>
      </c>
      <c r="S366" s="162" t="s">
        <v>1239</v>
      </c>
      <c r="T366" s="162" t="s">
        <v>3359</v>
      </c>
      <c r="U366" s="179" t="str">
        <f>MID(C366,6,5)</f>
        <v>05940</v>
      </c>
      <c r="V366" s="162">
        <v>1</v>
      </c>
      <c r="W366" s="162" t="str">
        <f>U366&amp;"_"&amp;U367</f>
        <v>05940_05988</v>
      </c>
    </row>
    <row r="367" spans="1:23">
      <c r="A367" s="161">
        <v>366</v>
      </c>
      <c r="B367" s="162" t="s">
        <v>2280</v>
      </c>
      <c r="C367" s="161" t="s">
        <v>1240</v>
      </c>
      <c r="D367" s="162" t="s">
        <v>69</v>
      </c>
      <c r="G367" s="167" t="s">
        <v>1241</v>
      </c>
      <c r="Q367" s="161" t="s">
        <v>1242</v>
      </c>
      <c r="R367" s="167" t="s">
        <v>1243</v>
      </c>
      <c r="S367" s="162" t="s">
        <v>34</v>
      </c>
      <c r="U367" s="179" t="str">
        <f>MID(C367,6,5)</f>
        <v>05988</v>
      </c>
    </row>
    <row r="368" spans="1:23">
      <c r="A368" s="161">
        <v>367</v>
      </c>
      <c r="B368" s="162" t="s">
        <v>2280</v>
      </c>
      <c r="C368" s="161" t="s">
        <v>1244</v>
      </c>
      <c r="D368" s="162" t="s">
        <v>60</v>
      </c>
      <c r="H368" s="167" t="s">
        <v>1245</v>
      </c>
      <c r="Q368" s="161" t="s">
        <v>1246</v>
      </c>
      <c r="R368" s="167" t="s">
        <v>1247</v>
      </c>
      <c r="S368" s="162" t="s">
        <v>64</v>
      </c>
    </row>
    <row r="369" spans="1:23">
      <c r="A369">
        <v>368</v>
      </c>
      <c r="B369" s="1" t="s">
        <v>2280</v>
      </c>
      <c r="C369" t="s">
        <v>1248</v>
      </c>
      <c r="D369" s="1" t="s">
        <v>69</v>
      </c>
      <c r="E369" s="160"/>
      <c r="F369" s="160"/>
      <c r="G369" s="160"/>
      <c r="H369" s="160"/>
      <c r="I369" s="160" t="s">
        <v>1249</v>
      </c>
      <c r="J369" s="160"/>
      <c r="K369" s="160"/>
      <c r="L369" s="160"/>
      <c r="M369" s="160"/>
      <c r="N369" s="160"/>
      <c r="O369" s="160"/>
      <c r="P369" s="160"/>
      <c r="Q369" t="s">
        <v>1242</v>
      </c>
      <c r="R369" s="160" t="s">
        <v>1250</v>
      </c>
      <c r="S369" s="1" t="s">
        <v>34</v>
      </c>
      <c r="T369" s="1"/>
      <c r="U369" s="182"/>
      <c r="V369" s="1"/>
      <c r="W369" s="1"/>
    </row>
    <row r="370" spans="1:23">
      <c r="A370">
        <v>369</v>
      </c>
      <c r="B370" s="1" t="s">
        <v>2280</v>
      </c>
      <c r="C370" t="s">
        <v>1252</v>
      </c>
      <c r="D370" s="1" t="s">
        <v>48</v>
      </c>
      <c r="E370" s="160"/>
      <c r="F370" s="160"/>
      <c r="G370" s="160"/>
      <c r="H370" s="160"/>
      <c r="I370" s="160"/>
      <c r="J370" s="160" t="s">
        <v>1253</v>
      </c>
      <c r="K370" s="160"/>
      <c r="L370" s="160"/>
      <c r="M370" s="160"/>
      <c r="N370" s="160"/>
      <c r="O370" s="160"/>
      <c r="P370" s="160"/>
      <c r="Q370" t="s">
        <v>1254</v>
      </c>
      <c r="R370" s="160" t="s">
        <v>3605</v>
      </c>
      <c r="S370" s="1" t="s">
        <v>64</v>
      </c>
      <c r="T370" s="1"/>
      <c r="U370" s="182"/>
      <c r="V370" s="1"/>
      <c r="W370" s="1"/>
    </row>
    <row r="371" spans="1:23">
      <c r="A371">
        <v>370</v>
      </c>
      <c r="B371" s="1" t="s">
        <v>2280</v>
      </c>
      <c r="C371" t="s">
        <v>1256</v>
      </c>
      <c r="D371" s="1" t="s">
        <v>48</v>
      </c>
      <c r="E371" s="160"/>
      <c r="F371" s="160"/>
      <c r="G371" s="160"/>
      <c r="H371" s="160"/>
      <c r="I371" s="160"/>
      <c r="J371" s="160" t="s">
        <v>1257</v>
      </c>
      <c r="K371" s="160"/>
      <c r="L371" s="160"/>
      <c r="M371" s="160"/>
      <c r="N371" s="160"/>
      <c r="O371" s="160"/>
      <c r="P371" s="160"/>
      <c r="Q371" t="s">
        <v>1258</v>
      </c>
      <c r="R371" s="160" t="s">
        <v>3603</v>
      </c>
      <c r="S371" s="1" t="s">
        <v>43</v>
      </c>
      <c r="T371" s="1"/>
      <c r="U371" s="182"/>
      <c r="V371" s="1"/>
      <c r="W371" s="1"/>
    </row>
    <row r="372" spans="1:23">
      <c r="A372">
        <v>371</v>
      </c>
      <c r="B372" s="1" t="s">
        <v>2280</v>
      </c>
      <c r="C372" t="s">
        <v>1261</v>
      </c>
      <c r="D372" s="1" t="s">
        <v>60</v>
      </c>
      <c r="E372" s="160"/>
      <c r="F372" s="160"/>
      <c r="G372" s="160"/>
      <c r="H372" s="160"/>
      <c r="I372" s="160"/>
      <c r="J372" s="160" t="s">
        <v>1262</v>
      </c>
      <c r="K372" s="160"/>
      <c r="L372" s="160"/>
      <c r="M372" s="160"/>
      <c r="N372" s="160"/>
      <c r="O372" s="160"/>
      <c r="P372" s="160"/>
      <c r="Q372" t="s">
        <v>1263</v>
      </c>
      <c r="R372" s="160" t="s">
        <v>1264</v>
      </c>
      <c r="S372" s="1" t="s">
        <v>210</v>
      </c>
      <c r="T372" s="1" t="s">
        <v>3359</v>
      </c>
      <c r="U372" s="179" t="str">
        <f>MID(C372,6,5)</f>
        <v>05957</v>
      </c>
      <c r="V372" s="1">
        <v>2</v>
      </c>
      <c r="W372" s="1" t="str">
        <f>U372&amp;"_"&amp;U373</f>
        <v>05957_05557</v>
      </c>
    </row>
    <row r="373" spans="1:23">
      <c r="A373">
        <v>372</v>
      </c>
      <c r="B373" s="1" t="s">
        <v>2280</v>
      </c>
      <c r="C373" t="s">
        <v>211</v>
      </c>
      <c r="D373" s="1" t="s">
        <v>69</v>
      </c>
      <c r="E373" s="160"/>
      <c r="F373" s="160"/>
      <c r="G373" s="160"/>
      <c r="H373" s="160"/>
      <c r="I373" s="160"/>
      <c r="J373" s="160"/>
      <c r="K373" s="160" t="s">
        <v>212</v>
      </c>
      <c r="L373" s="160"/>
      <c r="M373" s="160"/>
      <c r="N373" s="160"/>
      <c r="O373" s="160"/>
      <c r="P373" s="160"/>
      <c r="Q373" t="s">
        <v>1265</v>
      </c>
      <c r="R373" s="160" t="s">
        <v>1266</v>
      </c>
      <c r="S373" s="1" t="s">
        <v>73</v>
      </c>
      <c r="T373" s="1"/>
      <c r="U373" s="179" t="str">
        <f>MID(C373,6,5)</f>
        <v>05557</v>
      </c>
    </row>
    <row r="374" spans="1:23">
      <c r="A374">
        <v>373</v>
      </c>
      <c r="B374" s="1" t="s">
        <v>2280</v>
      </c>
      <c r="C374" t="s">
        <v>215</v>
      </c>
      <c r="D374" s="1" t="s">
        <v>48</v>
      </c>
      <c r="E374" s="160"/>
      <c r="F374" s="160"/>
      <c r="G374" s="160"/>
      <c r="H374" s="160"/>
      <c r="I374" s="160"/>
      <c r="J374" s="160"/>
      <c r="K374" s="160"/>
      <c r="L374" s="160" t="s">
        <v>216</v>
      </c>
      <c r="M374" s="160"/>
      <c r="N374" s="160"/>
      <c r="O374" s="160"/>
      <c r="P374" s="160"/>
      <c r="Q374" t="s">
        <v>1267</v>
      </c>
      <c r="R374" s="160" t="s">
        <v>3600</v>
      </c>
      <c r="S374" s="1" t="s">
        <v>43</v>
      </c>
      <c r="T374" s="1"/>
      <c r="U374" s="182"/>
      <c r="V374" s="1"/>
      <c r="W374" s="1"/>
    </row>
    <row r="375" spans="1:23">
      <c r="A375">
        <v>374</v>
      </c>
      <c r="B375" s="1" t="s">
        <v>2280</v>
      </c>
      <c r="C375" t="s">
        <v>219</v>
      </c>
      <c r="D375" s="1" t="s">
        <v>48</v>
      </c>
      <c r="E375" s="160"/>
      <c r="F375" s="160"/>
      <c r="G375" s="160"/>
      <c r="H375" s="160"/>
      <c r="I375" s="160"/>
      <c r="J375" s="160"/>
      <c r="K375" s="160"/>
      <c r="L375" s="160" t="s">
        <v>220</v>
      </c>
      <c r="M375" s="160"/>
      <c r="N375" s="160"/>
      <c r="O375" s="160"/>
      <c r="P375" s="160"/>
      <c r="Q375" t="s">
        <v>1269</v>
      </c>
      <c r="R375" s="160" t="s">
        <v>3598</v>
      </c>
      <c r="S375" s="1" t="s">
        <v>43</v>
      </c>
      <c r="T375" s="1"/>
      <c r="U375" s="182"/>
      <c r="V375" s="1"/>
      <c r="W375" s="1"/>
    </row>
    <row r="376" spans="1:23">
      <c r="A376">
        <v>375</v>
      </c>
      <c r="B376" s="1" t="s">
        <v>2280</v>
      </c>
      <c r="C376" t="s">
        <v>226</v>
      </c>
      <c r="D376" s="1" t="s">
        <v>48</v>
      </c>
      <c r="E376" s="160"/>
      <c r="F376" s="160"/>
      <c r="G376" s="160"/>
      <c r="H376" s="160"/>
      <c r="I376" s="160"/>
      <c r="J376" s="160"/>
      <c r="K376" s="160"/>
      <c r="L376" s="160" t="s">
        <v>227</v>
      </c>
      <c r="M376" s="160"/>
      <c r="N376" s="160"/>
      <c r="O376" s="160"/>
      <c r="P376" s="160"/>
      <c r="Q376" t="s">
        <v>1271</v>
      </c>
      <c r="R376" s="160" t="s">
        <v>3596</v>
      </c>
      <c r="S376" s="1" t="s">
        <v>43</v>
      </c>
      <c r="T376" s="1"/>
      <c r="U376" s="182"/>
      <c r="V376" s="1"/>
      <c r="W376" s="1"/>
    </row>
    <row r="377" spans="1:23">
      <c r="A377">
        <v>376</v>
      </c>
      <c r="B377" s="1" t="s">
        <v>2280</v>
      </c>
      <c r="C377" t="s">
        <v>1273</v>
      </c>
      <c r="D377" s="1" t="s">
        <v>60</v>
      </c>
      <c r="E377" s="160"/>
      <c r="F377" s="160"/>
      <c r="G377" s="160"/>
      <c r="H377" s="160"/>
      <c r="I377" s="160"/>
      <c r="J377" s="160" t="s">
        <v>1274</v>
      </c>
      <c r="K377" s="160"/>
      <c r="L377" s="160"/>
      <c r="M377" s="160"/>
      <c r="N377" s="160"/>
      <c r="O377" s="160"/>
      <c r="P377" s="160"/>
      <c r="Q377" t="s">
        <v>1275</v>
      </c>
      <c r="R377" s="160" t="s">
        <v>3594</v>
      </c>
      <c r="S377" s="1" t="s">
        <v>43</v>
      </c>
      <c r="T377" s="1" t="s">
        <v>3359</v>
      </c>
      <c r="U377" s="182" t="s">
        <v>5317</v>
      </c>
      <c r="V377" s="1">
        <v>2</v>
      </c>
      <c r="W377" s="1" t="str">
        <f>U377&amp;"_"&amp;U378</f>
        <v>14895_05579</v>
      </c>
    </row>
    <row r="378" spans="1:23">
      <c r="A378">
        <v>377</v>
      </c>
      <c r="B378" s="1" t="s">
        <v>2280</v>
      </c>
      <c r="C378" t="s">
        <v>236</v>
      </c>
      <c r="D378" s="1" t="s">
        <v>69</v>
      </c>
      <c r="E378" s="160"/>
      <c r="F378" s="160"/>
      <c r="G378" s="160"/>
      <c r="H378" s="160"/>
      <c r="I378" s="160"/>
      <c r="J378" s="160"/>
      <c r="K378" s="160" t="s">
        <v>237</v>
      </c>
      <c r="L378" s="160"/>
      <c r="M378" s="160"/>
      <c r="N378" s="160"/>
      <c r="O378" s="160"/>
      <c r="P378" s="160"/>
      <c r="Q378" t="s">
        <v>1277</v>
      </c>
      <c r="R378" s="160" t="s">
        <v>1278</v>
      </c>
      <c r="S378" s="1" t="s">
        <v>73</v>
      </c>
      <c r="T378" s="1"/>
      <c r="U378" s="182" t="s">
        <v>5318</v>
      </c>
      <c r="V378" s="1"/>
      <c r="W378" s="1"/>
    </row>
    <row r="379" spans="1:23">
      <c r="A379">
        <v>378</v>
      </c>
      <c r="B379" s="1" t="s">
        <v>2280</v>
      </c>
      <c r="C379" t="s">
        <v>240</v>
      </c>
      <c r="D379" s="1" t="s">
        <v>48</v>
      </c>
      <c r="E379" s="160"/>
      <c r="F379" s="160"/>
      <c r="G379" s="160"/>
      <c r="H379" s="160"/>
      <c r="I379" s="160"/>
      <c r="J379" s="160"/>
      <c r="K379" s="160"/>
      <c r="L379" s="160" t="s">
        <v>241</v>
      </c>
      <c r="M379" s="160"/>
      <c r="N379" s="160"/>
      <c r="O379" s="160"/>
      <c r="P379" s="160"/>
      <c r="Q379" t="s">
        <v>1279</v>
      </c>
      <c r="R379" s="160" t="s">
        <v>1280</v>
      </c>
      <c r="S379" s="1" t="s">
        <v>64</v>
      </c>
      <c r="T379" s="1"/>
      <c r="U379" s="182"/>
      <c r="V379" s="1"/>
      <c r="W379" s="1"/>
    </row>
    <row r="380" spans="1:23">
      <c r="A380">
        <v>379</v>
      </c>
      <c r="B380" s="1" t="s">
        <v>2280</v>
      </c>
      <c r="C380" t="s">
        <v>253</v>
      </c>
      <c r="D380" s="1" t="s">
        <v>48</v>
      </c>
      <c r="E380" s="160"/>
      <c r="F380" s="160"/>
      <c r="G380" s="160"/>
      <c r="H380" s="160"/>
      <c r="I380" s="160"/>
      <c r="J380" s="160"/>
      <c r="K380" s="160"/>
      <c r="L380" s="160" t="s">
        <v>254</v>
      </c>
      <c r="M380" s="160"/>
      <c r="N380" s="160"/>
      <c r="O380" s="160"/>
      <c r="P380" s="160"/>
      <c r="Q380" t="s">
        <v>1281</v>
      </c>
      <c r="R380" s="160" t="s">
        <v>1282</v>
      </c>
      <c r="S380" s="1" t="s">
        <v>43</v>
      </c>
      <c r="T380" s="1"/>
      <c r="U380" s="182"/>
      <c r="V380" s="1"/>
      <c r="W380" s="1"/>
    </row>
    <row r="381" spans="1:23">
      <c r="A381">
        <v>380</v>
      </c>
      <c r="B381" s="1" t="s">
        <v>2280</v>
      </c>
      <c r="C381" t="s">
        <v>264</v>
      </c>
      <c r="D381" s="1" t="s">
        <v>48</v>
      </c>
      <c r="E381" s="160"/>
      <c r="F381" s="160"/>
      <c r="G381" s="160"/>
      <c r="H381" s="160"/>
      <c r="I381" s="160"/>
      <c r="J381" s="160"/>
      <c r="K381" s="160"/>
      <c r="L381" s="160" t="s">
        <v>265</v>
      </c>
      <c r="M381" s="160"/>
      <c r="N381" s="160"/>
      <c r="O381" s="160"/>
      <c r="P381" s="160"/>
      <c r="Q381" t="s">
        <v>1283</v>
      </c>
      <c r="R381" s="160" t="s">
        <v>1284</v>
      </c>
      <c r="S381" s="1" t="s">
        <v>43</v>
      </c>
      <c r="T381" s="1"/>
      <c r="U381" s="182"/>
      <c r="V381" s="1"/>
      <c r="W381" s="1"/>
    </row>
    <row r="382" spans="1:23">
      <c r="A382">
        <v>381</v>
      </c>
      <c r="B382" s="1" t="s">
        <v>2280</v>
      </c>
      <c r="C382" t="s">
        <v>274</v>
      </c>
      <c r="D382" s="1" t="s">
        <v>48</v>
      </c>
      <c r="E382" s="160"/>
      <c r="F382" s="160"/>
      <c r="G382" s="160"/>
      <c r="H382" s="160"/>
      <c r="I382" s="160"/>
      <c r="J382" s="160"/>
      <c r="K382" s="160"/>
      <c r="L382" s="160" t="s">
        <v>275</v>
      </c>
      <c r="M382" s="160"/>
      <c r="N382" s="160"/>
      <c r="O382" s="160"/>
      <c r="P382" s="160"/>
      <c r="Q382" t="s">
        <v>1285</v>
      </c>
      <c r="R382" s="160" t="s">
        <v>1286</v>
      </c>
      <c r="S382" s="1" t="s">
        <v>43</v>
      </c>
      <c r="T382" s="1"/>
      <c r="U382" s="182"/>
      <c r="V382" s="1"/>
      <c r="W382" s="1"/>
    </row>
    <row r="383" spans="1:23">
      <c r="A383">
        <v>382</v>
      </c>
      <c r="B383" s="1" t="s">
        <v>2280</v>
      </c>
      <c r="C383" t="s">
        <v>284</v>
      </c>
      <c r="D383" s="1" t="s">
        <v>48</v>
      </c>
      <c r="E383" s="160"/>
      <c r="F383" s="160"/>
      <c r="G383" s="160"/>
      <c r="H383" s="160"/>
      <c r="I383" s="160"/>
      <c r="J383" s="160"/>
      <c r="K383" s="160"/>
      <c r="L383" s="160" t="s">
        <v>285</v>
      </c>
      <c r="M383" s="160"/>
      <c r="N383" s="160"/>
      <c r="O383" s="160"/>
      <c r="P383" s="160"/>
      <c r="Q383" t="s">
        <v>1287</v>
      </c>
      <c r="R383" s="160" t="s">
        <v>1288</v>
      </c>
      <c r="S383" s="1" t="s">
        <v>43</v>
      </c>
      <c r="T383" s="1"/>
      <c r="U383" s="182"/>
      <c r="V383" s="1"/>
      <c r="W383" s="1"/>
    </row>
    <row r="384" spans="1:23">
      <c r="A384">
        <v>383</v>
      </c>
      <c r="B384" s="1" t="s">
        <v>2280</v>
      </c>
      <c r="C384" t="s">
        <v>1290</v>
      </c>
      <c r="D384" s="1" t="s">
        <v>60</v>
      </c>
      <c r="E384" s="160"/>
      <c r="F384" s="160"/>
      <c r="G384" s="160"/>
      <c r="H384" s="160" t="s">
        <v>1291</v>
      </c>
      <c r="I384" s="160"/>
      <c r="J384" s="160"/>
      <c r="K384" s="160"/>
      <c r="L384" s="160"/>
      <c r="M384" s="160"/>
      <c r="N384" s="160"/>
      <c r="O384" s="160"/>
      <c r="P384" s="160"/>
      <c r="Q384" t="s">
        <v>1292</v>
      </c>
      <c r="R384" s="160" t="s">
        <v>1293</v>
      </c>
      <c r="S384" s="1" t="s">
        <v>43</v>
      </c>
      <c r="T384" s="1"/>
      <c r="U384" s="182"/>
      <c r="V384" s="1"/>
      <c r="W384" s="1"/>
    </row>
    <row r="385" spans="1:23">
      <c r="A385" s="161">
        <v>384</v>
      </c>
      <c r="B385" s="162" t="s">
        <v>2280</v>
      </c>
      <c r="C385" s="161" t="s">
        <v>1294</v>
      </c>
      <c r="D385" s="162" t="s">
        <v>69</v>
      </c>
      <c r="I385" s="167" t="s">
        <v>1295</v>
      </c>
      <c r="Q385" s="161" t="s">
        <v>1296</v>
      </c>
      <c r="R385" s="167" t="s">
        <v>1297</v>
      </c>
      <c r="S385" s="162" t="s">
        <v>34</v>
      </c>
    </row>
    <row r="386" spans="1:23">
      <c r="A386" s="161">
        <v>385</v>
      </c>
      <c r="B386" s="162" t="s">
        <v>2280</v>
      </c>
      <c r="C386" s="161" t="s">
        <v>1298</v>
      </c>
      <c r="D386" s="162" t="s">
        <v>60</v>
      </c>
      <c r="J386" s="167" t="s">
        <v>1299</v>
      </c>
      <c r="Q386" s="161" t="s">
        <v>1300</v>
      </c>
      <c r="R386" s="167" t="s">
        <v>1301</v>
      </c>
      <c r="S386" s="162" t="s">
        <v>43</v>
      </c>
      <c r="T386" s="162">
        <v>1</v>
      </c>
      <c r="U386" s="179" t="str">
        <f>MID(C386,6,5)</f>
        <v>05960</v>
      </c>
      <c r="V386" s="162">
        <v>2</v>
      </c>
      <c r="W386" s="162" t="str">
        <f>U386&amp;"_"&amp;U387</f>
        <v>05960_05579</v>
      </c>
    </row>
    <row r="387" spans="1:23">
      <c r="A387" s="161">
        <v>386</v>
      </c>
      <c r="B387" s="162" t="s">
        <v>2280</v>
      </c>
      <c r="C387" s="161" t="s">
        <v>236</v>
      </c>
      <c r="D387" s="162" t="s">
        <v>69</v>
      </c>
      <c r="K387" s="167" t="s">
        <v>237</v>
      </c>
      <c r="Q387" s="161" t="s">
        <v>1302</v>
      </c>
      <c r="R387" s="167" t="s">
        <v>1303</v>
      </c>
      <c r="S387" s="162" t="s">
        <v>34</v>
      </c>
      <c r="U387" s="179" t="str">
        <f>MID(C387,6,5)</f>
        <v>05579</v>
      </c>
    </row>
    <row r="388" spans="1:23">
      <c r="A388" s="161">
        <v>387</v>
      </c>
      <c r="B388" s="162" t="s">
        <v>2280</v>
      </c>
      <c r="C388" s="161" t="s">
        <v>240</v>
      </c>
      <c r="D388" s="162" t="s">
        <v>48</v>
      </c>
      <c r="L388" s="167" t="s">
        <v>241</v>
      </c>
      <c r="Q388" s="161" t="s">
        <v>1304</v>
      </c>
      <c r="R388" s="167" t="s">
        <v>1305</v>
      </c>
      <c r="S388" s="162" t="s">
        <v>64</v>
      </c>
    </row>
    <row r="389" spans="1:23">
      <c r="A389" s="161">
        <v>388</v>
      </c>
      <c r="B389" s="162" t="s">
        <v>2280</v>
      </c>
      <c r="C389" s="161" t="s">
        <v>264</v>
      </c>
      <c r="D389" s="162" t="s">
        <v>48</v>
      </c>
      <c r="L389" s="167" t="s">
        <v>265</v>
      </c>
      <c r="Q389" s="161" t="s">
        <v>1308</v>
      </c>
      <c r="R389" s="167" t="s">
        <v>1309</v>
      </c>
      <c r="S389" s="162" t="s">
        <v>43</v>
      </c>
    </row>
    <row r="390" spans="1:23">
      <c r="A390" s="161">
        <v>389</v>
      </c>
      <c r="B390" s="162" t="s">
        <v>2280</v>
      </c>
      <c r="C390" s="161" t="s">
        <v>1310</v>
      </c>
      <c r="D390" s="162" t="s">
        <v>60</v>
      </c>
      <c r="J390" s="167" t="s">
        <v>1311</v>
      </c>
      <c r="Q390" s="161" t="s">
        <v>1312</v>
      </c>
      <c r="R390" s="167" t="s">
        <v>1313</v>
      </c>
      <c r="S390" s="162" t="s">
        <v>43</v>
      </c>
      <c r="T390" s="162">
        <v>1</v>
      </c>
      <c r="U390" s="179" t="str">
        <f>MID(C390,6,5)</f>
        <v>05961</v>
      </c>
      <c r="V390" s="162">
        <v>2</v>
      </c>
      <c r="W390" s="162" t="str">
        <f>U390&amp;"_"&amp;U391</f>
        <v>05961_05579</v>
      </c>
    </row>
    <row r="391" spans="1:23">
      <c r="A391" s="161">
        <v>390</v>
      </c>
      <c r="B391" s="162" t="s">
        <v>2280</v>
      </c>
      <c r="C391" s="161" t="s">
        <v>236</v>
      </c>
      <c r="D391" s="162" t="s">
        <v>69</v>
      </c>
      <c r="K391" s="167" t="s">
        <v>237</v>
      </c>
      <c r="Q391" s="161" t="s">
        <v>1314</v>
      </c>
      <c r="R391" s="167" t="s">
        <v>1315</v>
      </c>
      <c r="S391" s="162" t="s">
        <v>34</v>
      </c>
      <c r="U391" s="179" t="str">
        <f>MID(C391,6,5)</f>
        <v>05579</v>
      </c>
    </row>
    <row r="392" spans="1:23">
      <c r="A392" s="161">
        <v>391</v>
      </c>
      <c r="B392" s="162" t="s">
        <v>2280</v>
      </c>
      <c r="C392" s="161" t="s">
        <v>240</v>
      </c>
      <c r="D392" s="162" t="s">
        <v>48</v>
      </c>
      <c r="L392" s="167" t="s">
        <v>241</v>
      </c>
      <c r="Q392" s="161" t="s">
        <v>1316</v>
      </c>
      <c r="R392" s="167" t="s">
        <v>1317</v>
      </c>
      <c r="S392" s="162" t="s">
        <v>64</v>
      </c>
    </row>
    <row r="393" spans="1:23">
      <c r="A393" s="161">
        <v>392</v>
      </c>
      <c r="B393" s="162" t="s">
        <v>2280</v>
      </c>
      <c r="C393" s="161" t="s">
        <v>264</v>
      </c>
      <c r="D393" s="162" t="s">
        <v>48</v>
      </c>
      <c r="L393" s="167" t="s">
        <v>265</v>
      </c>
      <c r="Q393" s="161" t="s">
        <v>1320</v>
      </c>
      <c r="R393" s="167" t="s">
        <v>1321</v>
      </c>
      <c r="S393" s="162" t="s">
        <v>43</v>
      </c>
    </row>
    <row r="394" spans="1:23">
      <c r="A394" s="161">
        <v>393</v>
      </c>
      <c r="B394" s="162" t="s">
        <v>2280</v>
      </c>
      <c r="C394" s="161" t="s">
        <v>1322</v>
      </c>
      <c r="D394" s="162" t="s">
        <v>60</v>
      </c>
      <c r="J394" s="167" t="s">
        <v>1323</v>
      </c>
      <c r="Q394" s="161" t="s">
        <v>1324</v>
      </c>
      <c r="R394" s="167" t="s">
        <v>1325</v>
      </c>
      <c r="S394" s="162" t="s">
        <v>43</v>
      </c>
      <c r="T394" s="162">
        <v>1</v>
      </c>
      <c r="U394" s="179" t="str">
        <f>MID(C394,6,5)</f>
        <v>05963</v>
      </c>
      <c r="V394" s="162">
        <v>2</v>
      </c>
      <c r="W394" s="162" t="str">
        <f>U394&amp;"_"&amp;U395</f>
        <v>05963_05579</v>
      </c>
    </row>
    <row r="395" spans="1:23">
      <c r="A395" s="161">
        <v>394</v>
      </c>
      <c r="B395" s="162" t="s">
        <v>2280</v>
      </c>
      <c r="C395" s="161" t="s">
        <v>236</v>
      </c>
      <c r="D395" s="162" t="s">
        <v>69</v>
      </c>
      <c r="K395" s="167" t="s">
        <v>237</v>
      </c>
      <c r="Q395" s="161" t="s">
        <v>1326</v>
      </c>
      <c r="R395" s="167" t="s">
        <v>1327</v>
      </c>
      <c r="S395" s="162" t="s">
        <v>34</v>
      </c>
      <c r="U395" s="179" t="str">
        <f>MID(C395,6,5)</f>
        <v>05579</v>
      </c>
    </row>
    <row r="396" spans="1:23">
      <c r="A396" s="161">
        <v>395</v>
      </c>
      <c r="B396" s="162" t="s">
        <v>2280</v>
      </c>
      <c r="C396" s="161" t="s">
        <v>240</v>
      </c>
      <c r="D396" s="162" t="s">
        <v>48</v>
      </c>
      <c r="L396" s="167" t="s">
        <v>241</v>
      </c>
      <c r="Q396" s="161" t="s">
        <v>1328</v>
      </c>
      <c r="R396" s="167" t="s">
        <v>1329</v>
      </c>
      <c r="S396" s="162" t="s">
        <v>64</v>
      </c>
    </row>
    <row r="397" spans="1:23">
      <c r="A397" s="161">
        <v>396</v>
      </c>
      <c r="B397" s="162" t="s">
        <v>2280</v>
      </c>
      <c r="C397" s="161" t="s">
        <v>264</v>
      </c>
      <c r="D397" s="162" t="s">
        <v>48</v>
      </c>
      <c r="L397" s="167" t="s">
        <v>265</v>
      </c>
      <c r="Q397" s="161" t="s">
        <v>1332</v>
      </c>
      <c r="R397" s="167" t="s">
        <v>1333</v>
      </c>
      <c r="S397" s="162" t="s">
        <v>43</v>
      </c>
    </row>
    <row r="398" spans="1:23">
      <c r="A398" s="161">
        <v>397</v>
      </c>
      <c r="B398" s="162" t="s">
        <v>2280</v>
      </c>
      <c r="C398" s="161" t="s">
        <v>1334</v>
      </c>
      <c r="D398" s="162" t="s">
        <v>60</v>
      </c>
      <c r="H398" s="167" t="s">
        <v>1335</v>
      </c>
      <c r="Q398" s="161" t="s">
        <v>1336</v>
      </c>
      <c r="R398" s="167" t="s">
        <v>1337</v>
      </c>
      <c r="S398" s="162" t="s">
        <v>43</v>
      </c>
    </row>
    <row r="399" spans="1:23">
      <c r="A399" s="161">
        <v>398</v>
      </c>
      <c r="B399" s="162" t="s">
        <v>2280</v>
      </c>
      <c r="C399" s="161" t="s">
        <v>1340</v>
      </c>
      <c r="D399" s="162" t="s">
        <v>69</v>
      </c>
      <c r="I399" s="167" t="s">
        <v>1341</v>
      </c>
      <c r="Q399" s="161" t="s">
        <v>1342</v>
      </c>
      <c r="R399" s="167" t="s">
        <v>1343</v>
      </c>
      <c r="S399" s="162" t="s">
        <v>34</v>
      </c>
    </row>
    <row r="400" spans="1:23">
      <c r="A400" s="161">
        <v>399</v>
      </c>
      <c r="B400" s="162" t="s">
        <v>2280</v>
      </c>
      <c r="C400" s="161" t="s">
        <v>1344</v>
      </c>
      <c r="D400" s="162" t="s">
        <v>60</v>
      </c>
      <c r="J400" s="167" t="s">
        <v>1345</v>
      </c>
      <c r="Q400" s="161" t="s">
        <v>1346</v>
      </c>
      <c r="R400" s="167" t="s">
        <v>1347</v>
      </c>
      <c r="S400" s="162" t="s">
        <v>43</v>
      </c>
      <c r="T400" s="162">
        <v>1</v>
      </c>
      <c r="U400" s="179" t="str">
        <f>MID(C400,6,5)</f>
        <v>05980</v>
      </c>
      <c r="V400" s="162">
        <v>2</v>
      </c>
      <c r="W400" s="162" t="str">
        <f>U400&amp;"_"&amp;U401</f>
        <v>05980_05756</v>
      </c>
    </row>
    <row r="401" spans="1:23">
      <c r="A401" s="161">
        <v>400</v>
      </c>
      <c r="B401" s="162" t="s">
        <v>2280</v>
      </c>
      <c r="C401" s="161" t="s">
        <v>340</v>
      </c>
      <c r="D401" s="162" t="s">
        <v>69</v>
      </c>
      <c r="K401" s="167" t="s">
        <v>341</v>
      </c>
      <c r="Q401" s="161" t="s">
        <v>1348</v>
      </c>
      <c r="R401" s="167" t="s">
        <v>1349</v>
      </c>
      <c r="S401" s="162" t="s">
        <v>34</v>
      </c>
      <c r="U401" s="179" t="str">
        <f>MID(C401,6,5)</f>
        <v>05756</v>
      </c>
    </row>
    <row r="402" spans="1:23">
      <c r="A402" s="161">
        <v>401</v>
      </c>
      <c r="B402" s="162" t="s">
        <v>2280</v>
      </c>
      <c r="C402" s="161" t="s">
        <v>344</v>
      </c>
      <c r="D402" s="162" t="s">
        <v>48</v>
      </c>
      <c r="L402" s="167" t="s">
        <v>345</v>
      </c>
      <c r="Q402" s="161" t="s">
        <v>1350</v>
      </c>
      <c r="R402" s="167" t="s">
        <v>1351</v>
      </c>
      <c r="S402" s="162" t="s">
        <v>43</v>
      </c>
    </row>
    <row r="403" spans="1:23">
      <c r="A403" s="161">
        <v>402</v>
      </c>
      <c r="B403" s="162" t="s">
        <v>2280</v>
      </c>
      <c r="C403" s="161" t="s">
        <v>350</v>
      </c>
      <c r="D403" s="162" t="s">
        <v>48</v>
      </c>
      <c r="L403" s="167" t="s">
        <v>351</v>
      </c>
      <c r="Q403" s="161" t="s">
        <v>1352</v>
      </c>
      <c r="R403" s="167" t="s">
        <v>1353</v>
      </c>
      <c r="S403" s="162" t="s">
        <v>43</v>
      </c>
    </row>
    <row r="404" spans="1:23">
      <c r="A404" s="161">
        <v>403</v>
      </c>
      <c r="B404" s="162" t="s">
        <v>2280</v>
      </c>
      <c r="C404" s="161" t="s">
        <v>359</v>
      </c>
      <c r="D404" s="162" t="s">
        <v>48</v>
      </c>
      <c r="L404" s="167" t="s">
        <v>360</v>
      </c>
      <c r="Q404" s="161" t="s">
        <v>1356</v>
      </c>
      <c r="R404" s="167" t="s">
        <v>1357</v>
      </c>
      <c r="S404" s="162" t="s">
        <v>43</v>
      </c>
    </row>
    <row r="405" spans="1:23">
      <c r="A405" s="161">
        <v>404</v>
      </c>
      <c r="B405" s="162" t="s">
        <v>2280</v>
      </c>
      <c r="C405" s="161" t="s">
        <v>446</v>
      </c>
      <c r="D405" s="162" t="s">
        <v>60</v>
      </c>
      <c r="L405" s="167" t="s">
        <v>447</v>
      </c>
      <c r="Q405" s="161" t="s">
        <v>1360</v>
      </c>
      <c r="R405" s="167" t="s">
        <v>1361</v>
      </c>
      <c r="S405" s="162" t="s">
        <v>43</v>
      </c>
    </row>
    <row r="406" spans="1:23">
      <c r="A406" s="161">
        <v>405</v>
      </c>
      <c r="B406" s="162" t="s">
        <v>2280</v>
      </c>
      <c r="C406" s="161" t="s">
        <v>452</v>
      </c>
      <c r="D406" s="162" t="s">
        <v>69</v>
      </c>
      <c r="M406" s="167" t="s">
        <v>453</v>
      </c>
      <c r="Q406" s="161" t="s">
        <v>1364</v>
      </c>
      <c r="R406" s="167" t="s">
        <v>1365</v>
      </c>
      <c r="S406" s="162" t="s">
        <v>34</v>
      </c>
    </row>
    <row r="407" spans="1:23">
      <c r="A407" s="161">
        <v>406</v>
      </c>
      <c r="B407" s="162" t="s">
        <v>2280</v>
      </c>
      <c r="C407" s="161" t="s">
        <v>456</v>
      </c>
      <c r="D407" s="162" t="s">
        <v>48</v>
      </c>
      <c r="N407" s="167" t="s">
        <v>457</v>
      </c>
      <c r="Q407" s="161" t="s">
        <v>1366</v>
      </c>
      <c r="R407" s="167" t="s">
        <v>1367</v>
      </c>
      <c r="S407" s="162" t="s">
        <v>43</v>
      </c>
    </row>
    <row r="408" spans="1:23">
      <c r="A408" s="161">
        <v>407</v>
      </c>
      <c r="B408" s="162" t="s">
        <v>2280</v>
      </c>
      <c r="C408" s="161" t="s">
        <v>462</v>
      </c>
      <c r="D408" s="162" t="s">
        <v>48</v>
      </c>
      <c r="N408" s="167" t="s">
        <v>463</v>
      </c>
      <c r="Q408" s="161" t="s">
        <v>1370</v>
      </c>
      <c r="R408" s="167" t="s">
        <v>1371</v>
      </c>
      <c r="S408" s="162" t="s">
        <v>43</v>
      </c>
    </row>
    <row r="409" spans="1:23">
      <c r="A409" s="161">
        <v>408</v>
      </c>
      <c r="B409" s="162" t="s">
        <v>2280</v>
      </c>
      <c r="C409" s="161" t="s">
        <v>468</v>
      </c>
      <c r="D409" s="162" t="s">
        <v>48</v>
      </c>
      <c r="N409" s="167" t="s">
        <v>469</v>
      </c>
      <c r="Q409" s="161" t="s">
        <v>1374</v>
      </c>
      <c r="R409" s="167" t="s">
        <v>1375</v>
      </c>
      <c r="S409" s="162" t="s">
        <v>43</v>
      </c>
    </row>
    <row r="410" spans="1:23">
      <c r="A410" s="161">
        <v>409</v>
      </c>
      <c r="B410" s="162" t="s">
        <v>2280</v>
      </c>
      <c r="C410" s="161" t="s">
        <v>474</v>
      </c>
      <c r="D410" s="162" t="s">
        <v>48</v>
      </c>
      <c r="N410" s="167" t="s">
        <v>475</v>
      </c>
      <c r="Q410" s="161" t="s">
        <v>1378</v>
      </c>
      <c r="R410" s="167" t="s">
        <v>1379</v>
      </c>
      <c r="S410" s="162" t="s">
        <v>43</v>
      </c>
    </row>
    <row r="411" spans="1:23">
      <c r="A411" s="161">
        <v>410</v>
      </c>
      <c r="B411" s="162" t="s">
        <v>2280</v>
      </c>
      <c r="C411" s="161" t="s">
        <v>480</v>
      </c>
      <c r="D411" s="162" t="s">
        <v>48</v>
      </c>
      <c r="N411" s="167" t="s">
        <v>481</v>
      </c>
      <c r="Q411" s="161" t="s">
        <v>1382</v>
      </c>
      <c r="R411" s="167" t="s">
        <v>1383</v>
      </c>
      <c r="S411" s="162" t="s">
        <v>43</v>
      </c>
    </row>
    <row r="412" spans="1:23">
      <c r="A412" s="161">
        <v>411</v>
      </c>
      <c r="B412" s="162" t="s">
        <v>2280</v>
      </c>
      <c r="C412" s="161" t="s">
        <v>1386</v>
      </c>
      <c r="D412" s="162" t="s">
        <v>60</v>
      </c>
      <c r="J412" s="167" t="s">
        <v>1387</v>
      </c>
      <c r="Q412" s="161" t="s">
        <v>1388</v>
      </c>
      <c r="R412" s="167" t="s">
        <v>1389</v>
      </c>
      <c r="S412" s="162" t="s">
        <v>43</v>
      </c>
    </row>
    <row r="413" spans="1:23">
      <c r="A413" s="161">
        <v>412</v>
      </c>
      <c r="B413" s="162" t="s">
        <v>2280</v>
      </c>
      <c r="C413" s="161" t="s">
        <v>1390</v>
      </c>
      <c r="D413" s="162" t="s">
        <v>69</v>
      </c>
      <c r="K413" s="167" t="s">
        <v>1391</v>
      </c>
      <c r="Q413" s="161" t="s">
        <v>1392</v>
      </c>
      <c r="R413" s="167" t="s">
        <v>1393</v>
      </c>
      <c r="S413" s="162" t="s">
        <v>34</v>
      </c>
    </row>
    <row r="414" spans="1:23">
      <c r="A414" s="161">
        <v>413</v>
      </c>
      <c r="B414" s="162" t="s">
        <v>2280</v>
      </c>
      <c r="C414" s="161" t="s">
        <v>1394</v>
      </c>
      <c r="D414" s="162" t="s">
        <v>48</v>
      </c>
      <c r="L414" s="167" t="s">
        <v>1395</v>
      </c>
      <c r="Q414" s="161" t="s">
        <v>1396</v>
      </c>
      <c r="R414" s="167" t="s">
        <v>1397</v>
      </c>
      <c r="S414" s="162" t="s">
        <v>43</v>
      </c>
    </row>
    <row r="415" spans="1:23">
      <c r="A415" s="161">
        <v>414</v>
      </c>
      <c r="B415" s="162" t="s">
        <v>2280</v>
      </c>
      <c r="C415" s="161" t="s">
        <v>1401</v>
      </c>
      <c r="D415" s="162" t="s">
        <v>60</v>
      </c>
      <c r="J415" s="167" t="s">
        <v>1402</v>
      </c>
      <c r="Q415" s="161" t="s">
        <v>1403</v>
      </c>
      <c r="R415" s="167" t="s">
        <v>1404</v>
      </c>
      <c r="S415" s="162" t="s">
        <v>210</v>
      </c>
      <c r="T415" s="162" t="s">
        <v>3359</v>
      </c>
      <c r="U415" s="179" t="str">
        <f>MID(C415,6,5)</f>
        <v>06039</v>
      </c>
      <c r="V415" s="162">
        <v>2</v>
      </c>
      <c r="W415" s="162" t="str">
        <f>U415&amp;"_"&amp;U416</f>
        <v>06039_05579</v>
      </c>
    </row>
    <row r="416" spans="1:23">
      <c r="A416" s="161">
        <v>415</v>
      </c>
      <c r="B416" s="162" t="s">
        <v>2280</v>
      </c>
      <c r="C416" s="161" t="s">
        <v>236</v>
      </c>
      <c r="D416" s="162" t="s">
        <v>69</v>
      </c>
      <c r="K416" s="167" t="s">
        <v>237</v>
      </c>
      <c r="Q416" s="161" t="s">
        <v>1405</v>
      </c>
      <c r="R416" s="167" t="s">
        <v>1406</v>
      </c>
      <c r="S416" s="162" t="s">
        <v>34</v>
      </c>
      <c r="U416" s="179" t="str">
        <f>MID(C416,6,5)</f>
        <v>05579</v>
      </c>
    </row>
    <row r="417" spans="1:23">
      <c r="A417" s="161">
        <v>416</v>
      </c>
      <c r="B417" s="162" t="s">
        <v>2280</v>
      </c>
      <c r="C417" s="161" t="s">
        <v>240</v>
      </c>
      <c r="D417" s="162" t="s">
        <v>48</v>
      </c>
      <c r="L417" s="167" t="s">
        <v>241</v>
      </c>
      <c r="Q417" s="161" t="s">
        <v>1407</v>
      </c>
      <c r="R417" s="167" t="s">
        <v>1408</v>
      </c>
      <c r="S417" s="162" t="s">
        <v>64</v>
      </c>
    </row>
    <row r="418" spans="1:23">
      <c r="A418" s="161">
        <v>417</v>
      </c>
      <c r="B418" s="162" t="s">
        <v>2280</v>
      </c>
      <c r="C418" s="161" t="s">
        <v>264</v>
      </c>
      <c r="D418" s="162" t="s">
        <v>48</v>
      </c>
      <c r="L418" s="167" t="s">
        <v>265</v>
      </c>
      <c r="Q418" s="161" t="s">
        <v>1411</v>
      </c>
      <c r="R418" s="167" t="s">
        <v>1412</v>
      </c>
      <c r="S418" s="162" t="s">
        <v>43</v>
      </c>
    </row>
    <row r="419" spans="1:23">
      <c r="A419" s="161">
        <v>418</v>
      </c>
      <c r="B419" s="162" t="s">
        <v>2280</v>
      </c>
      <c r="C419" s="161" t="s">
        <v>274</v>
      </c>
      <c r="D419" s="162" t="s">
        <v>48</v>
      </c>
      <c r="L419" s="167" t="s">
        <v>275</v>
      </c>
      <c r="Q419" s="161" t="s">
        <v>1414</v>
      </c>
      <c r="R419" s="167" t="s">
        <v>3562</v>
      </c>
      <c r="S419" s="162" t="s">
        <v>43</v>
      </c>
    </row>
    <row r="420" spans="1:23">
      <c r="A420" s="161">
        <v>419</v>
      </c>
      <c r="B420" s="162" t="s">
        <v>2280</v>
      </c>
      <c r="C420" s="161" t="s">
        <v>1416</v>
      </c>
      <c r="D420" s="162" t="s">
        <v>48</v>
      </c>
      <c r="L420" s="167" t="s">
        <v>1417</v>
      </c>
      <c r="Q420" s="161" t="s">
        <v>1418</v>
      </c>
      <c r="R420" s="167" t="s">
        <v>3560</v>
      </c>
      <c r="S420" s="162" t="s">
        <v>43</v>
      </c>
    </row>
    <row r="421" spans="1:23">
      <c r="A421" s="161">
        <v>420</v>
      </c>
      <c r="B421" s="162" t="s">
        <v>2280</v>
      </c>
      <c r="C421" s="161" t="s">
        <v>284</v>
      </c>
      <c r="D421" s="162" t="s">
        <v>48</v>
      </c>
      <c r="L421" s="167" t="s">
        <v>285</v>
      </c>
      <c r="Q421" s="161" t="s">
        <v>1420</v>
      </c>
      <c r="R421" s="167" t="s">
        <v>3558</v>
      </c>
      <c r="S421" s="162" t="s">
        <v>43</v>
      </c>
    </row>
    <row r="422" spans="1:23">
      <c r="A422" s="161">
        <v>421</v>
      </c>
      <c r="B422" s="162" t="s">
        <v>2280</v>
      </c>
      <c r="C422" s="161" t="s">
        <v>1422</v>
      </c>
      <c r="D422" s="162" t="s">
        <v>60</v>
      </c>
      <c r="J422" s="167" t="s">
        <v>1423</v>
      </c>
      <c r="Q422" s="161" t="s">
        <v>1424</v>
      </c>
      <c r="R422" s="167" t="s">
        <v>1425</v>
      </c>
      <c r="S422" s="162" t="s">
        <v>210</v>
      </c>
      <c r="T422" s="162" t="s">
        <v>3359</v>
      </c>
      <c r="U422" s="179" t="str">
        <f>MID(C422,6,5)</f>
        <v>06040</v>
      </c>
      <c r="V422" s="162">
        <v>2</v>
      </c>
      <c r="W422" s="162" t="str">
        <f>U422&amp;"_"&amp;U423</f>
        <v>06040_05579</v>
      </c>
    </row>
    <row r="423" spans="1:23">
      <c r="A423" s="161">
        <v>422</v>
      </c>
      <c r="B423" s="162" t="s">
        <v>2280</v>
      </c>
      <c r="C423" s="161" t="s">
        <v>236</v>
      </c>
      <c r="D423" s="162" t="s">
        <v>69</v>
      </c>
      <c r="K423" s="167" t="s">
        <v>237</v>
      </c>
      <c r="Q423" s="161" t="s">
        <v>1426</v>
      </c>
      <c r="R423" s="167" t="s">
        <v>1427</v>
      </c>
      <c r="S423" s="162" t="s">
        <v>34</v>
      </c>
      <c r="U423" s="179" t="str">
        <f>MID(C423,6,5)</f>
        <v>05579</v>
      </c>
    </row>
    <row r="424" spans="1:23">
      <c r="A424" s="161">
        <v>423</v>
      </c>
      <c r="B424" s="162" t="s">
        <v>2280</v>
      </c>
      <c r="C424" s="161" t="s">
        <v>240</v>
      </c>
      <c r="D424" s="162" t="s">
        <v>48</v>
      </c>
      <c r="L424" s="167" t="s">
        <v>241</v>
      </c>
      <c r="Q424" s="161" t="s">
        <v>1428</v>
      </c>
      <c r="R424" s="167" t="s">
        <v>1429</v>
      </c>
      <c r="S424" s="162" t="s">
        <v>64</v>
      </c>
    </row>
    <row r="425" spans="1:23">
      <c r="A425" s="161">
        <v>424</v>
      </c>
      <c r="B425" s="162" t="s">
        <v>2280</v>
      </c>
      <c r="C425" s="161" t="s">
        <v>264</v>
      </c>
      <c r="D425" s="162" t="s">
        <v>48</v>
      </c>
      <c r="L425" s="167" t="s">
        <v>265</v>
      </c>
      <c r="Q425" s="161" t="s">
        <v>1432</v>
      </c>
      <c r="R425" s="167" t="s">
        <v>1433</v>
      </c>
      <c r="S425" s="162" t="s">
        <v>43</v>
      </c>
    </row>
    <row r="426" spans="1:23">
      <c r="A426" s="161">
        <v>425</v>
      </c>
      <c r="B426" s="162" t="s">
        <v>2280</v>
      </c>
      <c r="C426" s="161" t="s">
        <v>274</v>
      </c>
      <c r="D426" s="162" t="s">
        <v>48</v>
      </c>
      <c r="L426" s="167" t="s">
        <v>275</v>
      </c>
      <c r="Q426" s="161" t="s">
        <v>1414</v>
      </c>
      <c r="R426" s="167" t="s">
        <v>3553</v>
      </c>
      <c r="S426" s="162" t="s">
        <v>43</v>
      </c>
    </row>
    <row r="427" spans="1:23">
      <c r="A427" s="161">
        <v>426</v>
      </c>
      <c r="B427" s="162" t="s">
        <v>2280</v>
      </c>
      <c r="C427" s="161" t="s">
        <v>284</v>
      </c>
      <c r="D427" s="162" t="s">
        <v>48</v>
      </c>
      <c r="L427" s="167" t="s">
        <v>285</v>
      </c>
      <c r="Q427" s="161" t="s">
        <v>1420</v>
      </c>
      <c r="R427" s="167" t="s">
        <v>1436</v>
      </c>
      <c r="S427" s="162" t="s">
        <v>43</v>
      </c>
    </row>
    <row r="428" spans="1:23">
      <c r="A428" s="161">
        <v>427</v>
      </c>
      <c r="B428" s="162" t="s">
        <v>2280</v>
      </c>
      <c r="C428" s="161" t="s">
        <v>1437</v>
      </c>
      <c r="D428" s="162" t="s">
        <v>60</v>
      </c>
      <c r="H428" s="167" t="s">
        <v>1438</v>
      </c>
      <c r="Q428" s="161" t="s">
        <v>1439</v>
      </c>
      <c r="R428" s="167" t="s">
        <v>3550</v>
      </c>
      <c r="S428" s="162" t="s">
        <v>43</v>
      </c>
      <c r="T428" s="162">
        <v>1</v>
      </c>
      <c r="U428" s="179" t="s">
        <v>5319</v>
      </c>
      <c r="V428" s="162">
        <v>2</v>
      </c>
      <c r="W428" s="162" t="str">
        <f>U428&amp;"_"&amp;U429</f>
        <v>05992_05991</v>
      </c>
    </row>
    <row r="429" spans="1:23">
      <c r="A429" s="161">
        <v>428</v>
      </c>
      <c r="B429" s="162" t="s">
        <v>2280</v>
      </c>
      <c r="C429" s="161" t="s">
        <v>1442</v>
      </c>
      <c r="D429" s="162" t="s">
        <v>69</v>
      </c>
      <c r="I429" s="167" t="s">
        <v>1443</v>
      </c>
      <c r="Q429" s="161" t="s">
        <v>1444</v>
      </c>
      <c r="R429" s="167" t="s">
        <v>1445</v>
      </c>
      <c r="S429" s="162" t="s">
        <v>34</v>
      </c>
      <c r="U429" s="179" t="s">
        <v>5320</v>
      </c>
    </row>
    <row r="430" spans="1:23">
      <c r="A430" s="161">
        <v>429</v>
      </c>
      <c r="B430" s="162" t="s">
        <v>2280</v>
      </c>
      <c r="C430" s="161" t="s">
        <v>1446</v>
      </c>
      <c r="D430" s="162" t="s">
        <v>48</v>
      </c>
      <c r="J430" s="167" t="s">
        <v>1447</v>
      </c>
      <c r="Q430" s="161" t="s">
        <v>1448</v>
      </c>
      <c r="R430" s="167" t="s">
        <v>3548</v>
      </c>
      <c r="S430" s="162" t="s">
        <v>43</v>
      </c>
    </row>
    <row r="431" spans="1:23">
      <c r="A431" s="161">
        <v>430</v>
      </c>
      <c r="B431" s="162" t="s">
        <v>2280</v>
      </c>
      <c r="C431" s="161" t="s">
        <v>1450</v>
      </c>
      <c r="D431" s="162" t="s">
        <v>60</v>
      </c>
      <c r="J431" s="167" t="s">
        <v>1451</v>
      </c>
      <c r="Q431" s="161" t="s">
        <v>1452</v>
      </c>
      <c r="R431" s="167" t="s">
        <v>1453</v>
      </c>
      <c r="S431" s="162" t="s">
        <v>210</v>
      </c>
      <c r="T431" s="162" t="s">
        <v>3359</v>
      </c>
      <c r="U431" s="179" t="str">
        <f>MID(C431,6,5)</f>
        <v>05998</v>
      </c>
      <c r="V431" s="162">
        <v>2</v>
      </c>
      <c r="W431" s="162" t="str">
        <f>U431&amp;"_Allowance_"&amp;U432</f>
        <v>05998_Allowance_05706</v>
      </c>
    </row>
    <row r="432" spans="1:23">
      <c r="A432" s="161">
        <v>431</v>
      </c>
      <c r="B432" s="162" t="s">
        <v>2280</v>
      </c>
      <c r="C432" s="161" t="s">
        <v>1456</v>
      </c>
      <c r="D432" s="162" t="s">
        <v>69</v>
      </c>
      <c r="K432" s="167" t="s">
        <v>1457</v>
      </c>
      <c r="Q432" s="161" t="s">
        <v>1458</v>
      </c>
      <c r="R432" s="167" t="s">
        <v>1459</v>
      </c>
      <c r="S432" s="162" t="s">
        <v>73</v>
      </c>
      <c r="U432" s="179" t="str">
        <f>MID(C432,6,5)</f>
        <v>05706</v>
      </c>
    </row>
    <row r="433" spans="1:23">
      <c r="A433" s="161">
        <v>432</v>
      </c>
      <c r="B433" s="162" t="s">
        <v>2280</v>
      </c>
      <c r="C433" s="161" t="s">
        <v>1460</v>
      </c>
      <c r="D433" s="162" t="s">
        <v>48</v>
      </c>
      <c r="L433" s="167" t="s">
        <v>1461</v>
      </c>
      <c r="Q433" s="161" t="s">
        <v>3546</v>
      </c>
      <c r="R433" s="167" t="s">
        <v>3545</v>
      </c>
      <c r="S433" s="162" t="s">
        <v>64</v>
      </c>
    </row>
    <row r="434" spans="1:23">
      <c r="A434" s="161">
        <v>433</v>
      </c>
      <c r="B434" s="162" t="s">
        <v>2280</v>
      </c>
      <c r="C434" s="161" t="s">
        <v>1466</v>
      </c>
      <c r="D434" s="162" t="s">
        <v>48</v>
      </c>
      <c r="L434" s="167" t="s">
        <v>1467</v>
      </c>
      <c r="Q434" s="161" t="s">
        <v>1468</v>
      </c>
      <c r="R434" s="167" t="s">
        <v>1469</v>
      </c>
      <c r="S434" s="162" t="s">
        <v>43</v>
      </c>
    </row>
    <row r="435" spans="1:23">
      <c r="A435" s="161">
        <v>434</v>
      </c>
      <c r="B435" s="162" t="s">
        <v>2280</v>
      </c>
      <c r="C435" s="161" t="s">
        <v>1472</v>
      </c>
      <c r="D435" s="162" t="s">
        <v>48</v>
      </c>
      <c r="L435" s="167" t="s">
        <v>1473</v>
      </c>
      <c r="Q435" s="161" t="s">
        <v>1474</v>
      </c>
      <c r="R435" s="167" t="s">
        <v>1475</v>
      </c>
      <c r="S435" s="162" t="s">
        <v>43</v>
      </c>
    </row>
    <row r="436" spans="1:23">
      <c r="A436" s="161">
        <v>435</v>
      </c>
      <c r="B436" s="162" t="s">
        <v>2280</v>
      </c>
      <c r="C436" s="161" t="s">
        <v>1478</v>
      </c>
      <c r="D436" s="162" t="s">
        <v>48</v>
      </c>
      <c r="L436" s="167" t="s">
        <v>1479</v>
      </c>
      <c r="Q436" s="161" t="s">
        <v>1480</v>
      </c>
      <c r="R436" s="167" t="s">
        <v>1481</v>
      </c>
      <c r="S436" s="162" t="s">
        <v>43</v>
      </c>
    </row>
    <row r="437" spans="1:23">
      <c r="A437" s="161">
        <v>436</v>
      </c>
      <c r="B437" s="162" t="s">
        <v>2280</v>
      </c>
      <c r="C437" s="161" t="s">
        <v>1484</v>
      </c>
      <c r="D437" s="162" t="s">
        <v>48</v>
      </c>
      <c r="L437" s="167" t="s">
        <v>1485</v>
      </c>
      <c r="Q437" s="161" t="s">
        <v>1486</v>
      </c>
      <c r="R437" s="167" t="s">
        <v>1487</v>
      </c>
      <c r="S437" s="162" t="s">
        <v>43</v>
      </c>
    </row>
    <row r="438" spans="1:23">
      <c r="A438" s="161">
        <v>437</v>
      </c>
      <c r="B438" s="162" t="s">
        <v>2280</v>
      </c>
      <c r="C438" s="161" t="s">
        <v>1490</v>
      </c>
      <c r="D438" s="162" t="s">
        <v>48</v>
      </c>
      <c r="L438" s="167" t="s">
        <v>1491</v>
      </c>
      <c r="Q438" s="161" t="s">
        <v>1492</v>
      </c>
      <c r="R438" s="167" t="s">
        <v>1493</v>
      </c>
      <c r="S438" s="162" t="s">
        <v>43</v>
      </c>
    </row>
    <row r="439" spans="1:23">
      <c r="A439" s="161">
        <v>438</v>
      </c>
      <c r="B439" s="162" t="s">
        <v>2280</v>
      </c>
      <c r="C439" s="161" t="s">
        <v>1496</v>
      </c>
      <c r="D439" s="162" t="s">
        <v>60</v>
      </c>
      <c r="L439" s="167" t="s">
        <v>1497</v>
      </c>
      <c r="Q439" s="161" t="s">
        <v>1498</v>
      </c>
      <c r="R439" s="167" t="s">
        <v>1499</v>
      </c>
      <c r="S439" s="162" t="s">
        <v>210</v>
      </c>
    </row>
    <row r="440" spans="1:23">
      <c r="A440" s="161">
        <v>439</v>
      </c>
      <c r="B440" s="162" t="s">
        <v>2280</v>
      </c>
      <c r="C440" s="161" t="s">
        <v>971</v>
      </c>
      <c r="D440" s="162" t="s">
        <v>69</v>
      </c>
      <c r="M440" s="167" t="s">
        <v>972</v>
      </c>
      <c r="Q440" s="161" t="s">
        <v>1500</v>
      </c>
      <c r="R440" s="167" t="s">
        <v>1501</v>
      </c>
      <c r="S440" s="162" t="s">
        <v>34</v>
      </c>
    </row>
    <row r="441" spans="1:23">
      <c r="A441" s="161">
        <v>440</v>
      </c>
      <c r="B441" s="162" t="s">
        <v>2280</v>
      </c>
      <c r="C441" s="161" t="s">
        <v>979</v>
      </c>
      <c r="D441" s="162" t="s">
        <v>48</v>
      </c>
      <c r="N441" s="167" t="s">
        <v>980</v>
      </c>
      <c r="Q441" s="161" t="s">
        <v>1502</v>
      </c>
      <c r="R441" s="167" t="s">
        <v>1503</v>
      </c>
      <c r="S441" s="162" t="s">
        <v>64</v>
      </c>
    </row>
    <row r="442" spans="1:23">
      <c r="A442" s="161">
        <v>441</v>
      </c>
      <c r="B442" s="162" t="s">
        <v>2280</v>
      </c>
      <c r="C442" s="161" t="s">
        <v>988</v>
      </c>
      <c r="D442" s="162" t="s">
        <v>48</v>
      </c>
      <c r="N442" s="167" t="s">
        <v>989</v>
      </c>
      <c r="Q442" s="161" t="s">
        <v>1507</v>
      </c>
      <c r="R442" s="167" t="s">
        <v>1508</v>
      </c>
      <c r="S442" s="162" t="s">
        <v>43</v>
      </c>
    </row>
    <row r="443" spans="1:23">
      <c r="A443" s="161">
        <v>442</v>
      </c>
      <c r="B443" s="162" t="s">
        <v>2280</v>
      </c>
      <c r="C443" s="161" t="s">
        <v>1450</v>
      </c>
      <c r="D443" s="162" t="s">
        <v>60</v>
      </c>
      <c r="J443" s="167" t="s">
        <v>1451</v>
      </c>
      <c r="Q443" s="161" t="s">
        <v>1511</v>
      </c>
      <c r="R443" s="167" t="s">
        <v>1512</v>
      </c>
      <c r="S443" s="162" t="s">
        <v>210</v>
      </c>
      <c r="T443" s="162" t="s">
        <v>3359</v>
      </c>
      <c r="U443" s="179" t="str">
        <f>MID(C443,6,5)</f>
        <v>05998</v>
      </c>
      <c r="V443" s="162">
        <v>2</v>
      </c>
      <c r="W443" s="162" t="str">
        <f>U443&amp;"_Charge_"&amp;U444</f>
        <v>05998_Charge_05706</v>
      </c>
    </row>
    <row r="444" spans="1:23">
      <c r="A444" s="161">
        <v>443</v>
      </c>
      <c r="B444" s="162" t="s">
        <v>2280</v>
      </c>
      <c r="C444" s="161" t="s">
        <v>1456</v>
      </c>
      <c r="D444" s="162" t="s">
        <v>69</v>
      </c>
      <c r="K444" s="167" t="s">
        <v>1457</v>
      </c>
      <c r="Q444" s="161" t="s">
        <v>1515</v>
      </c>
      <c r="R444" s="167" t="s">
        <v>1516</v>
      </c>
      <c r="S444" s="162" t="s">
        <v>73</v>
      </c>
      <c r="U444" s="179" t="str">
        <f>MID(C444,6,5)</f>
        <v>05706</v>
      </c>
    </row>
    <row r="445" spans="1:23">
      <c r="A445" s="161">
        <v>444</v>
      </c>
      <c r="B445" s="162" t="s">
        <v>2280</v>
      </c>
      <c r="C445" s="161" t="s">
        <v>1460</v>
      </c>
      <c r="D445" s="162" t="s">
        <v>48</v>
      </c>
      <c r="L445" s="167" t="s">
        <v>1461</v>
      </c>
      <c r="Q445" s="161" t="s">
        <v>3543</v>
      </c>
      <c r="R445" s="167" t="s">
        <v>3542</v>
      </c>
      <c r="S445" s="162" t="s">
        <v>64</v>
      </c>
    </row>
    <row r="446" spans="1:23">
      <c r="A446" s="161">
        <v>445</v>
      </c>
      <c r="B446" s="162" t="s">
        <v>2280</v>
      </c>
      <c r="C446" s="161" t="s">
        <v>1466</v>
      </c>
      <c r="D446" s="162" t="s">
        <v>48</v>
      </c>
      <c r="L446" s="167" t="s">
        <v>1467</v>
      </c>
      <c r="Q446" s="161" t="s">
        <v>1520</v>
      </c>
      <c r="R446" s="167" t="s">
        <v>1521</v>
      </c>
      <c r="S446" s="162" t="s">
        <v>43</v>
      </c>
    </row>
    <row r="447" spans="1:23">
      <c r="A447" s="161">
        <v>446</v>
      </c>
      <c r="B447" s="162" t="s">
        <v>2280</v>
      </c>
      <c r="C447" s="161" t="s">
        <v>1472</v>
      </c>
      <c r="D447" s="162" t="s">
        <v>48</v>
      </c>
      <c r="L447" s="167" t="s">
        <v>1473</v>
      </c>
      <c r="Q447" s="161" t="s">
        <v>1524</v>
      </c>
      <c r="R447" s="167" t="s">
        <v>1525</v>
      </c>
      <c r="S447" s="162" t="s">
        <v>43</v>
      </c>
    </row>
    <row r="448" spans="1:23">
      <c r="A448" s="161">
        <v>447</v>
      </c>
      <c r="B448" s="162" t="s">
        <v>2280</v>
      </c>
      <c r="C448" s="161" t="s">
        <v>1478</v>
      </c>
      <c r="D448" s="162" t="s">
        <v>48</v>
      </c>
      <c r="L448" s="167" t="s">
        <v>1479</v>
      </c>
      <c r="Q448" s="161" t="s">
        <v>1528</v>
      </c>
      <c r="R448" s="167" t="s">
        <v>1529</v>
      </c>
      <c r="S448" s="162" t="s">
        <v>43</v>
      </c>
    </row>
    <row r="449" spans="1:23">
      <c r="A449" s="161">
        <v>448</v>
      </c>
      <c r="B449" s="162" t="s">
        <v>2280</v>
      </c>
      <c r="C449" s="161" t="s">
        <v>1484</v>
      </c>
      <c r="D449" s="162" t="s">
        <v>48</v>
      </c>
      <c r="L449" s="167" t="s">
        <v>1485</v>
      </c>
      <c r="Q449" s="161" t="s">
        <v>1532</v>
      </c>
      <c r="R449" s="167" t="s">
        <v>1533</v>
      </c>
      <c r="S449" s="162" t="s">
        <v>43</v>
      </c>
    </row>
    <row r="450" spans="1:23">
      <c r="A450" s="161">
        <v>449</v>
      </c>
      <c r="B450" s="162" t="s">
        <v>2280</v>
      </c>
      <c r="C450" s="161" t="s">
        <v>1490</v>
      </c>
      <c r="D450" s="162" t="s">
        <v>48</v>
      </c>
      <c r="L450" s="167" t="s">
        <v>1491</v>
      </c>
      <c r="Q450" s="161" t="s">
        <v>1536</v>
      </c>
      <c r="R450" s="167" t="s">
        <v>1537</v>
      </c>
      <c r="S450" s="162" t="s">
        <v>43</v>
      </c>
    </row>
    <row r="451" spans="1:23">
      <c r="A451" s="161">
        <v>450</v>
      </c>
      <c r="B451" s="162" t="s">
        <v>2280</v>
      </c>
      <c r="C451" s="161" t="s">
        <v>1496</v>
      </c>
      <c r="D451" s="162" t="s">
        <v>60</v>
      </c>
      <c r="L451" s="167" t="s">
        <v>1497</v>
      </c>
      <c r="Q451" s="161" t="s">
        <v>1540</v>
      </c>
      <c r="R451" s="167" t="s">
        <v>1541</v>
      </c>
      <c r="S451" s="162" t="s">
        <v>210</v>
      </c>
    </row>
    <row r="452" spans="1:23">
      <c r="A452" s="161">
        <v>451</v>
      </c>
      <c r="B452" s="162" t="s">
        <v>2280</v>
      </c>
      <c r="C452" s="161" t="s">
        <v>971</v>
      </c>
      <c r="D452" s="162" t="s">
        <v>69</v>
      </c>
      <c r="M452" s="167" t="s">
        <v>972</v>
      </c>
      <c r="Q452" s="161" t="s">
        <v>1542</v>
      </c>
      <c r="R452" s="167" t="s">
        <v>1543</v>
      </c>
      <c r="S452" s="162" t="s">
        <v>34</v>
      </c>
    </row>
    <row r="453" spans="1:23">
      <c r="A453" s="161">
        <v>452</v>
      </c>
      <c r="B453" s="162" t="s">
        <v>2280</v>
      </c>
      <c r="C453" s="161" t="s">
        <v>979</v>
      </c>
      <c r="D453" s="162" t="s">
        <v>48</v>
      </c>
      <c r="N453" s="167" t="s">
        <v>980</v>
      </c>
      <c r="Q453" s="161" t="s">
        <v>1544</v>
      </c>
      <c r="R453" s="167" t="s">
        <v>1545</v>
      </c>
      <c r="S453" s="162" t="s">
        <v>64</v>
      </c>
    </row>
    <row r="454" spans="1:23">
      <c r="A454" s="161">
        <v>453</v>
      </c>
      <c r="B454" s="162" t="s">
        <v>2280</v>
      </c>
      <c r="C454" s="161" t="s">
        <v>988</v>
      </c>
      <c r="D454" s="162" t="s">
        <v>48</v>
      </c>
      <c r="N454" s="167" t="s">
        <v>989</v>
      </c>
      <c r="Q454" s="161" t="s">
        <v>1548</v>
      </c>
      <c r="R454" s="167" t="s">
        <v>1549</v>
      </c>
      <c r="S454" s="162" t="s">
        <v>43</v>
      </c>
    </row>
    <row r="455" spans="1:23">
      <c r="A455" s="161">
        <v>454</v>
      </c>
      <c r="B455" s="162" t="s">
        <v>2280</v>
      </c>
      <c r="C455" s="161" t="s">
        <v>1552</v>
      </c>
      <c r="D455" s="162" t="s">
        <v>60</v>
      </c>
      <c r="J455" s="167" t="s">
        <v>1553</v>
      </c>
      <c r="Q455" s="161" t="s">
        <v>1554</v>
      </c>
      <c r="R455" s="167" t="s">
        <v>1555</v>
      </c>
      <c r="S455" s="162" t="s">
        <v>1239</v>
      </c>
      <c r="T455" s="162" t="s">
        <v>3359</v>
      </c>
      <c r="U455" s="179" t="str">
        <f>MID(C455,6,5)</f>
        <v>05996</v>
      </c>
      <c r="V455" s="162">
        <v>2</v>
      </c>
      <c r="W455" s="162" t="str">
        <f>U455&amp;"_Invoice_"&amp;U456</f>
        <v>05996_Invoice_05832</v>
      </c>
    </row>
    <row r="456" spans="1:23">
      <c r="A456" s="161">
        <v>455</v>
      </c>
      <c r="B456" s="162" t="s">
        <v>2280</v>
      </c>
      <c r="C456" s="161" t="s">
        <v>971</v>
      </c>
      <c r="D456" s="162" t="s">
        <v>69</v>
      </c>
      <c r="K456" s="167" t="s">
        <v>972</v>
      </c>
      <c r="Q456" s="161" t="s">
        <v>1558</v>
      </c>
      <c r="R456" s="167" t="s">
        <v>1559</v>
      </c>
      <c r="S456" s="162" t="s">
        <v>73</v>
      </c>
      <c r="U456" s="179" t="str">
        <f>MID(C456,6,5)</f>
        <v>05832</v>
      </c>
    </row>
    <row r="457" spans="1:23">
      <c r="A457" s="161">
        <v>456</v>
      </c>
      <c r="B457" s="162" t="s">
        <v>2280</v>
      </c>
      <c r="C457" s="161" t="s">
        <v>975</v>
      </c>
      <c r="D457" s="162" t="s">
        <v>48</v>
      </c>
      <c r="L457" s="167" t="s">
        <v>976</v>
      </c>
      <c r="Q457" s="161" t="s">
        <v>1560</v>
      </c>
      <c r="R457" s="167" t="s">
        <v>3532</v>
      </c>
      <c r="S457" s="162" t="s">
        <v>43</v>
      </c>
    </row>
    <row r="458" spans="1:23">
      <c r="A458" s="161">
        <v>457</v>
      </c>
      <c r="B458" s="162" t="s">
        <v>2280</v>
      </c>
      <c r="C458" s="161" t="s">
        <v>1566</v>
      </c>
      <c r="D458" s="162" t="s">
        <v>48</v>
      </c>
      <c r="L458" s="167" t="s">
        <v>1567</v>
      </c>
      <c r="Q458" s="161" t="s">
        <v>1568</v>
      </c>
      <c r="R458" s="167" t="s">
        <v>3531</v>
      </c>
      <c r="S458" s="162" t="s">
        <v>43</v>
      </c>
    </row>
    <row r="459" spans="1:23">
      <c r="A459" s="161">
        <v>458</v>
      </c>
      <c r="B459" s="162" t="s">
        <v>2280</v>
      </c>
      <c r="C459" s="161" t="s">
        <v>1571</v>
      </c>
      <c r="D459" s="162" t="s">
        <v>48</v>
      </c>
      <c r="L459" s="167" t="s">
        <v>1572</v>
      </c>
      <c r="Q459" s="161" t="s">
        <v>1573</v>
      </c>
      <c r="R459" s="167" t="s">
        <v>3529</v>
      </c>
      <c r="S459" s="162" t="s">
        <v>43</v>
      </c>
    </row>
    <row r="460" spans="1:23">
      <c r="A460" s="161">
        <v>459</v>
      </c>
      <c r="B460" s="162" t="s">
        <v>2280</v>
      </c>
      <c r="C460" s="161" t="s">
        <v>979</v>
      </c>
      <c r="D460" s="162" t="s">
        <v>48</v>
      </c>
      <c r="L460" s="167" t="s">
        <v>980</v>
      </c>
      <c r="Q460" s="161" t="s">
        <v>1578</v>
      </c>
      <c r="R460" s="167" t="s">
        <v>3528</v>
      </c>
      <c r="S460" s="162" t="s">
        <v>64</v>
      </c>
    </row>
    <row r="461" spans="1:23">
      <c r="A461" s="161">
        <v>460</v>
      </c>
      <c r="B461" s="162" t="s">
        <v>2280</v>
      </c>
      <c r="C461" s="161" t="s">
        <v>1584</v>
      </c>
      <c r="D461" s="162" t="s">
        <v>48</v>
      </c>
      <c r="L461" s="167" t="s">
        <v>1585</v>
      </c>
      <c r="Q461" s="161" t="s">
        <v>1586</v>
      </c>
      <c r="R461" s="167" t="e">
        <v>#NAME?</v>
      </c>
      <c r="S461" s="162" t="s">
        <v>43</v>
      </c>
    </row>
    <row r="462" spans="1:23">
      <c r="A462" s="161">
        <v>461</v>
      </c>
      <c r="B462" s="162" t="s">
        <v>2280</v>
      </c>
      <c r="C462" s="161" t="s">
        <v>984</v>
      </c>
      <c r="D462" s="162" t="s">
        <v>48</v>
      </c>
      <c r="L462" s="167" t="s">
        <v>985</v>
      </c>
      <c r="Q462" s="161" t="s">
        <v>1588</v>
      </c>
      <c r="R462" s="167" t="s">
        <v>1589</v>
      </c>
      <c r="S462" s="162" t="s">
        <v>43</v>
      </c>
    </row>
    <row r="463" spans="1:23">
      <c r="A463" s="161">
        <v>462</v>
      </c>
      <c r="B463" s="162" t="s">
        <v>2280</v>
      </c>
      <c r="C463" s="161" t="s">
        <v>988</v>
      </c>
      <c r="D463" s="162" t="s">
        <v>48</v>
      </c>
      <c r="L463" s="167" t="s">
        <v>989</v>
      </c>
      <c r="Q463" s="161" t="s">
        <v>1590</v>
      </c>
      <c r="R463" s="167" t="s">
        <v>1591</v>
      </c>
      <c r="S463" s="162" t="s">
        <v>43</v>
      </c>
    </row>
    <row r="464" spans="1:23">
      <c r="A464" s="161">
        <v>463</v>
      </c>
      <c r="B464" s="162" t="s">
        <v>2280</v>
      </c>
      <c r="C464" s="161" t="s">
        <v>1594</v>
      </c>
      <c r="D464" s="162" t="s">
        <v>48</v>
      </c>
      <c r="L464" s="167" t="s">
        <v>1595</v>
      </c>
      <c r="Q464" s="161" t="s">
        <v>1596</v>
      </c>
      <c r="R464" s="167" t="s">
        <v>1597</v>
      </c>
      <c r="S464" s="162" t="s">
        <v>43</v>
      </c>
    </row>
    <row r="465" spans="1:23">
      <c r="A465" s="161">
        <v>464</v>
      </c>
      <c r="B465" s="162" t="s">
        <v>2280</v>
      </c>
      <c r="C465" s="161" t="s">
        <v>992</v>
      </c>
      <c r="D465" s="162" t="s">
        <v>48</v>
      </c>
      <c r="L465" s="167" t="s">
        <v>993</v>
      </c>
      <c r="Q465" s="161" t="s">
        <v>1598</v>
      </c>
      <c r="R465" s="167" t="s">
        <v>3525</v>
      </c>
      <c r="S465" s="162" t="s">
        <v>43</v>
      </c>
    </row>
    <row r="466" spans="1:23">
      <c r="A466" s="161">
        <v>465</v>
      </c>
      <c r="B466" s="162" t="s">
        <v>2280</v>
      </c>
      <c r="C466" s="161" t="s">
        <v>996</v>
      </c>
      <c r="D466" s="162" t="s">
        <v>48</v>
      </c>
      <c r="L466" s="167" t="s">
        <v>997</v>
      </c>
      <c r="Q466" s="161" t="s">
        <v>1602</v>
      </c>
      <c r="R466" s="167" t="s">
        <v>3513</v>
      </c>
      <c r="S466" s="162" t="s">
        <v>43</v>
      </c>
    </row>
    <row r="467" spans="1:23">
      <c r="A467" s="161">
        <v>466</v>
      </c>
      <c r="B467" s="162" t="s">
        <v>2280</v>
      </c>
      <c r="C467" s="161" t="s">
        <v>1552</v>
      </c>
      <c r="D467" s="162" t="s">
        <v>60</v>
      </c>
      <c r="J467" s="167" t="s">
        <v>1553</v>
      </c>
      <c r="Q467" s="161" t="s">
        <v>1603</v>
      </c>
      <c r="R467" s="167" t="s">
        <v>1604</v>
      </c>
      <c r="S467" s="162" t="s">
        <v>210</v>
      </c>
      <c r="T467" s="162" t="s">
        <v>3359</v>
      </c>
      <c r="U467" s="179" t="str">
        <f>MID(C467,6,5)</f>
        <v>05996</v>
      </c>
      <c r="V467" s="162">
        <v>2</v>
      </c>
      <c r="W467" s="162" t="str">
        <f>U467&amp;"_Tax_"&amp;U468</f>
        <v>05996_Tax_05832</v>
      </c>
    </row>
    <row r="468" spans="1:23">
      <c r="A468" s="161">
        <v>467</v>
      </c>
      <c r="B468" s="162" t="s">
        <v>2280</v>
      </c>
      <c r="C468" s="161" t="s">
        <v>971</v>
      </c>
      <c r="D468" s="162" t="s">
        <v>69</v>
      </c>
      <c r="K468" s="167" t="s">
        <v>972</v>
      </c>
      <c r="Q468" s="161" t="s">
        <v>1607</v>
      </c>
      <c r="R468" s="167" t="s">
        <v>3522</v>
      </c>
      <c r="S468" s="162" t="s">
        <v>73</v>
      </c>
      <c r="U468" s="179" t="str">
        <f>MID(C468,6,5)</f>
        <v>05832</v>
      </c>
    </row>
    <row r="469" spans="1:23">
      <c r="A469" s="161">
        <v>468</v>
      </c>
      <c r="B469" s="162" t="s">
        <v>2280</v>
      </c>
      <c r="C469" s="161" t="s">
        <v>975</v>
      </c>
      <c r="D469" s="162" t="s">
        <v>48</v>
      </c>
      <c r="L469" s="167" t="s">
        <v>976</v>
      </c>
      <c r="Q469" s="161" t="s">
        <v>1609</v>
      </c>
      <c r="R469" s="167" t="s">
        <v>3521</v>
      </c>
      <c r="S469" s="162" t="s">
        <v>43</v>
      </c>
    </row>
    <row r="470" spans="1:23">
      <c r="A470" s="161">
        <v>469</v>
      </c>
      <c r="B470" s="162" t="s">
        <v>2280</v>
      </c>
      <c r="C470" s="161" t="s">
        <v>1571</v>
      </c>
      <c r="D470" s="162" t="s">
        <v>48</v>
      </c>
      <c r="L470" s="167" t="s">
        <v>1572</v>
      </c>
      <c r="Q470" s="161" t="s">
        <v>1615</v>
      </c>
      <c r="R470" s="167" t="s">
        <v>3519</v>
      </c>
      <c r="S470" s="162" t="s">
        <v>43</v>
      </c>
    </row>
    <row r="471" spans="1:23">
      <c r="A471" s="161">
        <v>470</v>
      </c>
      <c r="B471" s="162" t="s">
        <v>2280</v>
      </c>
      <c r="C471" s="161" t="s">
        <v>979</v>
      </c>
      <c r="D471" s="162" t="s">
        <v>48</v>
      </c>
      <c r="L471" s="167" t="s">
        <v>980</v>
      </c>
      <c r="Q471" s="161" t="s">
        <v>1617</v>
      </c>
      <c r="R471" s="167" t="s">
        <v>1618</v>
      </c>
      <c r="S471" s="162" t="s">
        <v>64</v>
      </c>
    </row>
    <row r="472" spans="1:23">
      <c r="A472" s="161">
        <v>471</v>
      </c>
      <c r="B472" s="162" t="s">
        <v>2280</v>
      </c>
      <c r="C472" s="161" t="s">
        <v>1584</v>
      </c>
      <c r="D472" s="162" t="s">
        <v>48</v>
      </c>
      <c r="L472" s="167" t="s">
        <v>1585</v>
      </c>
      <c r="Q472" s="161" t="s">
        <v>1621</v>
      </c>
      <c r="R472" s="167" t="s">
        <v>3516</v>
      </c>
      <c r="S472" s="162" t="s">
        <v>43</v>
      </c>
    </row>
    <row r="473" spans="1:23">
      <c r="A473" s="161">
        <v>472</v>
      </c>
      <c r="B473" s="162" t="s">
        <v>2280</v>
      </c>
      <c r="C473" s="161" t="s">
        <v>988</v>
      </c>
      <c r="D473" s="162" t="s">
        <v>48</v>
      </c>
      <c r="L473" s="167" t="s">
        <v>989</v>
      </c>
      <c r="Q473" s="161" t="s">
        <v>1625</v>
      </c>
      <c r="R473" s="167" t="s">
        <v>1626</v>
      </c>
      <c r="S473" s="162" t="s">
        <v>43</v>
      </c>
    </row>
    <row r="474" spans="1:23">
      <c r="A474" s="161">
        <v>473</v>
      </c>
      <c r="B474" s="162" t="s">
        <v>2280</v>
      </c>
      <c r="C474" s="161" t="s">
        <v>996</v>
      </c>
      <c r="D474" s="162" t="s">
        <v>48</v>
      </c>
      <c r="L474" s="167" t="s">
        <v>997</v>
      </c>
      <c r="Q474" s="161" t="s">
        <v>1602</v>
      </c>
      <c r="R474" s="167" t="s">
        <v>3513</v>
      </c>
      <c r="S474" s="162" t="s">
        <v>43</v>
      </c>
    </row>
    <row r="475" spans="1:23">
      <c r="A475" s="161">
        <v>474</v>
      </c>
      <c r="B475" s="162" t="s">
        <v>2280</v>
      </c>
      <c r="C475" s="161" t="s">
        <v>1629</v>
      </c>
      <c r="D475" s="162" t="s">
        <v>60</v>
      </c>
      <c r="J475" s="167" t="s">
        <v>1630</v>
      </c>
      <c r="Q475" s="161" t="s">
        <v>1631</v>
      </c>
      <c r="R475" s="167" t="s">
        <v>1632</v>
      </c>
      <c r="S475" s="162" t="s">
        <v>43</v>
      </c>
      <c r="T475" s="162">
        <v>1</v>
      </c>
      <c r="U475" s="179" t="str">
        <f>MID(C475,6,5)</f>
        <v>05997</v>
      </c>
      <c r="V475" s="162">
        <v>2</v>
      </c>
      <c r="W475" s="162" t="str">
        <f>U475&amp;"_"&amp;U476</f>
        <v>05997_05608</v>
      </c>
    </row>
    <row r="476" spans="1:23">
      <c r="A476" s="161">
        <v>475</v>
      </c>
      <c r="B476" s="162" t="s">
        <v>2280</v>
      </c>
      <c r="C476" s="161" t="s">
        <v>1004</v>
      </c>
      <c r="D476" s="162" t="s">
        <v>69</v>
      </c>
      <c r="K476" s="167" t="s">
        <v>1005</v>
      </c>
      <c r="Q476" s="161" t="s">
        <v>1635</v>
      </c>
      <c r="R476" s="167" t="s">
        <v>1636</v>
      </c>
      <c r="S476" s="162" t="s">
        <v>34</v>
      </c>
      <c r="U476" s="179" t="str">
        <f>MID(C476,6,5)</f>
        <v>05608</v>
      </c>
    </row>
    <row r="477" spans="1:23">
      <c r="A477" s="161">
        <v>476</v>
      </c>
      <c r="B477" s="162" t="s">
        <v>2280</v>
      </c>
      <c r="C477" s="161" t="s">
        <v>1008</v>
      </c>
      <c r="D477" s="162" t="s">
        <v>48</v>
      </c>
      <c r="L477" s="167" t="s">
        <v>1009</v>
      </c>
      <c r="Q477" s="161" t="s">
        <v>1637</v>
      </c>
      <c r="R477" s="167" t="s">
        <v>1638</v>
      </c>
      <c r="S477" s="162" t="s">
        <v>43</v>
      </c>
    </row>
    <row r="478" spans="1:23">
      <c r="A478" s="161">
        <v>477</v>
      </c>
      <c r="B478" s="162" t="s">
        <v>2280</v>
      </c>
      <c r="C478" s="161" t="s">
        <v>1013</v>
      </c>
      <c r="D478" s="162" t="s">
        <v>48</v>
      </c>
      <c r="L478" s="167" t="s">
        <v>1014</v>
      </c>
      <c r="Q478" s="161" t="s">
        <v>1641</v>
      </c>
      <c r="R478" s="167" t="s">
        <v>1642</v>
      </c>
      <c r="S478" s="162" t="s">
        <v>64</v>
      </c>
    </row>
    <row r="479" spans="1:23">
      <c r="A479" s="161">
        <v>478</v>
      </c>
      <c r="B479" s="162" t="s">
        <v>2280</v>
      </c>
      <c r="C479" s="161" t="s">
        <v>1645</v>
      </c>
      <c r="D479" s="162" t="s">
        <v>60</v>
      </c>
      <c r="J479" s="167" t="s">
        <v>1646</v>
      </c>
      <c r="Q479" s="161" t="s">
        <v>1647</v>
      </c>
      <c r="R479" s="167" t="s">
        <v>1648</v>
      </c>
      <c r="S479" s="162" t="s">
        <v>43</v>
      </c>
      <c r="T479" s="162">
        <v>1</v>
      </c>
      <c r="U479" s="179" t="str">
        <f>MID(C479,6,5)</f>
        <v>06002</v>
      </c>
      <c r="V479" s="162">
        <v>2</v>
      </c>
      <c r="W479" s="162" t="str">
        <f>U479&amp;"_Document_"&amp;U480</f>
        <v>06002_Document_06006</v>
      </c>
    </row>
    <row r="480" spans="1:23">
      <c r="A480" s="161">
        <v>479</v>
      </c>
      <c r="B480" s="162" t="s">
        <v>2280</v>
      </c>
      <c r="C480" s="161" t="s">
        <v>1651</v>
      </c>
      <c r="D480" s="162" t="s">
        <v>69</v>
      </c>
      <c r="K480" s="167" t="s">
        <v>1652</v>
      </c>
      <c r="Q480" s="161" t="s">
        <v>1653</v>
      </c>
      <c r="R480" s="167" t="s">
        <v>1654</v>
      </c>
      <c r="S480" s="162" t="s">
        <v>34</v>
      </c>
      <c r="U480" s="179" t="str">
        <f>MID(C480,6,5)</f>
        <v>06006</v>
      </c>
    </row>
    <row r="481" spans="1:23">
      <c r="A481" s="161">
        <v>480</v>
      </c>
      <c r="B481" s="162" t="s">
        <v>2280</v>
      </c>
      <c r="C481" s="161" t="s">
        <v>1655</v>
      </c>
      <c r="D481" s="162" t="s">
        <v>48</v>
      </c>
      <c r="L481" s="167" t="s">
        <v>1656</v>
      </c>
      <c r="Q481" s="161" t="s">
        <v>1657</v>
      </c>
      <c r="R481" s="167" t="s">
        <v>1658</v>
      </c>
      <c r="S481" s="162" t="s">
        <v>43</v>
      </c>
    </row>
    <row r="482" spans="1:23">
      <c r="A482" s="161">
        <v>481</v>
      </c>
      <c r="B482" s="162" t="s">
        <v>2280</v>
      </c>
      <c r="C482" s="161" t="s">
        <v>1661</v>
      </c>
      <c r="D482" s="162" t="s">
        <v>48</v>
      </c>
      <c r="L482" s="167" t="s">
        <v>1662</v>
      </c>
      <c r="Q482" s="161" t="s">
        <v>1663</v>
      </c>
      <c r="R482" s="167" t="s">
        <v>1664</v>
      </c>
      <c r="S482" s="162" t="s">
        <v>43</v>
      </c>
    </row>
    <row r="483" spans="1:23">
      <c r="A483" s="161">
        <v>482</v>
      </c>
      <c r="B483" s="162" t="s">
        <v>2280</v>
      </c>
      <c r="C483" s="161" t="s">
        <v>1667</v>
      </c>
      <c r="D483" s="162" t="s">
        <v>48</v>
      </c>
      <c r="L483" s="167" t="s">
        <v>1668</v>
      </c>
      <c r="Q483" s="161" t="s">
        <v>1669</v>
      </c>
      <c r="R483" s="167" t="s">
        <v>1670</v>
      </c>
      <c r="S483" s="162" t="s">
        <v>43</v>
      </c>
    </row>
    <row r="484" spans="1:23">
      <c r="A484" s="161">
        <v>483</v>
      </c>
      <c r="B484" s="162" t="s">
        <v>2280</v>
      </c>
      <c r="C484" s="161" t="s">
        <v>1673</v>
      </c>
      <c r="D484" s="162" t="s">
        <v>48</v>
      </c>
      <c r="L484" s="167" t="s">
        <v>1674</v>
      </c>
      <c r="Q484" s="161" t="s">
        <v>1675</v>
      </c>
      <c r="R484" s="167" t="s">
        <v>1676</v>
      </c>
      <c r="S484" s="162" t="s">
        <v>43</v>
      </c>
    </row>
    <row r="485" spans="1:23">
      <c r="A485" s="161">
        <v>484</v>
      </c>
      <c r="B485" s="162" t="s">
        <v>2280</v>
      </c>
      <c r="C485" s="161" t="s">
        <v>1679</v>
      </c>
      <c r="D485" s="162" t="s">
        <v>48</v>
      </c>
      <c r="L485" s="167" t="s">
        <v>1680</v>
      </c>
      <c r="Q485" s="161" t="s">
        <v>1681</v>
      </c>
      <c r="R485" s="167" t="s">
        <v>3505</v>
      </c>
      <c r="S485" s="162" t="s">
        <v>43</v>
      </c>
    </row>
    <row r="486" spans="1:23">
      <c r="A486" s="161">
        <v>485</v>
      </c>
      <c r="B486" s="162" t="s">
        <v>2280</v>
      </c>
      <c r="C486" s="161" t="s">
        <v>1685</v>
      </c>
      <c r="D486" s="162" t="s">
        <v>48</v>
      </c>
      <c r="L486" s="167" t="s">
        <v>1686</v>
      </c>
      <c r="Q486" s="161" t="s">
        <v>1687</v>
      </c>
      <c r="R486" s="167" t="s">
        <v>3503</v>
      </c>
      <c r="S486" s="162" t="s">
        <v>43</v>
      </c>
    </row>
    <row r="487" spans="1:23">
      <c r="A487" s="161">
        <v>486</v>
      </c>
      <c r="B487" s="162" t="s">
        <v>2280</v>
      </c>
      <c r="C487" s="161" t="s">
        <v>1689</v>
      </c>
      <c r="D487" s="162" t="s">
        <v>48</v>
      </c>
      <c r="L487" s="167" t="s">
        <v>1690</v>
      </c>
      <c r="Q487" s="161" t="s">
        <v>1691</v>
      </c>
      <c r="R487" s="167" t="s">
        <v>3501</v>
      </c>
      <c r="S487" s="162" t="s">
        <v>43</v>
      </c>
    </row>
    <row r="488" spans="1:23">
      <c r="A488" s="161">
        <v>487</v>
      </c>
      <c r="B488" s="162" t="s">
        <v>2280</v>
      </c>
      <c r="C488" s="161" t="s">
        <v>1645</v>
      </c>
      <c r="D488" s="162" t="s">
        <v>60</v>
      </c>
      <c r="J488" s="167" t="s">
        <v>1646</v>
      </c>
      <c r="Q488" s="161" t="s">
        <v>1695</v>
      </c>
      <c r="R488" s="167" t="s">
        <v>3499</v>
      </c>
      <c r="S488" s="162" t="s">
        <v>43</v>
      </c>
      <c r="T488" s="162">
        <v>1</v>
      </c>
      <c r="U488" s="179" t="str">
        <f>MID(C488,6,5)</f>
        <v>06002</v>
      </c>
      <c r="V488" s="162">
        <v>2</v>
      </c>
      <c r="W488" s="162" t="str">
        <f>U488&amp;"_Tax_"&amp;U489</f>
        <v>06002_Tax_06006</v>
      </c>
    </row>
    <row r="489" spans="1:23">
      <c r="A489" s="161">
        <v>488</v>
      </c>
      <c r="B489" s="162" t="s">
        <v>2280</v>
      </c>
      <c r="C489" s="161" t="s">
        <v>1651</v>
      </c>
      <c r="D489" s="162" t="s">
        <v>69</v>
      </c>
      <c r="K489" s="167" t="s">
        <v>1652</v>
      </c>
      <c r="Q489" s="161" t="s">
        <v>1699</v>
      </c>
      <c r="R489" s="167" t="s">
        <v>1700</v>
      </c>
      <c r="S489" s="162" t="s">
        <v>34</v>
      </c>
      <c r="U489" s="179" t="str">
        <f>MID(C489,6,5)</f>
        <v>06006</v>
      </c>
    </row>
    <row r="490" spans="1:23">
      <c r="A490" s="161">
        <v>489</v>
      </c>
      <c r="B490" s="162" t="s">
        <v>2280</v>
      </c>
      <c r="C490" s="161" t="s">
        <v>1667</v>
      </c>
      <c r="D490" s="162" t="s">
        <v>48</v>
      </c>
      <c r="L490" s="167" t="s">
        <v>1668</v>
      </c>
      <c r="Q490" s="161" t="s">
        <v>1701</v>
      </c>
      <c r="R490" s="167" t="s">
        <v>3497</v>
      </c>
      <c r="S490" s="162" t="s">
        <v>43</v>
      </c>
    </row>
    <row r="491" spans="1:23">
      <c r="A491" s="161">
        <v>490</v>
      </c>
      <c r="B491" s="162" t="s">
        <v>2280</v>
      </c>
      <c r="C491" s="161" t="s">
        <v>1705</v>
      </c>
      <c r="D491" s="162" t="s">
        <v>60</v>
      </c>
      <c r="J491" s="167" t="s">
        <v>1706</v>
      </c>
      <c r="Q491" s="161" t="s">
        <v>1707</v>
      </c>
      <c r="R491" s="167" t="s">
        <v>3495</v>
      </c>
      <c r="S491" s="162" t="s">
        <v>210</v>
      </c>
      <c r="T491" s="162" t="s">
        <v>3359</v>
      </c>
      <c r="U491" s="179" t="str">
        <f>MID(C491,6,5)</f>
        <v>06003</v>
      </c>
      <c r="V491" s="162">
        <v>2</v>
      </c>
      <c r="W491" s="162" t="str">
        <f>U491&amp;"_"&amp;U492</f>
        <v>06003_05487</v>
      </c>
    </row>
    <row r="492" spans="1:23">
      <c r="A492" s="161">
        <v>491</v>
      </c>
      <c r="B492" s="162" t="s">
        <v>2280</v>
      </c>
      <c r="C492" s="161" t="s">
        <v>1103</v>
      </c>
      <c r="D492" s="162" t="s">
        <v>69</v>
      </c>
      <c r="K492" s="167" t="s">
        <v>1104</v>
      </c>
      <c r="Q492" s="161" t="s">
        <v>1709</v>
      </c>
      <c r="R492" s="167" t="s">
        <v>1710</v>
      </c>
      <c r="S492" s="162" t="s">
        <v>34</v>
      </c>
      <c r="U492" s="179" t="str">
        <f>MID(C492,6,5)</f>
        <v>05487</v>
      </c>
    </row>
    <row r="493" spans="1:23">
      <c r="A493" s="161">
        <v>492</v>
      </c>
      <c r="B493" s="162" t="s">
        <v>2280</v>
      </c>
      <c r="C493" s="161" t="s">
        <v>1107</v>
      </c>
      <c r="D493" s="162" t="s">
        <v>48</v>
      </c>
      <c r="L493" s="167" t="s">
        <v>1108</v>
      </c>
      <c r="Q493" s="161" t="s">
        <v>1711</v>
      </c>
      <c r="R493" s="167" t="s">
        <v>1712</v>
      </c>
      <c r="S493" s="162" t="s">
        <v>43</v>
      </c>
    </row>
    <row r="494" spans="1:23">
      <c r="A494" s="161">
        <v>493</v>
      </c>
      <c r="B494" s="162" t="s">
        <v>2280</v>
      </c>
      <c r="C494" s="161" t="s">
        <v>1112</v>
      </c>
      <c r="D494" s="162" t="s">
        <v>48</v>
      </c>
      <c r="L494" s="167" t="s">
        <v>1113</v>
      </c>
      <c r="Q494" s="161" t="s">
        <v>1713</v>
      </c>
      <c r="R494" s="167" t="s">
        <v>1714</v>
      </c>
      <c r="S494" s="162" t="s">
        <v>43</v>
      </c>
    </row>
    <row r="495" spans="1:23">
      <c r="A495" s="161">
        <v>494</v>
      </c>
      <c r="B495" s="162" t="s">
        <v>2280</v>
      </c>
      <c r="C495" s="161" t="s">
        <v>1116</v>
      </c>
      <c r="D495" s="162" t="s">
        <v>48</v>
      </c>
      <c r="L495" s="167" t="s">
        <v>1117</v>
      </c>
      <c r="Q495" s="161" t="s">
        <v>1715</v>
      </c>
      <c r="R495" s="167" t="s">
        <v>3491</v>
      </c>
      <c r="S495" s="162" t="s">
        <v>43</v>
      </c>
    </row>
    <row r="496" spans="1:23">
      <c r="A496" s="161">
        <v>495</v>
      </c>
      <c r="B496" s="162" t="s">
        <v>2280</v>
      </c>
      <c r="C496" s="161" t="s">
        <v>1120</v>
      </c>
      <c r="D496" s="162" t="s">
        <v>48</v>
      </c>
      <c r="L496" s="167" t="s">
        <v>1121</v>
      </c>
      <c r="Q496" s="161" t="s">
        <v>1717</v>
      </c>
      <c r="R496" s="167" t="s">
        <v>3489</v>
      </c>
      <c r="S496" s="162" t="s">
        <v>43</v>
      </c>
    </row>
    <row r="497" spans="1:23">
      <c r="A497" s="161">
        <v>496</v>
      </c>
      <c r="B497" s="162" t="s">
        <v>2280</v>
      </c>
      <c r="C497" s="161" t="s">
        <v>1142</v>
      </c>
      <c r="D497" s="162" t="s">
        <v>60</v>
      </c>
      <c r="L497" s="167" t="s">
        <v>1143</v>
      </c>
      <c r="Q497" s="161" t="s">
        <v>1719</v>
      </c>
      <c r="R497" s="167" t="s">
        <v>1720</v>
      </c>
      <c r="S497" s="162" t="s">
        <v>210</v>
      </c>
      <c r="T497" s="162" t="s">
        <v>3359</v>
      </c>
      <c r="U497" s="179" t="str">
        <f>MID(C497,6,5)</f>
        <v>14897</v>
      </c>
      <c r="V497" s="162">
        <v>3</v>
      </c>
      <c r="W497" s="162" t="str">
        <f>U497&amp;"_Document_"&amp;U498</f>
        <v>14897_Document_05832</v>
      </c>
    </row>
    <row r="498" spans="1:23">
      <c r="A498" s="161">
        <v>497</v>
      </c>
      <c r="B498" s="162" t="s">
        <v>2280</v>
      </c>
      <c r="C498" s="161" t="s">
        <v>971</v>
      </c>
      <c r="D498" s="162" t="s">
        <v>69</v>
      </c>
      <c r="M498" s="167" t="s">
        <v>972</v>
      </c>
      <c r="Q498" s="161" t="s">
        <v>1721</v>
      </c>
      <c r="R498" s="167" t="s">
        <v>1722</v>
      </c>
      <c r="S498" s="162" t="s">
        <v>34</v>
      </c>
      <c r="U498" s="179" t="str">
        <f>MID(C498,6,5)</f>
        <v>05832</v>
      </c>
    </row>
    <row r="499" spans="1:23">
      <c r="A499" s="161">
        <v>498</v>
      </c>
      <c r="B499" s="162" t="s">
        <v>2280</v>
      </c>
      <c r="C499" s="161" t="s">
        <v>975</v>
      </c>
      <c r="D499" s="162" t="s">
        <v>48</v>
      </c>
      <c r="N499" s="167" t="s">
        <v>976</v>
      </c>
      <c r="Q499" s="161" t="s">
        <v>1723</v>
      </c>
      <c r="R499" s="167" t="s">
        <v>3486</v>
      </c>
      <c r="S499" s="162" t="s">
        <v>43</v>
      </c>
    </row>
    <row r="500" spans="1:23">
      <c r="A500" s="161">
        <v>499</v>
      </c>
      <c r="B500" s="162" t="s">
        <v>2280</v>
      </c>
      <c r="C500" s="161" t="s">
        <v>979</v>
      </c>
      <c r="D500" s="162" t="s">
        <v>48</v>
      </c>
      <c r="N500" s="167" t="s">
        <v>980</v>
      </c>
      <c r="Q500" s="161" t="s">
        <v>1725</v>
      </c>
      <c r="R500" s="167" t="s">
        <v>1545</v>
      </c>
      <c r="S500" s="162" t="s">
        <v>43</v>
      </c>
    </row>
    <row r="501" spans="1:23">
      <c r="A501" s="161">
        <v>500</v>
      </c>
      <c r="B501" s="162" t="s">
        <v>2280</v>
      </c>
      <c r="C501" s="161" t="s">
        <v>988</v>
      </c>
      <c r="D501" s="162" t="s">
        <v>48</v>
      </c>
      <c r="N501" s="167" t="s">
        <v>989</v>
      </c>
      <c r="Q501" s="161" t="s">
        <v>1726</v>
      </c>
      <c r="R501" s="167" t="s">
        <v>1549</v>
      </c>
      <c r="S501" s="162" t="s">
        <v>64</v>
      </c>
    </row>
    <row r="502" spans="1:23">
      <c r="A502" s="161">
        <v>501</v>
      </c>
      <c r="B502" s="162" t="s">
        <v>2280</v>
      </c>
      <c r="C502" s="161" t="s">
        <v>1727</v>
      </c>
      <c r="D502" s="162" t="s">
        <v>60</v>
      </c>
      <c r="J502" s="167" t="s">
        <v>1728</v>
      </c>
      <c r="Q502" s="161" t="s">
        <v>1729</v>
      </c>
      <c r="R502" s="167" t="s">
        <v>1730</v>
      </c>
      <c r="S502" s="162" t="s">
        <v>210</v>
      </c>
      <c r="T502" s="162" t="s">
        <v>3359</v>
      </c>
      <c r="U502" s="179" t="str">
        <f>MID(C502,6,5)</f>
        <v>06004</v>
      </c>
      <c r="V502" s="162">
        <v>2</v>
      </c>
      <c r="W502" s="162" t="str">
        <f>U502&amp;"_"&amp;U503</f>
        <v>06004_05579</v>
      </c>
    </row>
    <row r="503" spans="1:23">
      <c r="A503" s="161">
        <v>502</v>
      </c>
      <c r="B503" s="162" t="s">
        <v>2280</v>
      </c>
      <c r="C503" s="161" t="s">
        <v>236</v>
      </c>
      <c r="D503" s="162" t="s">
        <v>69</v>
      </c>
      <c r="K503" s="167" t="s">
        <v>237</v>
      </c>
      <c r="Q503" s="161" t="s">
        <v>1731</v>
      </c>
      <c r="R503" s="167" t="s">
        <v>3481</v>
      </c>
      <c r="S503" s="162" t="s">
        <v>34</v>
      </c>
      <c r="U503" s="179" t="str">
        <f>MID(C503,6,5)</f>
        <v>05579</v>
      </c>
    </row>
    <row r="504" spans="1:23">
      <c r="A504" s="161">
        <v>503</v>
      </c>
      <c r="B504" s="162" t="s">
        <v>2280</v>
      </c>
      <c r="C504" s="161" t="s">
        <v>240</v>
      </c>
      <c r="D504" s="162" t="s">
        <v>48</v>
      </c>
      <c r="L504" s="167" t="s">
        <v>241</v>
      </c>
      <c r="Q504" s="161" t="s">
        <v>1733</v>
      </c>
      <c r="R504" s="167" t="s">
        <v>1734</v>
      </c>
      <c r="S504" s="162" t="s">
        <v>64</v>
      </c>
    </row>
    <row r="505" spans="1:23">
      <c r="A505" s="161">
        <v>504</v>
      </c>
      <c r="B505" s="162" t="s">
        <v>2280</v>
      </c>
      <c r="C505" s="161" t="s">
        <v>253</v>
      </c>
      <c r="D505" s="162" t="s">
        <v>48</v>
      </c>
      <c r="L505" s="167" t="s">
        <v>254</v>
      </c>
      <c r="Q505" s="161" t="s">
        <v>1737</v>
      </c>
      <c r="R505" s="167" t="s">
        <v>1738</v>
      </c>
      <c r="S505" s="162" t="s">
        <v>43</v>
      </c>
    </row>
    <row r="506" spans="1:23">
      <c r="A506" s="161">
        <v>505</v>
      </c>
      <c r="B506" s="162" t="s">
        <v>2280</v>
      </c>
      <c r="C506" s="161" t="s">
        <v>258</v>
      </c>
      <c r="D506" s="162" t="s">
        <v>48</v>
      </c>
      <c r="L506" s="167" t="s">
        <v>259</v>
      </c>
      <c r="Q506" s="161" t="s">
        <v>1739</v>
      </c>
      <c r="R506" s="167" t="s">
        <v>1740</v>
      </c>
      <c r="S506" s="162" t="s">
        <v>43</v>
      </c>
    </row>
    <row r="507" spans="1:23">
      <c r="A507" s="161">
        <v>506</v>
      </c>
      <c r="B507" s="162" t="s">
        <v>2280</v>
      </c>
      <c r="C507" s="161" t="s">
        <v>264</v>
      </c>
      <c r="D507" s="162" t="s">
        <v>48</v>
      </c>
      <c r="L507" s="167" t="s">
        <v>265</v>
      </c>
      <c r="Q507" s="161" t="s">
        <v>1744</v>
      </c>
      <c r="R507" s="167" t="s">
        <v>1745</v>
      </c>
      <c r="S507" s="162" t="s">
        <v>43</v>
      </c>
    </row>
    <row r="508" spans="1:23">
      <c r="A508" s="161">
        <v>507</v>
      </c>
      <c r="B508" s="162" t="s">
        <v>2280</v>
      </c>
      <c r="C508" s="161" t="s">
        <v>274</v>
      </c>
      <c r="D508" s="162" t="s">
        <v>48</v>
      </c>
      <c r="L508" s="167" t="s">
        <v>275</v>
      </c>
      <c r="Q508" s="161" t="s">
        <v>1414</v>
      </c>
      <c r="R508" s="167" t="s">
        <v>1746</v>
      </c>
      <c r="S508" s="162" t="s">
        <v>43</v>
      </c>
    </row>
    <row r="509" spans="1:23">
      <c r="A509" s="161">
        <v>508</v>
      </c>
      <c r="B509" s="162" t="s">
        <v>2280</v>
      </c>
      <c r="C509" s="161" t="s">
        <v>284</v>
      </c>
      <c r="D509" s="162" t="s">
        <v>48</v>
      </c>
      <c r="L509" s="167" t="s">
        <v>285</v>
      </c>
      <c r="Q509" s="161" t="s">
        <v>1420</v>
      </c>
      <c r="R509" s="167" t="s">
        <v>1747</v>
      </c>
      <c r="S509" s="162" t="s">
        <v>43</v>
      </c>
    </row>
    <row r="510" spans="1:23">
      <c r="A510" s="161">
        <v>509</v>
      </c>
      <c r="B510" s="162" t="s">
        <v>2280</v>
      </c>
      <c r="C510" s="161" t="s">
        <v>1748</v>
      </c>
      <c r="D510" s="162" t="s">
        <v>60</v>
      </c>
      <c r="J510" s="167" t="s">
        <v>1749</v>
      </c>
      <c r="Q510" s="161" t="s">
        <v>1750</v>
      </c>
      <c r="R510" s="167" t="s">
        <v>1751</v>
      </c>
      <c r="S510" s="162" t="s">
        <v>43</v>
      </c>
      <c r="T510" s="162">
        <v>1</v>
      </c>
      <c r="U510" s="179" t="str">
        <f>MID(C510,6,5)</f>
        <v>06005</v>
      </c>
      <c r="V510" s="162">
        <v>2</v>
      </c>
      <c r="W510" s="162" t="str">
        <f>U510&amp;"_Tender_"&amp;U511</f>
        <v>06005_Tender_05579</v>
      </c>
    </row>
    <row r="511" spans="1:23">
      <c r="A511" s="161">
        <v>510</v>
      </c>
      <c r="B511" s="162" t="s">
        <v>2280</v>
      </c>
      <c r="C511" s="161" t="s">
        <v>236</v>
      </c>
      <c r="D511" s="162" t="s">
        <v>69</v>
      </c>
      <c r="K511" s="167" t="s">
        <v>237</v>
      </c>
      <c r="Q511" s="161" t="s">
        <v>1752</v>
      </c>
      <c r="R511" s="167" t="s">
        <v>1753</v>
      </c>
      <c r="S511" s="162" t="s">
        <v>34</v>
      </c>
      <c r="U511" s="179" t="str">
        <f>MID(C511,6,5)</f>
        <v>05579</v>
      </c>
    </row>
    <row r="512" spans="1:23">
      <c r="A512" s="161">
        <v>511</v>
      </c>
      <c r="B512" s="162" t="s">
        <v>2280</v>
      </c>
      <c r="C512" s="161" t="s">
        <v>240</v>
      </c>
      <c r="D512" s="162" t="s">
        <v>48</v>
      </c>
      <c r="L512" s="167" t="s">
        <v>241</v>
      </c>
      <c r="Q512" s="161" t="s">
        <v>1754</v>
      </c>
      <c r="R512" s="167" t="s">
        <v>1755</v>
      </c>
      <c r="S512" s="162" t="s">
        <v>64</v>
      </c>
    </row>
    <row r="513" spans="1:23">
      <c r="A513" s="161">
        <v>512</v>
      </c>
      <c r="B513" s="162" t="s">
        <v>2280</v>
      </c>
      <c r="C513" s="161" t="s">
        <v>253</v>
      </c>
      <c r="D513" s="162" t="s">
        <v>48</v>
      </c>
      <c r="L513" s="167" t="s">
        <v>254</v>
      </c>
      <c r="Q513" s="161" t="s">
        <v>1758</v>
      </c>
      <c r="R513" s="167" t="s">
        <v>1759</v>
      </c>
      <c r="S513" s="162" t="s">
        <v>43</v>
      </c>
    </row>
    <row r="514" spans="1:23">
      <c r="A514" s="161">
        <v>513</v>
      </c>
      <c r="B514" s="162" t="s">
        <v>2280</v>
      </c>
      <c r="C514" s="161" t="s">
        <v>258</v>
      </c>
      <c r="D514" s="162" t="s">
        <v>48</v>
      </c>
      <c r="L514" s="167" t="s">
        <v>259</v>
      </c>
      <c r="Q514" s="161" t="s">
        <v>1739</v>
      </c>
      <c r="R514" s="167" t="s">
        <v>1760</v>
      </c>
      <c r="S514" s="162" t="s">
        <v>43</v>
      </c>
    </row>
    <row r="515" spans="1:23">
      <c r="A515" s="161">
        <v>514</v>
      </c>
      <c r="B515" s="162" t="s">
        <v>2280</v>
      </c>
      <c r="C515" s="161" t="s">
        <v>264</v>
      </c>
      <c r="D515" s="162" t="s">
        <v>48</v>
      </c>
      <c r="L515" s="167" t="s">
        <v>265</v>
      </c>
      <c r="Q515" s="161" t="s">
        <v>1761</v>
      </c>
      <c r="R515" s="167" t="s">
        <v>1762</v>
      </c>
      <c r="S515" s="162" t="s">
        <v>43</v>
      </c>
    </row>
    <row r="516" spans="1:23">
      <c r="A516" s="161">
        <v>515</v>
      </c>
      <c r="B516" s="162" t="s">
        <v>2280</v>
      </c>
      <c r="C516" s="161" t="s">
        <v>268</v>
      </c>
      <c r="D516" s="162" t="s">
        <v>48</v>
      </c>
      <c r="L516" s="167" t="s">
        <v>269</v>
      </c>
      <c r="Q516" s="161" t="s">
        <v>1763</v>
      </c>
      <c r="R516" s="167" t="s">
        <v>1764</v>
      </c>
      <c r="S516" s="162" t="s">
        <v>43</v>
      </c>
    </row>
    <row r="517" spans="1:23">
      <c r="A517" s="161">
        <v>516</v>
      </c>
      <c r="B517" s="162" t="s">
        <v>2280</v>
      </c>
      <c r="C517" s="161" t="s">
        <v>274</v>
      </c>
      <c r="D517" s="162" t="s">
        <v>48</v>
      </c>
      <c r="L517" s="167" t="s">
        <v>275</v>
      </c>
      <c r="Q517" s="161" t="s">
        <v>1414</v>
      </c>
      <c r="R517" s="167" t="s">
        <v>3474</v>
      </c>
      <c r="S517" s="162" t="s">
        <v>43</v>
      </c>
    </row>
    <row r="518" spans="1:23">
      <c r="A518" s="161">
        <v>517</v>
      </c>
      <c r="B518" s="162" t="s">
        <v>2280</v>
      </c>
      <c r="C518" s="161" t="s">
        <v>278</v>
      </c>
      <c r="D518" s="162" t="s">
        <v>48</v>
      </c>
      <c r="L518" s="167" t="s">
        <v>279</v>
      </c>
      <c r="Q518" s="161" t="s">
        <v>1767</v>
      </c>
      <c r="R518" s="167" t="s">
        <v>3432</v>
      </c>
      <c r="S518" s="162" t="s">
        <v>43</v>
      </c>
    </row>
    <row r="519" spans="1:23">
      <c r="A519" s="161">
        <v>518</v>
      </c>
      <c r="B519" s="162" t="s">
        <v>2280</v>
      </c>
      <c r="C519" s="161" t="s">
        <v>284</v>
      </c>
      <c r="D519" s="162" t="s">
        <v>48</v>
      </c>
      <c r="L519" s="167" t="s">
        <v>285</v>
      </c>
      <c r="Q519" s="161" t="s">
        <v>1768</v>
      </c>
      <c r="R519" s="167" t="s">
        <v>1769</v>
      </c>
      <c r="S519" s="162" t="s">
        <v>43</v>
      </c>
    </row>
    <row r="520" spans="1:23">
      <c r="A520" s="161">
        <v>519</v>
      </c>
      <c r="B520" s="162" t="s">
        <v>2280</v>
      </c>
      <c r="C520" s="161" t="s">
        <v>1748</v>
      </c>
      <c r="D520" s="162" t="s">
        <v>60</v>
      </c>
      <c r="J520" s="167" t="s">
        <v>1749</v>
      </c>
      <c r="Q520" s="161" t="s">
        <v>1770</v>
      </c>
      <c r="R520" s="167" t="s">
        <v>1771</v>
      </c>
      <c r="S520" s="162" t="s">
        <v>210</v>
      </c>
      <c r="T520" s="162" t="s">
        <v>3359</v>
      </c>
      <c r="U520" s="179" t="str">
        <f>MID(C520,6,5)</f>
        <v>06005</v>
      </c>
      <c r="V520" s="162">
        <v>2</v>
      </c>
      <c r="W520" s="162" t="str">
        <f>U520&amp;"_Invoice_"&amp;U521</f>
        <v>06005_Invoice_05579</v>
      </c>
    </row>
    <row r="521" spans="1:23">
      <c r="A521" s="161">
        <v>520</v>
      </c>
      <c r="B521" s="162" t="s">
        <v>2280</v>
      </c>
      <c r="C521" s="161" t="s">
        <v>236</v>
      </c>
      <c r="D521" s="162" t="s">
        <v>69</v>
      </c>
      <c r="K521" s="167" t="s">
        <v>237</v>
      </c>
      <c r="Q521" s="161" t="s">
        <v>1775</v>
      </c>
      <c r="R521" s="167" t="s">
        <v>3472</v>
      </c>
      <c r="S521" s="162" t="s">
        <v>34</v>
      </c>
      <c r="U521" s="179" t="str">
        <f>MID(C521,6,5)</f>
        <v>05579</v>
      </c>
    </row>
    <row r="522" spans="1:23">
      <c r="A522" s="161">
        <v>521</v>
      </c>
      <c r="B522" s="162" t="s">
        <v>2280</v>
      </c>
      <c r="C522" s="161" t="s">
        <v>240</v>
      </c>
      <c r="D522" s="162" t="s">
        <v>48</v>
      </c>
      <c r="L522" s="167" t="s">
        <v>241</v>
      </c>
      <c r="Q522" s="161" t="s">
        <v>1777</v>
      </c>
      <c r="R522" s="167" t="s">
        <v>1778</v>
      </c>
      <c r="S522" s="162" t="s">
        <v>64</v>
      </c>
    </row>
    <row r="523" spans="1:23">
      <c r="A523" s="161">
        <v>522</v>
      </c>
      <c r="B523" s="162" t="s">
        <v>2280</v>
      </c>
      <c r="C523" s="161" t="s">
        <v>253</v>
      </c>
      <c r="D523" s="162" t="s">
        <v>48</v>
      </c>
      <c r="L523" s="167" t="s">
        <v>254</v>
      </c>
      <c r="Q523" s="161" t="s">
        <v>1781</v>
      </c>
      <c r="R523" s="167" t="s">
        <v>1782</v>
      </c>
      <c r="S523" s="162" t="s">
        <v>43</v>
      </c>
    </row>
    <row r="524" spans="1:23">
      <c r="A524" s="161">
        <v>523</v>
      </c>
      <c r="B524" s="162" t="s">
        <v>2280</v>
      </c>
      <c r="C524" s="161" t="s">
        <v>258</v>
      </c>
      <c r="D524" s="162" t="s">
        <v>48</v>
      </c>
      <c r="L524" s="167" t="s">
        <v>259</v>
      </c>
      <c r="Q524" s="161" t="s">
        <v>1785</v>
      </c>
      <c r="R524" s="167" t="s">
        <v>3469</v>
      </c>
      <c r="S524" s="162" t="s">
        <v>43</v>
      </c>
    </row>
    <row r="525" spans="1:23">
      <c r="A525" s="161">
        <v>524</v>
      </c>
      <c r="B525" s="162" t="s">
        <v>2280</v>
      </c>
      <c r="C525" s="161" t="s">
        <v>264</v>
      </c>
      <c r="D525" s="162" t="s">
        <v>48</v>
      </c>
      <c r="L525" s="167" t="s">
        <v>265</v>
      </c>
      <c r="Q525" s="161" t="s">
        <v>1788</v>
      </c>
      <c r="R525" s="167" t="s">
        <v>1789</v>
      </c>
      <c r="S525" s="162" t="s">
        <v>43</v>
      </c>
    </row>
    <row r="526" spans="1:23">
      <c r="A526" s="161">
        <v>525</v>
      </c>
      <c r="B526" s="162" t="s">
        <v>2280</v>
      </c>
      <c r="C526" s="161" t="s">
        <v>268</v>
      </c>
      <c r="D526" s="162" t="s">
        <v>48</v>
      </c>
      <c r="L526" s="167" t="s">
        <v>269</v>
      </c>
      <c r="Q526" s="161" t="s">
        <v>1790</v>
      </c>
      <c r="R526" s="167" t="s">
        <v>1791</v>
      </c>
      <c r="S526" s="162" t="s">
        <v>43</v>
      </c>
    </row>
    <row r="527" spans="1:23">
      <c r="A527" s="161">
        <v>526</v>
      </c>
      <c r="B527" s="162" t="s">
        <v>2280</v>
      </c>
      <c r="C527" s="161" t="s">
        <v>274</v>
      </c>
      <c r="D527" s="162" t="s">
        <v>48</v>
      </c>
      <c r="L527" s="167" t="s">
        <v>275</v>
      </c>
      <c r="Q527" s="161" t="s">
        <v>1414</v>
      </c>
      <c r="R527" s="167" t="s">
        <v>1792</v>
      </c>
      <c r="S527" s="162" t="s">
        <v>43</v>
      </c>
    </row>
    <row r="528" spans="1:23">
      <c r="A528" s="161">
        <v>527</v>
      </c>
      <c r="B528" s="162" t="s">
        <v>2280</v>
      </c>
      <c r="C528" s="161" t="s">
        <v>278</v>
      </c>
      <c r="D528" s="162" t="s">
        <v>48</v>
      </c>
      <c r="L528" s="167" t="s">
        <v>279</v>
      </c>
      <c r="Q528" s="161" t="s">
        <v>1767</v>
      </c>
      <c r="R528" s="167" t="s">
        <v>3432</v>
      </c>
      <c r="S528" s="162" t="s">
        <v>43</v>
      </c>
    </row>
    <row r="529" spans="1:23">
      <c r="A529" s="161">
        <v>528</v>
      </c>
      <c r="B529" s="162" t="s">
        <v>2280</v>
      </c>
      <c r="C529" s="161" t="s">
        <v>284</v>
      </c>
      <c r="D529" s="162" t="s">
        <v>48</v>
      </c>
      <c r="L529" s="167" t="s">
        <v>285</v>
      </c>
      <c r="Q529" s="161" t="s">
        <v>1420</v>
      </c>
      <c r="R529" s="167" t="s">
        <v>1793</v>
      </c>
      <c r="S529" s="162" t="s">
        <v>43</v>
      </c>
    </row>
    <row r="530" spans="1:23">
      <c r="A530" s="161">
        <v>529</v>
      </c>
      <c r="B530" s="162" t="s">
        <v>2280</v>
      </c>
      <c r="C530" s="161" t="s">
        <v>1794</v>
      </c>
      <c r="D530" s="162" t="s">
        <v>60</v>
      </c>
      <c r="J530" s="167" t="s">
        <v>1795</v>
      </c>
      <c r="Q530" s="161" t="s">
        <v>1796</v>
      </c>
      <c r="R530" s="167" t="s">
        <v>1797</v>
      </c>
      <c r="S530" s="162" t="s">
        <v>43</v>
      </c>
      <c r="T530" s="162">
        <v>1</v>
      </c>
      <c r="U530" s="179" t="str">
        <f>MID(C530,6,5)</f>
        <v>06080</v>
      </c>
      <c r="V530" s="162">
        <v>2</v>
      </c>
      <c r="W530" s="162" t="str">
        <f>U530&amp;"_"&amp;U531</f>
        <v>06080_05680</v>
      </c>
    </row>
    <row r="531" spans="1:23">
      <c r="A531" s="161">
        <v>530</v>
      </c>
      <c r="B531" s="162" t="s">
        <v>2280</v>
      </c>
      <c r="C531" s="161" t="s">
        <v>1798</v>
      </c>
      <c r="D531" s="162" t="s">
        <v>69</v>
      </c>
      <c r="K531" s="167" t="s">
        <v>1799</v>
      </c>
      <c r="Q531" s="161" t="s">
        <v>1800</v>
      </c>
      <c r="R531" s="167" t="s">
        <v>1801</v>
      </c>
      <c r="S531" s="162" t="s">
        <v>34</v>
      </c>
      <c r="U531" s="179" t="str">
        <f>MID(C531,6,5)</f>
        <v>05680</v>
      </c>
    </row>
    <row r="532" spans="1:23">
      <c r="A532" s="161">
        <v>531</v>
      </c>
      <c r="B532" s="162" t="s">
        <v>2280</v>
      </c>
      <c r="C532" s="161" t="s">
        <v>1802</v>
      </c>
      <c r="D532" s="162" t="s">
        <v>48</v>
      </c>
      <c r="L532" s="167" t="s">
        <v>1803</v>
      </c>
      <c r="Q532" s="161" t="s">
        <v>1804</v>
      </c>
      <c r="R532" s="167" t="s">
        <v>1805</v>
      </c>
      <c r="S532" s="162" t="s">
        <v>64</v>
      </c>
    </row>
    <row r="533" spans="1:23">
      <c r="A533" s="161">
        <v>532</v>
      </c>
      <c r="B533" s="162" t="s">
        <v>2280</v>
      </c>
      <c r="C533" s="161" t="s">
        <v>1806</v>
      </c>
      <c r="D533" s="162" t="s">
        <v>48</v>
      </c>
      <c r="L533" s="167" t="s">
        <v>1807</v>
      </c>
      <c r="Q533" s="161" t="s">
        <v>1808</v>
      </c>
      <c r="R533" s="167" t="s">
        <v>1809</v>
      </c>
      <c r="S533" s="162" t="s">
        <v>43</v>
      </c>
    </row>
    <row r="534" spans="1:23">
      <c r="A534" s="161">
        <v>533</v>
      </c>
      <c r="B534" s="162" t="s">
        <v>1812</v>
      </c>
      <c r="C534" s="161" t="s">
        <v>1813</v>
      </c>
      <c r="D534" s="162" t="s">
        <v>60</v>
      </c>
      <c r="H534" s="167" t="s">
        <v>1814</v>
      </c>
      <c r="Q534" s="161" t="s">
        <v>1815</v>
      </c>
      <c r="R534" s="167" t="s">
        <v>1816</v>
      </c>
      <c r="S534" s="162" t="s">
        <v>1239</v>
      </c>
      <c r="T534" s="162" t="s">
        <v>3359</v>
      </c>
      <c r="U534" s="179" t="str">
        <f>MID(C534,6,5)</f>
        <v>09669</v>
      </c>
      <c r="V534" s="162">
        <v>2</v>
      </c>
      <c r="W534" s="162" t="str">
        <f>U534&amp;"_"&amp;U535</f>
        <v>09669_09647</v>
      </c>
    </row>
    <row r="535" spans="1:23">
      <c r="A535" s="161">
        <v>534</v>
      </c>
      <c r="B535" s="162" t="s">
        <v>1812</v>
      </c>
      <c r="C535" s="161" t="s">
        <v>1820</v>
      </c>
      <c r="D535" s="162" t="s">
        <v>69</v>
      </c>
      <c r="I535" s="167" t="s">
        <v>1821</v>
      </c>
      <c r="Q535" s="161" t="s">
        <v>1822</v>
      </c>
      <c r="R535" s="167" t="s">
        <v>1823</v>
      </c>
      <c r="S535" s="162" t="s">
        <v>73</v>
      </c>
      <c r="U535" s="179" t="str">
        <f>MID(C535,6,5)</f>
        <v>09647</v>
      </c>
    </row>
    <row r="536" spans="1:23">
      <c r="A536" s="161">
        <v>535</v>
      </c>
      <c r="B536" s="162" t="s">
        <v>1812</v>
      </c>
      <c r="C536" s="161" t="s">
        <v>1824</v>
      </c>
      <c r="D536" s="162" t="s">
        <v>48</v>
      </c>
      <c r="J536" s="167" t="s">
        <v>1825</v>
      </c>
      <c r="Q536" s="161" t="s">
        <v>1826</v>
      </c>
      <c r="R536" s="167" t="s">
        <v>1827</v>
      </c>
      <c r="S536" s="162" t="s">
        <v>64</v>
      </c>
    </row>
    <row r="537" spans="1:23">
      <c r="A537" s="161">
        <v>536</v>
      </c>
      <c r="B537" s="162" t="s">
        <v>1812</v>
      </c>
      <c r="C537" s="161" t="s">
        <v>1830</v>
      </c>
      <c r="D537" s="162" t="s">
        <v>48</v>
      </c>
      <c r="J537" s="167" t="s">
        <v>1831</v>
      </c>
      <c r="Q537" s="161" t="s">
        <v>1832</v>
      </c>
      <c r="R537" s="167" t="s">
        <v>3458</v>
      </c>
      <c r="S537" s="162" t="s">
        <v>43</v>
      </c>
    </row>
    <row r="538" spans="1:23">
      <c r="A538" s="161">
        <v>537</v>
      </c>
      <c r="B538" s="162" t="s">
        <v>1812</v>
      </c>
      <c r="C538" s="161" t="s">
        <v>1835</v>
      </c>
      <c r="D538" s="162" t="s">
        <v>60</v>
      </c>
      <c r="J538" s="167" t="s">
        <v>1836</v>
      </c>
      <c r="Q538" s="161" t="s">
        <v>1837</v>
      </c>
      <c r="R538" s="167" t="s">
        <v>1838</v>
      </c>
      <c r="S538" s="162" t="s">
        <v>210</v>
      </c>
      <c r="T538" s="162" t="s">
        <v>3359</v>
      </c>
      <c r="U538" s="179" t="str">
        <f>MID(C538,6,5)</f>
        <v>15533</v>
      </c>
      <c r="V538" s="162">
        <v>3</v>
      </c>
      <c r="W538" s="162" t="str">
        <f>U538&amp;"_"&amp;U539</f>
        <v>15533_05557</v>
      </c>
    </row>
    <row r="539" spans="1:23">
      <c r="A539" s="161">
        <v>538</v>
      </c>
      <c r="B539" s="162" t="s">
        <v>1812</v>
      </c>
      <c r="C539" s="161" t="s">
        <v>211</v>
      </c>
      <c r="D539" s="162" t="s">
        <v>69</v>
      </c>
      <c r="K539" s="167" t="s">
        <v>212</v>
      </c>
      <c r="Q539" s="161" t="s">
        <v>1839</v>
      </c>
      <c r="R539" s="167" t="s">
        <v>1840</v>
      </c>
      <c r="S539" s="162" t="s">
        <v>73</v>
      </c>
      <c r="U539" s="179" t="str">
        <f>MID(C539,6,5)</f>
        <v>05557</v>
      </c>
    </row>
    <row r="540" spans="1:23">
      <c r="A540" s="161">
        <v>539</v>
      </c>
      <c r="B540" s="162" t="s">
        <v>1812</v>
      </c>
      <c r="C540" s="161" t="s">
        <v>215</v>
      </c>
      <c r="D540" s="162" t="s">
        <v>48</v>
      </c>
      <c r="L540" s="167" t="s">
        <v>216</v>
      </c>
      <c r="Q540" s="161" t="s">
        <v>1841</v>
      </c>
      <c r="R540" s="167" t="s">
        <v>3455</v>
      </c>
      <c r="S540" s="162" t="s">
        <v>43</v>
      </c>
    </row>
    <row r="541" spans="1:23">
      <c r="A541" s="161">
        <v>540</v>
      </c>
      <c r="B541" s="162" t="s">
        <v>1812</v>
      </c>
      <c r="C541" s="161" t="s">
        <v>219</v>
      </c>
      <c r="D541" s="162" t="s">
        <v>48</v>
      </c>
      <c r="L541" s="167" t="s">
        <v>220</v>
      </c>
      <c r="Q541" s="161" t="s">
        <v>1843</v>
      </c>
      <c r="R541" s="167" t="s">
        <v>3453</v>
      </c>
      <c r="S541" s="162" t="s">
        <v>43</v>
      </c>
    </row>
    <row r="542" spans="1:23">
      <c r="A542" s="161">
        <v>541</v>
      </c>
      <c r="B542" s="162" t="s">
        <v>1812</v>
      </c>
      <c r="C542" s="161" t="s">
        <v>226</v>
      </c>
      <c r="D542" s="162" t="s">
        <v>48</v>
      </c>
      <c r="L542" s="167" t="s">
        <v>227</v>
      </c>
      <c r="Q542" s="161" t="s">
        <v>1847</v>
      </c>
      <c r="R542" s="167" t="s">
        <v>3451</v>
      </c>
      <c r="S542" s="162" t="s">
        <v>43</v>
      </c>
    </row>
    <row r="543" spans="1:23">
      <c r="A543" s="161">
        <v>542</v>
      </c>
      <c r="B543" s="162" t="s">
        <v>1812</v>
      </c>
      <c r="C543" s="161" t="s">
        <v>1849</v>
      </c>
      <c r="D543" s="162" t="s">
        <v>60</v>
      </c>
      <c r="J543" s="167" t="s">
        <v>1850</v>
      </c>
      <c r="Q543" s="161" t="s">
        <v>1851</v>
      </c>
      <c r="R543" s="167" t="s">
        <v>1852</v>
      </c>
      <c r="S543" s="162" t="s">
        <v>64</v>
      </c>
    </row>
    <row r="544" spans="1:23">
      <c r="A544" s="161">
        <v>543</v>
      </c>
      <c r="B544" s="162" t="s">
        <v>1812</v>
      </c>
      <c r="C544" s="161" t="s">
        <v>1853</v>
      </c>
      <c r="D544" s="162" t="s">
        <v>69</v>
      </c>
      <c r="K544" s="167" t="s">
        <v>1854</v>
      </c>
      <c r="Q544" s="161" t="s">
        <v>1855</v>
      </c>
      <c r="R544" s="167" t="s">
        <v>1856</v>
      </c>
      <c r="S544" s="162" t="s">
        <v>34</v>
      </c>
    </row>
    <row r="545" spans="1:23">
      <c r="A545" s="161">
        <v>544</v>
      </c>
      <c r="B545" s="162" t="s">
        <v>1812</v>
      </c>
      <c r="C545" s="161" t="s">
        <v>1857</v>
      </c>
      <c r="D545" s="162" t="s">
        <v>60</v>
      </c>
      <c r="L545" s="167" t="s">
        <v>1858</v>
      </c>
      <c r="Q545" s="161" t="s">
        <v>1859</v>
      </c>
      <c r="R545" s="167" t="s">
        <v>1860</v>
      </c>
      <c r="S545" s="162" t="s">
        <v>43</v>
      </c>
      <c r="T545" s="162">
        <v>1</v>
      </c>
      <c r="U545" s="179" t="str">
        <f>MID(C545,6,5)</f>
        <v>09654</v>
      </c>
      <c r="V545" s="162">
        <v>3</v>
      </c>
      <c r="W545" s="162" t="str">
        <f>U545&amp;"_"&amp;U546</f>
        <v>09654_05579</v>
      </c>
    </row>
    <row r="546" spans="1:23">
      <c r="A546" s="161">
        <v>545</v>
      </c>
      <c r="B546" s="162" t="s">
        <v>1812</v>
      </c>
      <c r="C546" s="161" t="s">
        <v>236</v>
      </c>
      <c r="D546" s="162" t="s">
        <v>69</v>
      </c>
      <c r="M546" s="167" t="s">
        <v>237</v>
      </c>
      <c r="Q546" s="161" t="s">
        <v>1861</v>
      </c>
      <c r="R546" s="167" t="s">
        <v>1862</v>
      </c>
      <c r="S546" s="162" t="s">
        <v>34</v>
      </c>
      <c r="U546" s="179" t="str">
        <f>MID(C546,6,5)</f>
        <v>05579</v>
      </c>
    </row>
    <row r="547" spans="1:23">
      <c r="A547" s="161">
        <v>546</v>
      </c>
      <c r="B547" s="162" t="s">
        <v>1812</v>
      </c>
      <c r="C547" s="161" t="s">
        <v>240</v>
      </c>
      <c r="D547" s="162" t="s">
        <v>48</v>
      </c>
      <c r="N547" s="167" t="s">
        <v>241</v>
      </c>
      <c r="Q547" s="161" t="s">
        <v>1863</v>
      </c>
      <c r="R547" s="167" t="s">
        <v>1864</v>
      </c>
      <c r="S547" s="162" t="s">
        <v>64</v>
      </c>
    </row>
    <row r="548" spans="1:23">
      <c r="A548" s="161">
        <v>547</v>
      </c>
      <c r="B548" s="162" t="s">
        <v>1812</v>
      </c>
      <c r="C548" s="161" t="s">
        <v>1865</v>
      </c>
      <c r="D548" s="162" t="s">
        <v>48</v>
      </c>
      <c r="N548" s="167" t="s">
        <v>1866</v>
      </c>
      <c r="Q548" s="161" t="s">
        <v>1867</v>
      </c>
      <c r="R548" s="167" t="s">
        <v>1868</v>
      </c>
      <c r="S548" s="162" t="s">
        <v>64</v>
      </c>
    </row>
    <row r="549" spans="1:23">
      <c r="A549" s="161">
        <v>548</v>
      </c>
      <c r="B549" s="162" t="s">
        <v>1812</v>
      </c>
      <c r="C549" s="161" t="s">
        <v>264</v>
      </c>
      <c r="D549" s="162" t="s">
        <v>48</v>
      </c>
      <c r="N549" s="167" t="s">
        <v>265</v>
      </c>
      <c r="Q549" s="161" t="s">
        <v>1869</v>
      </c>
      <c r="R549" s="167" t="s">
        <v>1870</v>
      </c>
      <c r="S549" s="162" t="s">
        <v>43</v>
      </c>
    </row>
    <row r="550" spans="1:23">
      <c r="A550" s="161">
        <v>549</v>
      </c>
      <c r="B550" s="162" t="s">
        <v>1812</v>
      </c>
      <c r="C550" s="161" t="s">
        <v>1871</v>
      </c>
      <c r="D550" s="162" t="s">
        <v>60</v>
      </c>
      <c r="L550" s="167" t="s">
        <v>1872</v>
      </c>
      <c r="Q550" s="161" t="s">
        <v>1873</v>
      </c>
      <c r="R550" s="167" t="s">
        <v>1874</v>
      </c>
      <c r="S550" s="162" t="s">
        <v>43</v>
      </c>
      <c r="T550" s="162">
        <v>1</v>
      </c>
      <c r="U550" s="179" t="str">
        <f>MID(C550,6,5)</f>
        <v>09655</v>
      </c>
      <c r="V550" s="162">
        <v>3</v>
      </c>
      <c r="W550" s="162" t="str">
        <f>U550&amp;"_"&amp;U551</f>
        <v>09655_05579</v>
      </c>
    </row>
    <row r="551" spans="1:23">
      <c r="A551" s="161">
        <v>550</v>
      </c>
      <c r="B551" s="162" t="s">
        <v>1812</v>
      </c>
      <c r="C551" s="161" t="s">
        <v>236</v>
      </c>
      <c r="D551" s="162" t="s">
        <v>69</v>
      </c>
      <c r="M551" s="167" t="s">
        <v>237</v>
      </c>
      <c r="Q551" s="161" t="s">
        <v>1875</v>
      </c>
      <c r="R551" s="167" t="s">
        <v>1876</v>
      </c>
      <c r="S551" s="162" t="s">
        <v>34</v>
      </c>
      <c r="U551" s="179" t="str">
        <f>MID(C551,6,5)</f>
        <v>05579</v>
      </c>
    </row>
    <row r="552" spans="1:23">
      <c r="A552" s="161">
        <v>551</v>
      </c>
      <c r="B552" s="162" t="s">
        <v>1812</v>
      </c>
      <c r="C552" s="161" t="s">
        <v>240</v>
      </c>
      <c r="D552" s="162" t="s">
        <v>48</v>
      </c>
      <c r="N552" s="167" t="s">
        <v>241</v>
      </c>
      <c r="Q552" s="161" t="s">
        <v>1877</v>
      </c>
      <c r="R552" s="167" t="s">
        <v>1878</v>
      </c>
      <c r="S552" s="162" t="s">
        <v>64</v>
      </c>
    </row>
    <row r="553" spans="1:23">
      <c r="A553" s="161">
        <v>552</v>
      </c>
      <c r="B553" s="162" t="s">
        <v>1812</v>
      </c>
      <c r="C553" s="161" t="s">
        <v>1865</v>
      </c>
      <c r="D553" s="162" t="s">
        <v>48</v>
      </c>
      <c r="N553" s="167" t="s">
        <v>1866</v>
      </c>
      <c r="Q553" s="161" t="s">
        <v>1881</v>
      </c>
      <c r="R553" s="167" t="s">
        <v>1882</v>
      </c>
      <c r="S553" s="162" t="s">
        <v>64</v>
      </c>
    </row>
    <row r="554" spans="1:23">
      <c r="A554" s="161">
        <v>553</v>
      </c>
      <c r="B554" s="162" t="s">
        <v>1812</v>
      </c>
      <c r="C554" s="161" t="s">
        <v>264</v>
      </c>
      <c r="D554" s="162" t="s">
        <v>48</v>
      </c>
      <c r="N554" s="167" t="s">
        <v>265</v>
      </c>
      <c r="Q554" s="161" t="s">
        <v>1885</v>
      </c>
      <c r="R554" s="167" t="s">
        <v>1886</v>
      </c>
      <c r="S554" s="162" t="s">
        <v>43</v>
      </c>
    </row>
    <row r="555" spans="1:23">
      <c r="A555" s="161">
        <v>554</v>
      </c>
      <c r="B555" s="162" t="s">
        <v>1812</v>
      </c>
      <c r="C555" s="161" t="s">
        <v>1887</v>
      </c>
      <c r="D555" s="162" t="s">
        <v>60</v>
      </c>
      <c r="L555" s="167" t="s">
        <v>1888</v>
      </c>
      <c r="Q555" s="161" t="s">
        <v>1889</v>
      </c>
      <c r="R555" s="167" t="s">
        <v>3441</v>
      </c>
      <c r="S555" s="162" t="s">
        <v>43</v>
      </c>
      <c r="T555" s="162">
        <v>1</v>
      </c>
      <c r="U555" s="179" t="str">
        <f>MID(C555,6,5)</f>
        <v>09656</v>
      </c>
      <c r="V555" s="162">
        <v>3</v>
      </c>
      <c r="W555" s="162" t="str">
        <f>U555&amp;"_DespatchAdvice_"&amp;U556</f>
        <v>09656_DespatchAdvice_05579</v>
      </c>
    </row>
    <row r="556" spans="1:23">
      <c r="A556" s="161">
        <v>555</v>
      </c>
      <c r="B556" s="162" t="s">
        <v>1812</v>
      </c>
      <c r="C556" s="161" t="s">
        <v>236</v>
      </c>
      <c r="D556" s="162" t="s">
        <v>69</v>
      </c>
      <c r="M556" s="167" t="s">
        <v>237</v>
      </c>
      <c r="Q556" s="161" t="s">
        <v>1891</v>
      </c>
      <c r="R556" s="167" t="s">
        <v>1892</v>
      </c>
      <c r="S556" s="162" t="s">
        <v>34</v>
      </c>
      <c r="U556" s="179" t="str">
        <f>MID(C556,6,5)</f>
        <v>05579</v>
      </c>
    </row>
    <row r="557" spans="1:23">
      <c r="A557" s="161">
        <v>556</v>
      </c>
      <c r="B557" s="162" t="s">
        <v>1812</v>
      </c>
      <c r="C557" s="161" t="s">
        <v>240</v>
      </c>
      <c r="D557" s="162" t="s">
        <v>48</v>
      </c>
      <c r="N557" s="167" t="s">
        <v>241</v>
      </c>
      <c r="Q557" s="161" t="s">
        <v>1893</v>
      </c>
      <c r="R557" s="167" t="s">
        <v>1894</v>
      </c>
      <c r="S557" s="162" t="s">
        <v>64</v>
      </c>
    </row>
    <row r="558" spans="1:23">
      <c r="A558" s="161">
        <v>557</v>
      </c>
      <c r="B558" s="162" t="s">
        <v>1812</v>
      </c>
      <c r="C558" s="161" t="s">
        <v>1865</v>
      </c>
      <c r="D558" s="162" t="s">
        <v>48</v>
      </c>
      <c r="N558" s="167" t="s">
        <v>1866</v>
      </c>
      <c r="Q558" s="161" t="s">
        <v>1897</v>
      </c>
      <c r="R558" s="167" t="s">
        <v>1898</v>
      </c>
      <c r="S558" s="162" t="s">
        <v>64</v>
      </c>
    </row>
    <row r="559" spans="1:23">
      <c r="A559" s="161">
        <v>558</v>
      </c>
      <c r="B559" s="162" t="s">
        <v>1812</v>
      </c>
      <c r="C559" s="161" t="s">
        <v>258</v>
      </c>
      <c r="D559" s="162" t="s">
        <v>48</v>
      </c>
      <c r="N559" s="167" t="s">
        <v>259</v>
      </c>
      <c r="Q559" s="161" t="s">
        <v>1899</v>
      </c>
      <c r="R559" s="167" t="s">
        <v>1900</v>
      </c>
      <c r="S559" s="162" t="s">
        <v>43</v>
      </c>
    </row>
    <row r="560" spans="1:23">
      <c r="A560" s="161">
        <v>559</v>
      </c>
      <c r="B560" s="162" t="s">
        <v>1812</v>
      </c>
      <c r="C560" s="161" t="s">
        <v>264</v>
      </c>
      <c r="D560" s="162" t="s">
        <v>48</v>
      </c>
      <c r="N560" s="167" t="s">
        <v>265</v>
      </c>
      <c r="Q560" s="161" t="s">
        <v>1901</v>
      </c>
      <c r="R560" s="167" t="s">
        <v>1902</v>
      </c>
      <c r="S560" s="162" t="s">
        <v>43</v>
      </c>
    </row>
    <row r="561" spans="1:23">
      <c r="A561" s="161">
        <v>560</v>
      </c>
      <c r="B561" s="162" t="s">
        <v>1812</v>
      </c>
      <c r="C561" s="161" t="s">
        <v>274</v>
      </c>
      <c r="D561" s="162" t="s">
        <v>48</v>
      </c>
      <c r="N561" s="167" t="s">
        <v>275</v>
      </c>
      <c r="Q561" s="161" t="s">
        <v>1903</v>
      </c>
      <c r="R561" s="167" t="s">
        <v>3440</v>
      </c>
      <c r="S561" s="162" t="s">
        <v>43</v>
      </c>
    </row>
    <row r="562" spans="1:23">
      <c r="A562" s="161">
        <v>561</v>
      </c>
      <c r="B562" s="162" t="s">
        <v>1812</v>
      </c>
      <c r="C562" s="161" t="s">
        <v>278</v>
      </c>
      <c r="D562" s="162" t="s">
        <v>48</v>
      </c>
      <c r="N562" s="167" t="s">
        <v>279</v>
      </c>
      <c r="Q562" s="161" t="s">
        <v>1907</v>
      </c>
      <c r="R562" s="167" t="s">
        <v>3432</v>
      </c>
      <c r="S562" s="162" t="s">
        <v>43</v>
      </c>
    </row>
    <row r="563" spans="1:23">
      <c r="A563" s="161">
        <v>562</v>
      </c>
      <c r="B563" s="162" t="s">
        <v>1812</v>
      </c>
      <c r="C563" s="161" t="s">
        <v>284</v>
      </c>
      <c r="D563" s="162" t="s">
        <v>48</v>
      </c>
      <c r="N563" s="167" t="s">
        <v>285</v>
      </c>
      <c r="Q563" s="161" t="s">
        <v>1908</v>
      </c>
      <c r="R563" s="167" t="s">
        <v>3439</v>
      </c>
      <c r="S563" s="162" t="s">
        <v>43</v>
      </c>
    </row>
    <row r="564" spans="1:23">
      <c r="A564" s="161">
        <v>563</v>
      </c>
      <c r="B564" s="162" t="s">
        <v>1812</v>
      </c>
      <c r="C564" s="161" t="s">
        <v>1887</v>
      </c>
      <c r="D564" s="162" t="s">
        <v>60</v>
      </c>
      <c r="L564" s="167" t="s">
        <v>1888</v>
      </c>
      <c r="Q564" s="161" t="s">
        <v>1910</v>
      </c>
      <c r="R564" s="167" t="s">
        <v>1911</v>
      </c>
      <c r="S564" s="162" t="s">
        <v>210</v>
      </c>
      <c r="T564" s="162" t="s">
        <v>3359</v>
      </c>
      <c r="U564" s="179" t="str">
        <f>MID(C564,6,5)</f>
        <v>09656</v>
      </c>
      <c r="V564" s="162">
        <v>3</v>
      </c>
      <c r="W564" s="162" t="str">
        <f>U564&amp;"_"&amp;U565</f>
        <v>09656_05579</v>
      </c>
    </row>
    <row r="565" spans="1:23">
      <c r="A565" s="161">
        <v>564</v>
      </c>
      <c r="B565" s="162" t="s">
        <v>1812</v>
      </c>
      <c r="C565" s="161" t="s">
        <v>236</v>
      </c>
      <c r="D565" s="162" t="s">
        <v>69</v>
      </c>
      <c r="M565" s="167" t="s">
        <v>237</v>
      </c>
      <c r="Q565" s="161" t="s">
        <v>1914</v>
      </c>
      <c r="R565" s="167" t="s">
        <v>1915</v>
      </c>
      <c r="S565" s="162" t="s">
        <v>34</v>
      </c>
      <c r="U565" s="179" t="str">
        <f>MID(C565,6,5)</f>
        <v>05579</v>
      </c>
    </row>
    <row r="566" spans="1:23">
      <c r="A566" s="161">
        <v>565</v>
      </c>
      <c r="B566" s="162" t="s">
        <v>1812</v>
      </c>
      <c r="C566" s="161" t="s">
        <v>240</v>
      </c>
      <c r="D566" s="162" t="s">
        <v>48</v>
      </c>
      <c r="N566" s="167" t="s">
        <v>241</v>
      </c>
      <c r="Q566" s="161" t="s">
        <v>1916</v>
      </c>
      <c r="R566" s="167" t="s">
        <v>1894</v>
      </c>
      <c r="S566" s="162" t="s">
        <v>64</v>
      </c>
    </row>
    <row r="567" spans="1:23">
      <c r="A567" s="161">
        <v>566</v>
      </c>
      <c r="B567" s="162" t="s">
        <v>1812</v>
      </c>
      <c r="C567" s="161" t="s">
        <v>1865</v>
      </c>
      <c r="D567" s="162" t="s">
        <v>48</v>
      </c>
      <c r="N567" s="167" t="s">
        <v>1866</v>
      </c>
      <c r="Q567" s="161" t="s">
        <v>1919</v>
      </c>
      <c r="R567" s="167" t="s">
        <v>1898</v>
      </c>
      <c r="S567" s="162" t="s">
        <v>64</v>
      </c>
    </row>
    <row r="568" spans="1:23">
      <c r="A568" s="161">
        <v>567</v>
      </c>
      <c r="B568" s="162" t="s">
        <v>1812</v>
      </c>
      <c r="C568" s="161" t="s">
        <v>258</v>
      </c>
      <c r="D568" s="162" t="s">
        <v>48</v>
      </c>
      <c r="N568" s="167" t="s">
        <v>259</v>
      </c>
      <c r="Q568" s="161" t="s">
        <v>1899</v>
      </c>
      <c r="R568" s="167" t="s">
        <v>1900</v>
      </c>
      <c r="S568" s="162" t="s">
        <v>43</v>
      </c>
    </row>
    <row r="569" spans="1:23">
      <c r="A569" s="161">
        <v>568</v>
      </c>
      <c r="B569" s="162" t="s">
        <v>1812</v>
      </c>
      <c r="C569" s="161" t="s">
        <v>264</v>
      </c>
      <c r="D569" s="162" t="s">
        <v>48</v>
      </c>
      <c r="N569" s="167" t="s">
        <v>265</v>
      </c>
      <c r="Q569" s="161" t="s">
        <v>1920</v>
      </c>
      <c r="R569" s="167" t="s">
        <v>1921</v>
      </c>
      <c r="S569" s="162" t="s">
        <v>43</v>
      </c>
    </row>
    <row r="570" spans="1:23">
      <c r="A570" s="161">
        <v>569</v>
      </c>
      <c r="B570" s="162" t="s">
        <v>1812</v>
      </c>
      <c r="C570" s="161" t="s">
        <v>274</v>
      </c>
      <c r="D570" s="162" t="s">
        <v>48</v>
      </c>
      <c r="N570" s="167" t="s">
        <v>275</v>
      </c>
      <c r="Q570" s="161" t="s">
        <v>1903</v>
      </c>
      <c r="R570" s="167" t="s">
        <v>1922</v>
      </c>
      <c r="S570" s="162" t="s">
        <v>43</v>
      </c>
    </row>
    <row r="571" spans="1:23">
      <c r="A571" s="161">
        <v>570</v>
      </c>
      <c r="B571" s="162" t="s">
        <v>1812</v>
      </c>
      <c r="C571" s="161" t="s">
        <v>278</v>
      </c>
      <c r="D571" s="162" t="s">
        <v>48</v>
      </c>
      <c r="N571" s="167" t="s">
        <v>279</v>
      </c>
      <c r="Q571" s="161" t="s">
        <v>1907</v>
      </c>
      <c r="R571" s="167" t="s">
        <v>3432</v>
      </c>
      <c r="S571" s="162" t="s">
        <v>43</v>
      </c>
    </row>
    <row r="572" spans="1:23">
      <c r="A572" s="161">
        <v>571</v>
      </c>
      <c r="B572" s="162" t="s">
        <v>1812</v>
      </c>
      <c r="C572" s="161" t="s">
        <v>284</v>
      </c>
      <c r="D572" s="162" t="s">
        <v>48</v>
      </c>
      <c r="N572" s="167" t="s">
        <v>285</v>
      </c>
      <c r="Q572" s="161" t="s">
        <v>1908</v>
      </c>
      <c r="R572" s="167" t="s">
        <v>1925</v>
      </c>
      <c r="S572" s="162" t="s">
        <v>43</v>
      </c>
    </row>
    <row r="573" spans="1:23">
      <c r="A573" s="161">
        <v>572</v>
      </c>
      <c r="B573" s="162" t="s">
        <v>1812</v>
      </c>
      <c r="C573" s="161" t="s">
        <v>1926</v>
      </c>
      <c r="D573" s="162" t="s">
        <v>60</v>
      </c>
      <c r="L573" s="167" t="s">
        <v>1927</v>
      </c>
      <c r="Q573" s="161" t="s">
        <v>1928</v>
      </c>
      <c r="R573" s="167" t="s">
        <v>1929</v>
      </c>
      <c r="S573" s="162" t="s">
        <v>64</v>
      </c>
      <c r="T573" s="162">
        <v>1</v>
      </c>
      <c r="U573" s="179" t="str">
        <f>MID(C573,6,5)</f>
        <v>09658</v>
      </c>
      <c r="V573" s="162">
        <v>3</v>
      </c>
      <c r="W573" s="162" t="str">
        <f>U573&amp;"_"&amp;U574</f>
        <v>09658_05790</v>
      </c>
    </row>
    <row r="574" spans="1:23">
      <c r="A574" s="161">
        <v>573</v>
      </c>
      <c r="B574" s="162" t="s">
        <v>1812</v>
      </c>
      <c r="C574" s="161" t="s">
        <v>1933</v>
      </c>
      <c r="D574" s="162" t="s">
        <v>69</v>
      </c>
      <c r="M574" s="167" t="s">
        <v>1934</v>
      </c>
      <c r="Q574" s="161" t="s">
        <v>1935</v>
      </c>
      <c r="R574" s="167" t="s">
        <v>1936</v>
      </c>
      <c r="S574" s="162" t="s">
        <v>34</v>
      </c>
      <c r="U574" s="179" t="str">
        <f>MID(C574,6,5)</f>
        <v>05790</v>
      </c>
    </row>
    <row r="575" spans="1:23">
      <c r="A575" s="161">
        <v>574</v>
      </c>
      <c r="B575" s="162" t="s">
        <v>1812</v>
      </c>
      <c r="C575" s="161" t="s">
        <v>1937</v>
      </c>
      <c r="D575" s="162" t="s">
        <v>48</v>
      </c>
      <c r="N575" s="167" t="s">
        <v>1938</v>
      </c>
      <c r="Q575" s="161" t="s">
        <v>1939</v>
      </c>
      <c r="R575" s="167" t="s">
        <v>1940</v>
      </c>
      <c r="S575" s="162" t="s">
        <v>43</v>
      </c>
    </row>
    <row r="576" spans="1:23">
      <c r="A576" s="161">
        <v>575</v>
      </c>
      <c r="B576" s="162" t="s">
        <v>1812</v>
      </c>
      <c r="C576" s="161" t="s">
        <v>1942</v>
      </c>
      <c r="D576" s="162" t="s">
        <v>48</v>
      </c>
      <c r="N576" s="167" t="s">
        <v>1943</v>
      </c>
      <c r="Q576" s="161" t="s">
        <v>1944</v>
      </c>
      <c r="R576" s="167" t="s">
        <v>3427</v>
      </c>
      <c r="S576" s="162" t="s">
        <v>64</v>
      </c>
    </row>
    <row r="577" spans="1:23">
      <c r="A577" s="161">
        <v>576</v>
      </c>
      <c r="B577" s="162" t="s">
        <v>1812</v>
      </c>
      <c r="C577" s="161" t="s">
        <v>1948</v>
      </c>
      <c r="D577" s="162" t="s">
        <v>48</v>
      </c>
      <c r="N577" s="167" t="s">
        <v>1949</v>
      </c>
      <c r="Q577" s="161" t="s">
        <v>1950</v>
      </c>
      <c r="R577" s="167" t="s">
        <v>3425</v>
      </c>
      <c r="S577" s="162" t="s">
        <v>43</v>
      </c>
    </row>
    <row r="578" spans="1:23">
      <c r="A578" s="161">
        <v>577</v>
      </c>
      <c r="B578" s="162" t="s">
        <v>1812</v>
      </c>
      <c r="C578" s="161" t="s">
        <v>1957</v>
      </c>
      <c r="D578" s="162" t="s">
        <v>60</v>
      </c>
      <c r="J578" s="167" t="s">
        <v>1958</v>
      </c>
      <c r="Q578" s="161" t="s">
        <v>1959</v>
      </c>
      <c r="R578" s="167" t="s">
        <v>1960</v>
      </c>
      <c r="S578" s="162" t="s">
        <v>64</v>
      </c>
      <c r="T578" s="162">
        <v>1</v>
      </c>
      <c r="U578" s="179" t="str">
        <f>MID(C578,6,5)</f>
        <v>09650</v>
      </c>
      <c r="V578" s="162">
        <v>3</v>
      </c>
      <c r="W578" s="162" t="str">
        <f>U578&amp;"_"&amp;U579</f>
        <v>09650_09659</v>
      </c>
    </row>
    <row r="579" spans="1:23">
      <c r="A579" s="161">
        <v>578</v>
      </c>
      <c r="B579" s="162" t="s">
        <v>1812</v>
      </c>
      <c r="C579" s="161" t="s">
        <v>1961</v>
      </c>
      <c r="D579" s="162" t="s">
        <v>69</v>
      </c>
      <c r="K579" s="167" t="s">
        <v>1962</v>
      </c>
      <c r="Q579" s="161" t="s">
        <v>1963</v>
      </c>
      <c r="R579" s="167" t="s">
        <v>1964</v>
      </c>
      <c r="S579" s="162" t="s">
        <v>1965</v>
      </c>
      <c r="U579" s="179" t="str">
        <f>MID(C579,6,5)</f>
        <v>09659</v>
      </c>
    </row>
    <row r="580" spans="1:23">
      <c r="A580" s="161">
        <v>579</v>
      </c>
      <c r="B580" s="162" t="s">
        <v>1812</v>
      </c>
      <c r="C580" s="161" t="s">
        <v>1966</v>
      </c>
      <c r="D580" s="162" t="s">
        <v>48</v>
      </c>
      <c r="L580" s="167" t="s">
        <v>1967</v>
      </c>
      <c r="Q580" s="161" t="s">
        <v>1968</v>
      </c>
      <c r="R580" s="167" t="s">
        <v>3422</v>
      </c>
      <c r="S580" s="162" t="s">
        <v>43</v>
      </c>
    </row>
    <row r="581" spans="1:23">
      <c r="A581" s="161">
        <v>580</v>
      </c>
      <c r="B581" s="162" t="s">
        <v>1812</v>
      </c>
      <c r="C581" s="161" t="s">
        <v>1973</v>
      </c>
      <c r="D581" s="162" t="s">
        <v>48</v>
      </c>
      <c r="L581" s="167" t="s">
        <v>1974</v>
      </c>
      <c r="Q581" s="161" t="s">
        <v>1975</v>
      </c>
      <c r="R581" s="167" t="s">
        <v>3420</v>
      </c>
      <c r="S581" s="162" t="s">
        <v>43</v>
      </c>
    </row>
    <row r="582" spans="1:23">
      <c r="A582" s="161">
        <v>581</v>
      </c>
      <c r="B582" s="162" t="s">
        <v>1812</v>
      </c>
      <c r="C582" s="161" t="s">
        <v>1977</v>
      </c>
      <c r="D582" s="162" t="s">
        <v>48</v>
      </c>
      <c r="L582" s="167" t="s">
        <v>1978</v>
      </c>
      <c r="Q582" s="161" t="s">
        <v>1979</v>
      </c>
      <c r="R582" s="167" t="s">
        <v>3418</v>
      </c>
      <c r="S582" s="162" t="s">
        <v>43</v>
      </c>
    </row>
    <row r="583" spans="1:23">
      <c r="A583" s="161">
        <v>582</v>
      </c>
      <c r="B583" s="162" t="s">
        <v>1812</v>
      </c>
      <c r="C583" s="161" t="s">
        <v>1982</v>
      </c>
      <c r="D583" s="162" t="s">
        <v>48</v>
      </c>
      <c r="L583" s="167" t="s">
        <v>1983</v>
      </c>
      <c r="Q583" s="161" t="s">
        <v>1984</v>
      </c>
      <c r="R583" s="167" t="s">
        <v>3416</v>
      </c>
      <c r="S583" s="162" t="s">
        <v>64</v>
      </c>
    </row>
    <row r="584" spans="1:23">
      <c r="A584" s="161">
        <v>583</v>
      </c>
      <c r="B584" s="162" t="s">
        <v>1812</v>
      </c>
      <c r="C584" s="161" t="s">
        <v>1988</v>
      </c>
      <c r="D584" s="162" t="s">
        <v>60</v>
      </c>
      <c r="J584" s="167" t="s">
        <v>1989</v>
      </c>
      <c r="Q584" s="161" t="s">
        <v>1990</v>
      </c>
      <c r="R584" s="167" t="s">
        <v>1991</v>
      </c>
      <c r="S584" s="162" t="s">
        <v>64</v>
      </c>
      <c r="T584" s="162">
        <v>1</v>
      </c>
      <c r="U584" s="179" t="str">
        <f>MID(C584,6,5)</f>
        <v>09651</v>
      </c>
      <c r="V584" s="162">
        <v>3</v>
      </c>
      <c r="W584" s="162" t="str">
        <f>U584&amp;"_"&amp;U585</f>
        <v>09651_09664</v>
      </c>
    </row>
    <row r="585" spans="1:23">
      <c r="A585" s="161">
        <v>584</v>
      </c>
      <c r="B585" s="162" t="s">
        <v>1812</v>
      </c>
      <c r="C585" s="161" t="s">
        <v>1992</v>
      </c>
      <c r="D585" s="162" t="s">
        <v>69</v>
      </c>
      <c r="K585" s="167" t="s">
        <v>1993</v>
      </c>
      <c r="Q585" s="161" t="s">
        <v>1994</v>
      </c>
      <c r="R585" s="167" t="s">
        <v>1995</v>
      </c>
      <c r="S585" s="162" t="s">
        <v>1965</v>
      </c>
      <c r="U585" s="179" t="str">
        <f>MID(C585,6,5)</f>
        <v>09664</v>
      </c>
    </row>
    <row r="586" spans="1:23">
      <c r="A586" s="161">
        <v>585</v>
      </c>
      <c r="B586" s="162" t="s">
        <v>1812</v>
      </c>
      <c r="C586" s="161" t="s">
        <v>1996</v>
      </c>
      <c r="D586" s="162" t="s">
        <v>48</v>
      </c>
      <c r="L586" s="167" t="s">
        <v>1997</v>
      </c>
      <c r="Q586" s="161" t="s">
        <v>1998</v>
      </c>
      <c r="R586" s="167" t="s">
        <v>3413</v>
      </c>
      <c r="S586" s="162" t="s">
        <v>43</v>
      </c>
    </row>
    <row r="587" spans="1:23">
      <c r="A587" s="161">
        <v>586</v>
      </c>
      <c r="B587" s="162" t="s">
        <v>1812</v>
      </c>
      <c r="C587" s="161" t="s">
        <v>2000</v>
      </c>
      <c r="D587" s="162" t="s">
        <v>60</v>
      </c>
      <c r="L587" s="167" t="s">
        <v>2001</v>
      </c>
      <c r="Q587" s="161" t="s">
        <v>2002</v>
      </c>
      <c r="R587" s="167" t="s">
        <v>2003</v>
      </c>
      <c r="S587" s="162" t="s">
        <v>64</v>
      </c>
      <c r="T587" s="162">
        <v>1</v>
      </c>
      <c r="U587" s="179" t="str">
        <f>MID(C587,6,5)</f>
        <v>09665</v>
      </c>
      <c r="V587" s="162">
        <v>3</v>
      </c>
      <c r="W587" s="162" t="str">
        <f>U587&amp;"_"&amp;U588</f>
        <v>09665_05832</v>
      </c>
    </row>
    <row r="588" spans="1:23">
      <c r="A588" s="161">
        <v>587</v>
      </c>
      <c r="B588" s="162" t="s">
        <v>1812</v>
      </c>
      <c r="C588" s="161" t="s">
        <v>971</v>
      </c>
      <c r="D588" s="162" t="s">
        <v>69</v>
      </c>
      <c r="M588" s="167" t="s">
        <v>972</v>
      </c>
      <c r="Q588" s="161" t="s">
        <v>2006</v>
      </c>
      <c r="R588" s="167" t="s">
        <v>2007</v>
      </c>
      <c r="S588" s="162" t="s">
        <v>1965</v>
      </c>
      <c r="U588" s="179" t="str">
        <f>MID(C588,6,5)</f>
        <v>05832</v>
      </c>
    </row>
    <row r="589" spans="1:23">
      <c r="A589" s="161">
        <v>588</v>
      </c>
      <c r="B589" s="162" t="s">
        <v>1812</v>
      </c>
      <c r="C589" s="161" t="s">
        <v>1566</v>
      </c>
      <c r="D589" s="162" t="s">
        <v>48</v>
      </c>
      <c r="N589" s="167" t="s">
        <v>1567</v>
      </c>
      <c r="Q589" s="161" t="s">
        <v>2008</v>
      </c>
      <c r="R589" s="167" t="s">
        <v>2009</v>
      </c>
      <c r="S589" s="162" t="s">
        <v>43</v>
      </c>
    </row>
    <row r="590" spans="1:23">
      <c r="A590" s="161">
        <v>589</v>
      </c>
      <c r="B590" s="162" t="s">
        <v>1812</v>
      </c>
      <c r="C590" s="161" t="s">
        <v>1571</v>
      </c>
      <c r="D590" s="162" t="s">
        <v>48</v>
      </c>
      <c r="N590" s="167" t="s">
        <v>1572</v>
      </c>
      <c r="Q590" s="161" t="s">
        <v>2013</v>
      </c>
      <c r="R590" s="167" t="s">
        <v>3409</v>
      </c>
      <c r="S590" s="162" t="s">
        <v>43</v>
      </c>
    </row>
    <row r="591" spans="1:23">
      <c r="A591" s="161">
        <v>590</v>
      </c>
      <c r="B591" s="162" t="s">
        <v>1812</v>
      </c>
      <c r="C591" s="161" t="s">
        <v>979</v>
      </c>
      <c r="D591" s="162" t="s">
        <v>48</v>
      </c>
      <c r="N591" s="167" t="s">
        <v>980</v>
      </c>
      <c r="Q591" s="161" t="s">
        <v>2018</v>
      </c>
      <c r="R591" s="167" t="s">
        <v>2019</v>
      </c>
      <c r="S591" s="162" t="s">
        <v>64</v>
      </c>
    </row>
    <row r="592" spans="1:23">
      <c r="A592" s="161">
        <v>591</v>
      </c>
      <c r="B592" s="162" t="s">
        <v>1812</v>
      </c>
      <c r="C592" s="161" t="s">
        <v>984</v>
      </c>
      <c r="D592" s="162" t="s">
        <v>48</v>
      </c>
      <c r="N592" s="167" t="s">
        <v>985</v>
      </c>
      <c r="Q592" s="161" t="s">
        <v>2022</v>
      </c>
      <c r="R592" s="167" t="s">
        <v>2023</v>
      </c>
      <c r="S592" s="162" t="s">
        <v>43</v>
      </c>
    </row>
    <row r="593" spans="1:23">
      <c r="A593" s="161">
        <v>592</v>
      </c>
      <c r="B593" s="162" t="s">
        <v>1812</v>
      </c>
      <c r="C593" s="161" t="s">
        <v>988</v>
      </c>
      <c r="D593" s="162" t="s">
        <v>48</v>
      </c>
      <c r="N593" s="167" t="s">
        <v>989</v>
      </c>
      <c r="Q593" s="161" t="s">
        <v>2024</v>
      </c>
      <c r="R593" s="167" t="s">
        <v>2025</v>
      </c>
      <c r="S593" s="162" t="s">
        <v>43</v>
      </c>
    </row>
    <row r="594" spans="1:23">
      <c r="A594" s="161">
        <v>593</v>
      </c>
      <c r="B594" s="162" t="s">
        <v>1812</v>
      </c>
      <c r="C594" s="161" t="s">
        <v>1594</v>
      </c>
      <c r="D594" s="162" t="s">
        <v>48</v>
      </c>
      <c r="N594" s="167" t="s">
        <v>1595</v>
      </c>
      <c r="Q594" s="161" t="s">
        <v>2028</v>
      </c>
      <c r="R594" s="167" t="s">
        <v>2029</v>
      </c>
      <c r="S594" s="162" t="s">
        <v>43</v>
      </c>
    </row>
    <row r="595" spans="1:23">
      <c r="A595" s="161">
        <v>594</v>
      </c>
      <c r="B595" s="162" t="s">
        <v>1812</v>
      </c>
      <c r="C595" s="161" t="s">
        <v>996</v>
      </c>
      <c r="D595" s="162" t="s">
        <v>48</v>
      </c>
      <c r="N595" s="167" t="s">
        <v>997</v>
      </c>
      <c r="Q595" s="161" t="s">
        <v>2030</v>
      </c>
      <c r="R595" s="167" t="s">
        <v>3403</v>
      </c>
      <c r="S595" s="162" t="s">
        <v>43</v>
      </c>
    </row>
    <row r="596" spans="1:23">
      <c r="A596" s="161">
        <v>595</v>
      </c>
      <c r="B596" s="162" t="s">
        <v>1812</v>
      </c>
      <c r="C596" s="161" t="s">
        <v>2032</v>
      </c>
      <c r="D596" s="162" t="s">
        <v>60</v>
      </c>
      <c r="L596" s="167" t="s">
        <v>2033</v>
      </c>
      <c r="Q596" s="161" t="s">
        <v>2034</v>
      </c>
      <c r="R596" s="167" t="s">
        <v>2035</v>
      </c>
      <c r="S596" s="162" t="s">
        <v>210</v>
      </c>
      <c r="T596" s="162" t="s">
        <v>3359</v>
      </c>
      <c r="U596" s="179" t="str">
        <f>MID(C596,6,5)</f>
        <v>14642</v>
      </c>
      <c r="V596" s="162">
        <v>3</v>
      </c>
      <c r="W596" s="162" t="str">
        <f>U596&amp;"_"&amp;U597</f>
        <v>14642_05579</v>
      </c>
    </row>
    <row r="597" spans="1:23">
      <c r="A597" s="161">
        <v>596</v>
      </c>
      <c r="B597" s="162" t="s">
        <v>1812</v>
      </c>
      <c r="C597" s="161" t="s">
        <v>236</v>
      </c>
      <c r="D597" s="162" t="s">
        <v>69</v>
      </c>
      <c r="M597" s="167" t="s">
        <v>237</v>
      </c>
      <c r="Q597" s="161" t="s">
        <v>2036</v>
      </c>
      <c r="R597" s="167" t="s">
        <v>3400</v>
      </c>
      <c r="S597" s="162" t="s">
        <v>34</v>
      </c>
      <c r="U597" s="179" t="str">
        <f>MID(C597,6,5)</f>
        <v>05579</v>
      </c>
    </row>
    <row r="598" spans="1:23">
      <c r="A598" s="161">
        <v>597</v>
      </c>
      <c r="B598" s="162" t="s">
        <v>1812</v>
      </c>
      <c r="C598" s="161" t="s">
        <v>240</v>
      </c>
      <c r="D598" s="162" t="s">
        <v>48</v>
      </c>
      <c r="N598" s="167" t="s">
        <v>241</v>
      </c>
      <c r="Q598" s="161" t="s">
        <v>2038</v>
      </c>
      <c r="R598" s="167" t="s">
        <v>2039</v>
      </c>
      <c r="S598" s="162" t="s">
        <v>64</v>
      </c>
    </row>
    <row r="599" spans="1:23">
      <c r="A599" s="161">
        <v>598</v>
      </c>
      <c r="B599" s="162" t="s">
        <v>1812</v>
      </c>
      <c r="C599" s="161" t="s">
        <v>253</v>
      </c>
      <c r="D599" s="162" t="s">
        <v>48</v>
      </c>
      <c r="N599" s="167" t="s">
        <v>254</v>
      </c>
      <c r="Q599" s="161" t="s">
        <v>2042</v>
      </c>
      <c r="R599" s="167" t="s">
        <v>2043</v>
      </c>
      <c r="S599" s="162" t="s">
        <v>43</v>
      </c>
    </row>
    <row r="600" spans="1:23">
      <c r="A600" s="161">
        <v>599</v>
      </c>
      <c r="B600" s="162" t="s">
        <v>1812</v>
      </c>
      <c r="C600" s="161" t="s">
        <v>1865</v>
      </c>
      <c r="D600" s="162" t="s">
        <v>48</v>
      </c>
      <c r="N600" s="167" t="s">
        <v>1866</v>
      </c>
      <c r="Q600" s="161" t="s">
        <v>2044</v>
      </c>
      <c r="R600" s="167" t="s">
        <v>2045</v>
      </c>
      <c r="S600" s="162" t="s">
        <v>64</v>
      </c>
    </row>
    <row r="601" spans="1:23">
      <c r="A601" s="161">
        <v>600</v>
      </c>
      <c r="B601" s="162" t="s">
        <v>1812</v>
      </c>
      <c r="C601" s="161" t="s">
        <v>258</v>
      </c>
      <c r="D601" s="162" t="s">
        <v>48</v>
      </c>
      <c r="N601" s="167" t="s">
        <v>259</v>
      </c>
      <c r="Q601" s="161" t="s">
        <v>1899</v>
      </c>
      <c r="R601" s="167" t="s">
        <v>1900</v>
      </c>
      <c r="S601" s="162" t="s">
        <v>43</v>
      </c>
    </row>
    <row r="602" spans="1:23">
      <c r="A602" s="161">
        <v>601</v>
      </c>
      <c r="B602" s="162" t="s">
        <v>1812</v>
      </c>
      <c r="C602" s="161" t="s">
        <v>264</v>
      </c>
      <c r="D602" s="162" t="s">
        <v>48</v>
      </c>
      <c r="N602" s="167" t="s">
        <v>265</v>
      </c>
      <c r="Q602" s="161" t="s">
        <v>2047</v>
      </c>
      <c r="R602" s="167" t="s">
        <v>2048</v>
      </c>
      <c r="S602" s="162" t="s">
        <v>43</v>
      </c>
    </row>
    <row r="603" spans="1:23">
      <c r="A603" s="161">
        <v>602</v>
      </c>
      <c r="B603" s="162" t="s">
        <v>1812</v>
      </c>
      <c r="C603" s="161" t="s">
        <v>274</v>
      </c>
      <c r="D603" s="162" t="s">
        <v>48</v>
      </c>
      <c r="N603" s="167" t="s">
        <v>275</v>
      </c>
      <c r="Q603" s="161" t="s">
        <v>1903</v>
      </c>
      <c r="R603" s="167" t="s">
        <v>2049</v>
      </c>
      <c r="S603" s="162" t="s">
        <v>43</v>
      </c>
    </row>
    <row r="604" spans="1:23">
      <c r="A604" s="161">
        <v>603</v>
      </c>
      <c r="B604" s="162" t="s">
        <v>1812</v>
      </c>
      <c r="C604" s="161" t="s">
        <v>284</v>
      </c>
      <c r="D604" s="162" t="s">
        <v>48</v>
      </c>
      <c r="N604" s="167" t="s">
        <v>285</v>
      </c>
      <c r="Q604" s="161" t="s">
        <v>1908</v>
      </c>
      <c r="R604" s="167" t="s">
        <v>2050</v>
      </c>
      <c r="S604" s="162" t="s">
        <v>43</v>
      </c>
    </row>
    <row r="605" spans="1:23">
      <c r="A605" s="161">
        <v>604</v>
      </c>
      <c r="B605" s="162" t="s">
        <v>1812</v>
      </c>
      <c r="C605" s="161" t="s">
        <v>2051</v>
      </c>
      <c r="D605" s="162" t="s">
        <v>60</v>
      </c>
      <c r="L605" s="167" t="s">
        <v>2052</v>
      </c>
      <c r="Q605" s="161" t="s">
        <v>2053</v>
      </c>
      <c r="R605" s="167" t="s">
        <v>2054</v>
      </c>
      <c r="S605" s="162" t="s">
        <v>210</v>
      </c>
      <c r="T605" s="162" t="s">
        <v>3359</v>
      </c>
      <c r="U605" s="179" t="str">
        <f>MID(C605,6,5)</f>
        <v>14644</v>
      </c>
      <c r="V605" s="162">
        <v>3</v>
      </c>
      <c r="W605" s="162" t="str">
        <f>U605&amp;"_Allowance_"&amp;U606</f>
        <v>14644_Allowance_05706</v>
      </c>
    </row>
    <row r="606" spans="1:23">
      <c r="A606" s="161">
        <v>605</v>
      </c>
      <c r="B606" s="162" t="s">
        <v>1812</v>
      </c>
      <c r="C606" s="161" t="s">
        <v>1456</v>
      </c>
      <c r="D606" s="162" t="s">
        <v>69</v>
      </c>
      <c r="M606" s="167" t="s">
        <v>1457</v>
      </c>
      <c r="Q606" s="161" t="s">
        <v>2057</v>
      </c>
      <c r="R606" s="167" t="s">
        <v>2058</v>
      </c>
      <c r="S606" s="162" t="s">
        <v>34</v>
      </c>
      <c r="U606" s="179" t="str">
        <f>MID(C606,6,5)</f>
        <v>05706</v>
      </c>
    </row>
    <row r="607" spans="1:23">
      <c r="A607" s="161">
        <v>606</v>
      </c>
      <c r="B607" s="162" t="s">
        <v>1812</v>
      </c>
      <c r="C607" s="161" t="s">
        <v>1460</v>
      </c>
      <c r="D607" s="162" t="s">
        <v>48</v>
      </c>
      <c r="N607" s="167" t="s">
        <v>1461</v>
      </c>
      <c r="Q607" s="161" t="s">
        <v>3390</v>
      </c>
      <c r="R607" s="167" t="s">
        <v>3390</v>
      </c>
      <c r="S607" s="162" t="s">
        <v>64</v>
      </c>
    </row>
    <row r="608" spans="1:23">
      <c r="A608" s="161">
        <v>607</v>
      </c>
      <c r="B608" s="162" t="s">
        <v>1812</v>
      </c>
      <c r="C608" s="161" t="s">
        <v>1466</v>
      </c>
      <c r="D608" s="162" t="s">
        <v>48</v>
      </c>
      <c r="N608" s="167" t="s">
        <v>1467</v>
      </c>
      <c r="Q608" s="161" t="s">
        <v>2060</v>
      </c>
      <c r="R608" s="167" t="s">
        <v>2060</v>
      </c>
      <c r="S608" s="162" t="s">
        <v>43</v>
      </c>
    </row>
    <row r="609" spans="1:23">
      <c r="A609" s="161">
        <v>608</v>
      </c>
      <c r="B609" s="162" t="s">
        <v>1812</v>
      </c>
      <c r="C609" s="161" t="s">
        <v>1472</v>
      </c>
      <c r="D609" s="162" t="s">
        <v>48</v>
      </c>
      <c r="N609" s="167" t="s">
        <v>1473</v>
      </c>
      <c r="Q609" s="161" t="s">
        <v>2063</v>
      </c>
      <c r="R609" s="167" t="s">
        <v>2063</v>
      </c>
      <c r="S609" s="162" t="s">
        <v>43</v>
      </c>
    </row>
    <row r="610" spans="1:23">
      <c r="A610" s="161">
        <v>609</v>
      </c>
      <c r="B610" s="162" t="s">
        <v>1812</v>
      </c>
      <c r="C610" s="161" t="s">
        <v>1478</v>
      </c>
      <c r="D610" s="162" t="s">
        <v>48</v>
      </c>
      <c r="N610" s="167" t="s">
        <v>1479</v>
      </c>
      <c r="Q610" s="161" t="s">
        <v>2066</v>
      </c>
      <c r="R610" s="167" t="s">
        <v>2066</v>
      </c>
      <c r="S610" s="162" t="s">
        <v>43</v>
      </c>
    </row>
    <row r="611" spans="1:23">
      <c r="A611" s="161">
        <v>610</v>
      </c>
      <c r="B611" s="162" t="s">
        <v>1812</v>
      </c>
      <c r="C611" s="161" t="s">
        <v>1484</v>
      </c>
      <c r="D611" s="162" t="s">
        <v>48</v>
      </c>
      <c r="N611" s="167" t="s">
        <v>1485</v>
      </c>
      <c r="Q611" s="161" t="s">
        <v>2069</v>
      </c>
      <c r="R611" s="167" t="s">
        <v>2069</v>
      </c>
      <c r="S611" s="162" t="s">
        <v>43</v>
      </c>
    </row>
    <row r="612" spans="1:23">
      <c r="A612" s="161">
        <v>611</v>
      </c>
      <c r="B612" s="162" t="s">
        <v>1812</v>
      </c>
      <c r="C612" s="161" t="s">
        <v>1490</v>
      </c>
      <c r="D612" s="162" t="s">
        <v>48</v>
      </c>
      <c r="N612" s="167" t="s">
        <v>1491</v>
      </c>
      <c r="Q612" s="161" t="s">
        <v>2072</v>
      </c>
      <c r="R612" s="167" t="s">
        <v>2072</v>
      </c>
      <c r="S612" s="162" t="s">
        <v>43</v>
      </c>
    </row>
    <row r="613" spans="1:23">
      <c r="A613" s="161">
        <v>612</v>
      </c>
      <c r="B613" s="162" t="s">
        <v>1812</v>
      </c>
      <c r="C613" s="161" t="s">
        <v>2051</v>
      </c>
      <c r="D613" s="162" t="s">
        <v>60</v>
      </c>
      <c r="L613" s="167" t="s">
        <v>2052</v>
      </c>
      <c r="Q613" s="161" t="s">
        <v>2075</v>
      </c>
      <c r="R613" s="167" t="s">
        <v>2075</v>
      </c>
      <c r="S613" s="162" t="s">
        <v>210</v>
      </c>
      <c r="T613" s="162" t="s">
        <v>3359</v>
      </c>
      <c r="U613" s="179" t="str">
        <f>MID(C613,6,5)</f>
        <v>14644</v>
      </c>
      <c r="V613" s="162">
        <v>3</v>
      </c>
      <c r="W613" s="162" t="str">
        <f>U613&amp;"_Charge_"&amp;U614</f>
        <v>14644_Charge_05706</v>
      </c>
    </row>
    <row r="614" spans="1:23">
      <c r="A614" s="161">
        <v>613</v>
      </c>
      <c r="B614" s="162" t="s">
        <v>1812</v>
      </c>
      <c r="C614" s="161" t="s">
        <v>1456</v>
      </c>
      <c r="D614" s="162" t="s">
        <v>69</v>
      </c>
      <c r="M614" s="167" t="s">
        <v>1457</v>
      </c>
      <c r="Q614" s="161" t="s">
        <v>2078</v>
      </c>
      <c r="R614" s="167" t="s">
        <v>2078</v>
      </c>
      <c r="S614" s="162" t="s">
        <v>34</v>
      </c>
      <c r="U614" s="179" t="str">
        <f>MID(C614,6,5)</f>
        <v>05706</v>
      </c>
    </row>
    <row r="615" spans="1:23">
      <c r="A615" s="161">
        <v>614</v>
      </c>
      <c r="B615" s="162" t="s">
        <v>1812</v>
      </c>
      <c r="C615" s="161" t="s">
        <v>1460</v>
      </c>
      <c r="D615" s="162" t="s">
        <v>48</v>
      </c>
      <c r="N615" s="167" t="s">
        <v>1461</v>
      </c>
      <c r="Q615" s="161" t="s">
        <v>3391</v>
      </c>
      <c r="R615" s="167" t="s">
        <v>3390</v>
      </c>
      <c r="S615" s="162" t="s">
        <v>64</v>
      </c>
    </row>
    <row r="616" spans="1:23">
      <c r="A616" s="161">
        <v>615</v>
      </c>
      <c r="B616" s="162" t="s">
        <v>1812</v>
      </c>
      <c r="C616" s="161" t="s">
        <v>1466</v>
      </c>
      <c r="D616" s="162" t="s">
        <v>48</v>
      </c>
      <c r="N616" s="167" t="s">
        <v>1467</v>
      </c>
      <c r="Q616" s="161" t="s">
        <v>2081</v>
      </c>
      <c r="R616" s="167" t="s">
        <v>2082</v>
      </c>
      <c r="S616" s="162" t="s">
        <v>43</v>
      </c>
    </row>
    <row r="617" spans="1:23">
      <c r="A617" s="161">
        <v>616</v>
      </c>
      <c r="B617" s="162" t="s">
        <v>1812</v>
      </c>
      <c r="C617" s="161" t="s">
        <v>1472</v>
      </c>
      <c r="D617" s="162" t="s">
        <v>48</v>
      </c>
      <c r="N617" s="167" t="s">
        <v>1473</v>
      </c>
      <c r="Q617" s="161" t="s">
        <v>2085</v>
      </c>
      <c r="R617" s="167" t="s">
        <v>2086</v>
      </c>
      <c r="S617" s="162" t="s">
        <v>43</v>
      </c>
    </row>
    <row r="618" spans="1:23">
      <c r="A618" s="161">
        <v>617</v>
      </c>
      <c r="B618" s="162" t="s">
        <v>1812</v>
      </c>
      <c r="C618" s="161" t="s">
        <v>1478</v>
      </c>
      <c r="D618" s="162" t="s">
        <v>48</v>
      </c>
      <c r="N618" s="167" t="s">
        <v>1479</v>
      </c>
      <c r="Q618" s="161" t="s">
        <v>2089</v>
      </c>
      <c r="R618" s="167" t="s">
        <v>2090</v>
      </c>
      <c r="S618" s="162" t="s">
        <v>43</v>
      </c>
    </row>
    <row r="619" spans="1:23">
      <c r="A619" s="161">
        <v>618</v>
      </c>
      <c r="B619" s="162" t="s">
        <v>1812</v>
      </c>
      <c r="C619" s="161" t="s">
        <v>1484</v>
      </c>
      <c r="D619" s="162" t="s">
        <v>48</v>
      </c>
      <c r="N619" s="167" t="s">
        <v>1485</v>
      </c>
      <c r="Q619" s="161" t="s">
        <v>2093</v>
      </c>
      <c r="R619" s="167" t="s">
        <v>2094</v>
      </c>
      <c r="S619" s="162" t="s">
        <v>43</v>
      </c>
    </row>
    <row r="620" spans="1:23">
      <c r="A620" s="161">
        <v>619</v>
      </c>
      <c r="B620" s="162" t="s">
        <v>1812</v>
      </c>
      <c r="C620" s="161" t="s">
        <v>1490</v>
      </c>
      <c r="D620" s="162" t="s">
        <v>48</v>
      </c>
      <c r="N620" s="167" t="s">
        <v>1491</v>
      </c>
      <c r="Q620" s="161" t="s">
        <v>2097</v>
      </c>
      <c r="R620" s="167" t="s">
        <v>2098</v>
      </c>
      <c r="S620" s="162" t="s">
        <v>43</v>
      </c>
    </row>
    <row r="621" spans="1:23">
      <c r="A621" s="161">
        <v>620</v>
      </c>
      <c r="B621" s="162" t="s">
        <v>1812</v>
      </c>
      <c r="C621" s="161" t="s">
        <v>2101</v>
      </c>
      <c r="D621" s="162" t="s">
        <v>60</v>
      </c>
      <c r="L621" s="167" t="s">
        <v>2102</v>
      </c>
      <c r="Q621" s="161" t="s">
        <v>2103</v>
      </c>
      <c r="R621" s="167" t="s">
        <v>2104</v>
      </c>
      <c r="S621" s="162" t="s">
        <v>210</v>
      </c>
      <c r="T621" s="162" t="s">
        <v>3359</v>
      </c>
      <c r="U621" s="179" t="str">
        <f>MID(C621,6,5)</f>
        <v>14643</v>
      </c>
      <c r="V621" s="162">
        <v>3</v>
      </c>
      <c r="W621" s="162" t="str">
        <f>U621&amp;"_"&amp;U622</f>
        <v>14643_05487</v>
      </c>
    </row>
    <row r="622" spans="1:23">
      <c r="A622" s="161">
        <v>621</v>
      </c>
      <c r="B622" s="162" t="s">
        <v>1812</v>
      </c>
      <c r="C622" s="161" t="s">
        <v>1103</v>
      </c>
      <c r="D622" s="162" t="s">
        <v>69</v>
      </c>
      <c r="M622" s="167" t="s">
        <v>1104</v>
      </c>
      <c r="Q622" s="161" t="s">
        <v>2105</v>
      </c>
      <c r="R622" s="167" t="s">
        <v>2106</v>
      </c>
      <c r="S622" s="162" t="s">
        <v>34</v>
      </c>
      <c r="U622" s="179" t="str">
        <f>MID(C622,6,5)</f>
        <v>05487</v>
      </c>
    </row>
    <row r="623" spans="1:23">
      <c r="A623" s="161">
        <v>622</v>
      </c>
      <c r="B623" s="162" t="s">
        <v>1812</v>
      </c>
      <c r="C623" s="161" t="s">
        <v>1107</v>
      </c>
      <c r="D623" s="162" t="s">
        <v>48</v>
      </c>
      <c r="N623" s="167" t="s">
        <v>1108</v>
      </c>
      <c r="Q623" s="161" t="s">
        <v>2107</v>
      </c>
      <c r="R623" s="167" t="s">
        <v>2108</v>
      </c>
      <c r="S623" s="162" t="s">
        <v>43</v>
      </c>
    </row>
    <row r="624" spans="1:23">
      <c r="A624" s="161">
        <v>623</v>
      </c>
      <c r="B624" s="162" t="s">
        <v>1812</v>
      </c>
      <c r="C624" s="161" t="s">
        <v>1112</v>
      </c>
      <c r="D624" s="162" t="s">
        <v>48</v>
      </c>
      <c r="N624" s="167" t="s">
        <v>1113</v>
      </c>
      <c r="Q624" s="161" t="s">
        <v>2109</v>
      </c>
      <c r="R624" s="167" t="s">
        <v>2110</v>
      </c>
      <c r="S624" s="162" t="s">
        <v>43</v>
      </c>
    </row>
    <row r="625" spans="1:23">
      <c r="A625" s="161">
        <v>624</v>
      </c>
      <c r="B625" s="162" t="s">
        <v>1812</v>
      </c>
      <c r="C625" s="161" t="s">
        <v>1116</v>
      </c>
      <c r="D625" s="162" t="s">
        <v>48</v>
      </c>
      <c r="N625" s="167" t="s">
        <v>1117</v>
      </c>
      <c r="Q625" s="161" t="s">
        <v>2111</v>
      </c>
      <c r="R625" s="167" t="s">
        <v>3380</v>
      </c>
      <c r="S625" s="162" t="s">
        <v>43</v>
      </c>
    </row>
    <row r="626" spans="1:23">
      <c r="A626" s="161">
        <v>625</v>
      </c>
      <c r="B626" s="162" t="s">
        <v>1812</v>
      </c>
      <c r="C626" s="161" t="s">
        <v>2113</v>
      </c>
      <c r="D626" s="162" t="s">
        <v>60</v>
      </c>
      <c r="L626" s="167" t="s">
        <v>2114</v>
      </c>
      <c r="Q626" s="161" t="s">
        <v>2115</v>
      </c>
      <c r="R626" s="167" t="s">
        <v>2116</v>
      </c>
      <c r="S626" s="162" t="s">
        <v>64</v>
      </c>
      <c r="T626" s="162">
        <v>1</v>
      </c>
      <c r="U626" s="179" t="str">
        <f>MID(C626,6,5)</f>
        <v>14894</v>
      </c>
      <c r="V626" s="162">
        <v>3</v>
      </c>
      <c r="W626" s="162" t="str">
        <f>U626&amp;"_"&amp;U627</f>
        <v>14894_05608</v>
      </c>
    </row>
    <row r="627" spans="1:23">
      <c r="A627" s="161">
        <v>626</v>
      </c>
      <c r="B627" s="162" t="s">
        <v>1812</v>
      </c>
      <c r="C627" s="161" t="s">
        <v>1004</v>
      </c>
      <c r="D627" s="162" t="s">
        <v>69</v>
      </c>
      <c r="M627" s="167" t="s">
        <v>1005</v>
      </c>
      <c r="Q627" s="161" t="s">
        <v>2119</v>
      </c>
      <c r="R627" s="167" t="s">
        <v>2120</v>
      </c>
      <c r="S627" s="162" t="s">
        <v>34</v>
      </c>
      <c r="U627" s="179" t="str">
        <f>MID(C627,6,5)</f>
        <v>05608</v>
      </c>
    </row>
    <row r="628" spans="1:23">
      <c r="A628" s="161">
        <v>627</v>
      </c>
      <c r="B628" s="162" t="s">
        <v>1812</v>
      </c>
      <c r="C628" s="161" t="s">
        <v>1008</v>
      </c>
      <c r="D628" s="162" t="s">
        <v>48</v>
      </c>
      <c r="N628" s="167" t="s">
        <v>1009</v>
      </c>
      <c r="Q628" s="161" t="s">
        <v>2121</v>
      </c>
      <c r="R628" s="167" t="s">
        <v>2122</v>
      </c>
      <c r="S628" s="162" t="s">
        <v>43</v>
      </c>
    </row>
    <row r="629" spans="1:23">
      <c r="A629" s="161">
        <v>628</v>
      </c>
      <c r="B629" s="162" t="s">
        <v>1812</v>
      </c>
      <c r="C629" s="161" t="s">
        <v>1013</v>
      </c>
      <c r="D629" s="162" t="s">
        <v>48</v>
      </c>
      <c r="N629" s="167" t="s">
        <v>1014</v>
      </c>
      <c r="Q629" s="161" t="s">
        <v>2125</v>
      </c>
      <c r="R629" s="167" t="s">
        <v>2126</v>
      </c>
      <c r="S629" s="162" t="s">
        <v>64</v>
      </c>
    </row>
    <row r="630" spans="1:23">
      <c r="A630" s="161">
        <v>629</v>
      </c>
      <c r="B630" s="162" t="s">
        <v>1812</v>
      </c>
      <c r="C630" s="161" t="s">
        <v>2129</v>
      </c>
      <c r="D630" s="162" t="s">
        <v>60</v>
      </c>
      <c r="L630" s="167" t="s">
        <v>2130</v>
      </c>
      <c r="Q630" s="161" t="s">
        <v>2131</v>
      </c>
      <c r="R630" s="167" t="s">
        <v>2132</v>
      </c>
      <c r="S630" s="162" t="s">
        <v>43</v>
      </c>
      <c r="T630" s="162">
        <v>1</v>
      </c>
      <c r="U630" s="179" t="str">
        <f>MID(C630,6,5)</f>
        <v>15534</v>
      </c>
      <c r="V630" s="162">
        <v>3</v>
      </c>
      <c r="W630" s="162" t="str">
        <f>U630&amp;"_"&amp;U631</f>
        <v>15534_05680</v>
      </c>
    </row>
    <row r="631" spans="1:23">
      <c r="A631" s="161">
        <v>630</v>
      </c>
      <c r="B631" s="162" t="s">
        <v>1812</v>
      </c>
      <c r="C631" s="161" t="s">
        <v>1798</v>
      </c>
      <c r="D631" s="162" t="s">
        <v>69</v>
      </c>
      <c r="M631" s="167" t="s">
        <v>1799</v>
      </c>
      <c r="Q631" s="161" t="s">
        <v>2133</v>
      </c>
      <c r="R631" s="167" t="s">
        <v>2134</v>
      </c>
      <c r="S631" s="162" t="s">
        <v>34</v>
      </c>
      <c r="U631" s="179" t="str">
        <f>MID(C631,6,5)</f>
        <v>05680</v>
      </c>
    </row>
    <row r="632" spans="1:23">
      <c r="A632" s="161">
        <v>631</v>
      </c>
      <c r="B632" s="162" t="s">
        <v>1812</v>
      </c>
      <c r="C632" s="161" t="s">
        <v>1802</v>
      </c>
      <c r="D632" s="162" t="s">
        <v>48</v>
      </c>
      <c r="N632" s="167" t="s">
        <v>1803</v>
      </c>
      <c r="Q632" s="161" t="s">
        <v>2135</v>
      </c>
      <c r="R632" s="167" t="s">
        <v>2136</v>
      </c>
      <c r="S632" s="162" t="s">
        <v>43</v>
      </c>
    </row>
    <row r="633" spans="1:23">
      <c r="A633" s="161">
        <v>632</v>
      </c>
      <c r="B633" s="162" t="s">
        <v>1812</v>
      </c>
      <c r="C633" s="161" t="s">
        <v>1806</v>
      </c>
      <c r="D633" s="162" t="s">
        <v>48</v>
      </c>
      <c r="N633" s="167" t="s">
        <v>1807</v>
      </c>
      <c r="Q633" s="161" t="s">
        <v>2137</v>
      </c>
      <c r="R633" s="167" t="s">
        <v>2138</v>
      </c>
      <c r="S633" s="162" t="s">
        <v>43</v>
      </c>
    </row>
    <row r="634" spans="1:23">
      <c r="A634" s="161">
        <v>633</v>
      </c>
      <c r="B634" s="162" t="s">
        <v>1812</v>
      </c>
      <c r="C634" s="161" t="s">
        <v>2141</v>
      </c>
      <c r="D634" s="162" t="s">
        <v>60</v>
      </c>
      <c r="J634" s="167" t="s">
        <v>2142</v>
      </c>
      <c r="Q634" s="161" t="s">
        <v>2143</v>
      </c>
      <c r="R634" s="167" t="s">
        <v>2144</v>
      </c>
      <c r="S634" s="162" t="s">
        <v>64</v>
      </c>
      <c r="T634" s="162">
        <v>1</v>
      </c>
      <c r="U634" s="179" t="str">
        <f>MID(C634,6,5)</f>
        <v>10016</v>
      </c>
      <c r="V634" s="162">
        <v>3</v>
      </c>
      <c r="W634" s="162" t="str">
        <f>U634&amp;"_"&amp;U635</f>
        <v>10016_05809</v>
      </c>
    </row>
    <row r="635" spans="1:23">
      <c r="A635" s="161">
        <v>634</v>
      </c>
      <c r="B635" s="162" t="s">
        <v>1812</v>
      </c>
      <c r="C635" s="161" t="s">
        <v>2148</v>
      </c>
      <c r="D635" s="162" t="s">
        <v>69</v>
      </c>
      <c r="K635" s="167" t="s">
        <v>2149</v>
      </c>
      <c r="Q635" s="161" t="s">
        <v>2150</v>
      </c>
      <c r="R635" s="167" t="s">
        <v>2151</v>
      </c>
      <c r="S635" s="162" t="s">
        <v>73</v>
      </c>
      <c r="U635" s="179" t="str">
        <f>MID(C635,6,5)</f>
        <v>05809</v>
      </c>
    </row>
    <row r="636" spans="1:23">
      <c r="A636" s="161">
        <v>635</v>
      </c>
      <c r="B636" s="162" t="s">
        <v>1812</v>
      </c>
      <c r="C636" s="161" t="s">
        <v>2152</v>
      </c>
      <c r="D636" s="162" t="s">
        <v>48</v>
      </c>
      <c r="L636" s="167" t="s">
        <v>2153</v>
      </c>
      <c r="Q636" s="161" t="s">
        <v>2154</v>
      </c>
      <c r="R636" s="167" t="s">
        <v>2155</v>
      </c>
      <c r="S636" s="162" t="s">
        <v>43</v>
      </c>
    </row>
    <row r="637" spans="1:23">
      <c r="A637" s="161">
        <v>636</v>
      </c>
      <c r="B637" s="162" t="s">
        <v>1812</v>
      </c>
      <c r="C637" s="161" t="s">
        <v>2156</v>
      </c>
      <c r="D637" s="162" t="s">
        <v>48</v>
      </c>
      <c r="L637" s="167" t="s">
        <v>2157</v>
      </c>
      <c r="Q637" s="161" t="s">
        <v>2158</v>
      </c>
      <c r="R637" s="167" t="s">
        <v>2159</v>
      </c>
      <c r="S637" s="162" t="s">
        <v>43</v>
      </c>
    </row>
    <row r="638" spans="1:23">
      <c r="A638" s="161">
        <v>637</v>
      </c>
      <c r="B638" s="162" t="s">
        <v>1812</v>
      </c>
      <c r="C638" s="161" t="s">
        <v>2163</v>
      </c>
      <c r="D638" s="162" t="s">
        <v>48</v>
      </c>
      <c r="L638" s="167" t="s">
        <v>2164</v>
      </c>
      <c r="Q638" s="161" t="s">
        <v>2165</v>
      </c>
      <c r="R638" s="167" t="s">
        <v>2166</v>
      </c>
      <c r="S638" s="162" t="s">
        <v>43</v>
      </c>
    </row>
    <row r="639" spans="1:23">
      <c r="A639" s="161">
        <v>638</v>
      </c>
      <c r="B639" s="162" t="s">
        <v>1812</v>
      </c>
      <c r="C639" s="161" t="s">
        <v>2169</v>
      </c>
      <c r="D639" s="162" t="s">
        <v>48</v>
      </c>
      <c r="L639" s="167" t="s">
        <v>2170</v>
      </c>
      <c r="Q639" s="161" t="s">
        <v>2171</v>
      </c>
      <c r="R639" s="167" t="s">
        <v>2172</v>
      </c>
      <c r="S639" s="162" t="s">
        <v>43</v>
      </c>
    </row>
    <row r="640" spans="1:23">
      <c r="A640" s="161">
        <v>639</v>
      </c>
      <c r="B640" s="162" t="s">
        <v>1812</v>
      </c>
      <c r="C640" s="161" t="s">
        <v>2173</v>
      </c>
      <c r="D640" s="162" t="s">
        <v>48</v>
      </c>
      <c r="L640" s="167" t="s">
        <v>2174</v>
      </c>
      <c r="Q640" s="161" t="s">
        <v>2175</v>
      </c>
      <c r="R640" s="167" t="s">
        <v>2176</v>
      </c>
      <c r="S640" s="162" t="s">
        <v>43</v>
      </c>
    </row>
    <row r="641" spans="1:23">
      <c r="A641" s="161">
        <v>640</v>
      </c>
      <c r="B641" s="162" t="s">
        <v>1812</v>
      </c>
      <c r="C641" s="161" t="s">
        <v>2177</v>
      </c>
      <c r="D641" s="162" t="s">
        <v>48</v>
      </c>
      <c r="L641" s="167" t="s">
        <v>2178</v>
      </c>
      <c r="Q641" s="161" t="s">
        <v>2179</v>
      </c>
      <c r="R641" s="167" t="s">
        <v>2180</v>
      </c>
      <c r="S641" s="162" t="s">
        <v>64</v>
      </c>
    </row>
    <row r="642" spans="1:23">
      <c r="A642" s="161">
        <v>641</v>
      </c>
      <c r="B642" s="162" t="s">
        <v>1812</v>
      </c>
      <c r="C642" s="161" t="s">
        <v>2183</v>
      </c>
      <c r="D642" s="162" t="s">
        <v>48</v>
      </c>
      <c r="L642" s="167" t="s">
        <v>2184</v>
      </c>
      <c r="Q642" s="161" t="s">
        <v>2185</v>
      </c>
      <c r="R642" s="167" t="s">
        <v>2186</v>
      </c>
      <c r="S642" s="162" t="s">
        <v>43</v>
      </c>
    </row>
    <row r="643" spans="1:23">
      <c r="A643" s="161">
        <v>642</v>
      </c>
      <c r="B643" s="162" t="s">
        <v>1812</v>
      </c>
      <c r="C643" s="161" t="s">
        <v>2189</v>
      </c>
      <c r="D643" s="162" t="s">
        <v>48</v>
      </c>
      <c r="L643" s="167" t="s">
        <v>2190</v>
      </c>
      <c r="Q643" s="161" t="s">
        <v>2191</v>
      </c>
      <c r="R643" s="167" t="s">
        <v>2192</v>
      </c>
      <c r="S643" s="162" t="s">
        <v>43</v>
      </c>
    </row>
    <row r="644" spans="1:23">
      <c r="A644" s="161">
        <v>643</v>
      </c>
      <c r="B644" s="162" t="s">
        <v>1812</v>
      </c>
      <c r="C644" s="161" t="s">
        <v>2195</v>
      </c>
      <c r="D644" s="162" t="s">
        <v>60</v>
      </c>
      <c r="L644" s="167" t="s">
        <v>2196</v>
      </c>
      <c r="Q644" s="161" t="s">
        <v>2197</v>
      </c>
      <c r="R644" s="167" t="s">
        <v>2198</v>
      </c>
      <c r="S644" s="162" t="s">
        <v>43</v>
      </c>
    </row>
    <row r="645" spans="1:23">
      <c r="A645" s="161">
        <v>644</v>
      </c>
      <c r="B645" s="162" t="s">
        <v>1812</v>
      </c>
      <c r="C645" s="161" t="s">
        <v>2200</v>
      </c>
      <c r="D645" s="162" t="s">
        <v>69</v>
      </c>
      <c r="M645" s="167" t="s">
        <v>2201</v>
      </c>
      <c r="Q645" s="161" t="s">
        <v>2202</v>
      </c>
      <c r="R645" s="167" t="s">
        <v>2203</v>
      </c>
      <c r="S645" s="162" t="s">
        <v>73</v>
      </c>
    </row>
    <row r="646" spans="1:23">
      <c r="A646" s="161">
        <v>645</v>
      </c>
      <c r="B646" s="162" t="s">
        <v>1812</v>
      </c>
      <c r="C646" s="161" t="s">
        <v>2204</v>
      </c>
      <c r="D646" s="162" t="s">
        <v>48</v>
      </c>
      <c r="N646" s="167" t="s">
        <v>2205</v>
      </c>
      <c r="Q646" s="161" t="s">
        <v>2206</v>
      </c>
      <c r="R646" s="167" t="s">
        <v>2207</v>
      </c>
      <c r="S646" s="162" t="s">
        <v>43</v>
      </c>
    </row>
    <row r="647" spans="1:23">
      <c r="A647" s="161">
        <v>646</v>
      </c>
      <c r="B647" s="162" t="s">
        <v>1812</v>
      </c>
      <c r="C647" s="161" t="s">
        <v>2210</v>
      </c>
      <c r="D647" s="162" t="s">
        <v>60</v>
      </c>
      <c r="L647" s="167" t="s">
        <v>2211</v>
      </c>
      <c r="Q647" s="161" t="s">
        <v>2212</v>
      </c>
      <c r="R647" s="167" t="s">
        <v>2213</v>
      </c>
      <c r="S647" s="162" t="s">
        <v>210</v>
      </c>
      <c r="T647" s="162" t="s">
        <v>3359</v>
      </c>
      <c r="U647" s="179" t="str">
        <f>MID(C647,6,5)</f>
        <v>05821</v>
      </c>
      <c r="V647" s="162">
        <v>3</v>
      </c>
      <c r="W647" s="162" t="str">
        <f>U647&amp;"_"&amp;U648</f>
        <v>05821_05567</v>
      </c>
    </row>
    <row r="648" spans="1:23">
      <c r="A648" s="161">
        <v>647</v>
      </c>
      <c r="B648" s="162" t="s">
        <v>1812</v>
      </c>
      <c r="C648" s="161" t="s">
        <v>2216</v>
      </c>
      <c r="D648" s="162" t="s">
        <v>69</v>
      </c>
      <c r="M648" s="167" t="s">
        <v>2217</v>
      </c>
      <c r="Q648" s="161" t="s">
        <v>2218</v>
      </c>
      <c r="R648" s="167" t="s">
        <v>2219</v>
      </c>
      <c r="S648" s="162" t="s">
        <v>34</v>
      </c>
      <c r="U648" s="179" t="str">
        <f>MID(C648,6,5)</f>
        <v>05567</v>
      </c>
    </row>
    <row r="649" spans="1:23">
      <c r="A649" s="161">
        <v>648</v>
      </c>
      <c r="B649" s="162" t="s">
        <v>1812</v>
      </c>
      <c r="C649" s="161" t="s">
        <v>2220</v>
      </c>
      <c r="D649" s="162" t="s">
        <v>48</v>
      </c>
      <c r="N649" s="167" t="s">
        <v>2221</v>
      </c>
      <c r="Q649" s="161" t="s">
        <v>2222</v>
      </c>
      <c r="R649" s="167" t="s">
        <v>2186</v>
      </c>
      <c r="S649" s="162" t="s">
        <v>43</v>
      </c>
    </row>
    <row r="650" spans="1:23">
      <c r="A650" s="161">
        <v>649</v>
      </c>
      <c r="B650" s="162" t="s">
        <v>1812</v>
      </c>
      <c r="C650" s="161" t="s">
        <v>2225</v>
      </c>
      <c r="D650" s="162" t="s">
        <v>48</v>
      </c>
      <c r="N650" s="167" t="s">
        <v>2226</v>
      </c>
      <c r="Q650" s="161" t="s">
        <v>2227</v>
      </c>
      <c r="R650" s="167" t="s">
        <v>2228</v>
      </c>
      <c r="S650" s="162" t="s">
        <v>43</v>
      </c>
    </row>
    <row r="651" spans="1:23">
      <c r="A651" s="161">
        <v>650</v>
      </c>
      <c r="B651" s="162" t="s">
        <v>1812</v>
      </c>
      <c r="C651" s="161" t="s">
        <v>2231</v>
      </c>
      <c r="D651" s="162" t="s">
        <v>60</v>
      </c>
      <c r="L651" s="167" t="s">
        <v>2232</v>
      </c>
      <c r="Q651" s="161" t="s">
        <v>2233</v>
      </c>
      <c r="R651" s="167" t="s">
        <v>2234</v>
      </c>
      <c r="S651" s="162" t="s">
        <v>210</v>
      </c>
      <c r="T651" s="162">
        <v>1</v>
      </c>
      <c r="U651" s="179" t="str">
        <f>MID(C651,6,5)</f>
        <v>05827</v>
      </c>
      <c r="V651" s="162">
        <v>3</v>
      </c>
      <c r="W651" s="162" t="str">
        <f>U651&amp;"_"&amp;U652</f>
        <v>05827_05735</v>
      </c>
    </row>
    <row r="652" spans="1:23">
      <c r="A652" s="161">
        <v>651</v>
      </c>
      <c r="B652" s="162" t="s">
        <v>1812</v>
      </c>
      <c r="C652" s="161" t="s">
        <v>2235</v>
      </c>
      <c r="D652" s="162" t="s">
        <v>69</v>
      </c>
      <c r="M652" s="167" t="s">
        <v>2236</v>
      </c>
      <c r="Q652" s="161" t="s">
        <v>2237</v>
      </c>
      <c r="R652" s="167" t="s">
        <v>2238</v>
      </c>
      <c r="S652" s="162" t="s">
        <v>34</v>
      </c>
      <c r="U652" s="179" t="str">
        <f>MID(C652,6,5)</f>
        <v>05735</v>
      </c>
    </row>
    <row r="653" spans="1:23">
      <c r="A653" s="161">
        <v>652</v>
      </c>
      <c r="B653" s="162" t="s">
        <v>1812</v>
      </c>
      <c r="C653" s="161" t="s">
        <v>2239</v>
      </c>
      <c r="D653" s="162" t="s">
        <v>48</v>
      </c>
      <c r="N653" s="167" t="s">
        <v>2240</v>
      </c>
      <c r="Q653" s="161" t="s">
        <v>2241</v>
      </c>
      <c r="R653" s="167" t="s">
        <v>2242</v>
      </c>
      <c r="S653" s="162" t="s">
        <v>43</v>
      </c>
    </row>
    <row r="654" spans="1:23">
      <c r="A654" s="161">
        <v>653</v>
      </c>
      <c r="D654" s="162" t="s">
        <v>2245</v>
      </c>
    </row>
    <row r="655" spans="1:23">
      <c r="A655"/>
      <c r="B655" s="1"/>
      <c r="C655"/>
      <c r="D655" s="1"/>
      <c r="E655" s="160"/>
      <c r="F655" s="160"/>
      <c r="G655" s="160"/>
      <c r="H655" s="160"/>
      <c r="I655" s="160"/>
      <c r="J655" s="160"/>
      <c r="K655" s="160"/>
      <c r="L655" s="160"/>
      <c r="M655" s="160"/>
      <c r="N655" s="160"/>
      <c r="O655" s="160"/>
      <c r="P655" s="160"/>
      <c r="Q655"/>
      <c r="R655" s="160"/>
      <c r="S655" s="1"/>
      <c r="T655" s="1"/>
      <c r="U655" s="182"/>
      <c r="V655" s="1"/>
      <c r="W655" s="1"/>
    </row>
  </sheetData>
  <autoFilter ref="A1:W655" xr:uid="{686FC236-748F-4D2E-88BA-E6525A44BD72}"/>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ignoredErrors>
    <ignoredError sqref="W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R4" zoomScale="80" zoomScaleNormal="80" workbookViewId="0">
      <selection activeCell="AD40" sqref="AD40"/>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17.42578125" style="183" customWidth="1"/>
    <col min="22" max="22" width="4.28515625" style="162" customWidth="1"/>
    <col min="23" max="23" width="31.42578125" style="162" customWidth="1"/>
    <col min="24" max="24" width="28.28515625" style="167" customWidth="1"/>
    <col min="25" max="28" width="13.42578125" style="167" customWidth="1"/>
    <col min="29" max="29" width="42.85546875" style="167" customWidth="1"/>
  </cols>
  <sheetData>
    <row r="1" spans="1:29">
      <c r="A1" s="161" t="s">
        <v>3929</v>
      </c>
      <c r="B1" s="162" t="s">
        <v>3928</v>
      </c>
      <c r="C1" s="161" t="s">
        <v>3927</v>
      </c>
      <c r="D1" s="162" t="s">
        <v>3926</v>
      </c>
      <c r="E1" s="167" t="s">
        <v>3925</v>
      </c>
      <c r="F1" s="167" t="s">
        <v>3924</v>
      </c>
      <c r="G1" s="167" t="s">
        <v>3923</v>
      </c>
      <c r="H1" s="167" t="s">
        <v>3922</v>
      </c>
      <c r="I1" s="167" t="s">
        <v>3921</v>
      </c>
      <c r="J1" s="167" t="s">
        <v>3920</v>
      </c>
      <c r="K1" s="167" t="s">
        <v>3919</v>
      </c>
      <c r="L1" s="167" t="s">
        <v>3918</v>
      </c>
      <c r="M1" s="167" t="s">
        <v>3917</v>
      </c>
      <c r="N1" s="167" t="s">
        <v>3916</v>
      </c>
      <c r="O1" s="167" t="s">
        <v>3915</v>
      </c>
      <c r="P1" s="167" t="s">
        <v>3914</v>
      </c>
      <c r="Q1" s="161" t="s">
        <v>3913</v>
      </c>
      <c r="R1" s="167" t="s">
        <v>3912</v>
      </c>
      <c r="S1" s="162" t="s">
        <v>3911</v>
      </c>
      <c r="T1" s="162" t="s">
        <v>3359</v>
      </c>
      <c r="U1" s="183" t="s">
        <v>4513</v>
      </c>
      <c r="V1" s="162" t="s">
        <v>3910</v>
      </c>
      <c r="W1" s="162" t="s">
        <v>5315</v>
      </c>
      <c r="X1" s="167" t="s">
        <v>3909</v>
      </c>
      <c r="Y1" s="167" t="s">
        <v>5474</v>
      </c>
      <c r="Z1" s="167" t="s">
        <v>5473</v>
      </c>
      <c r="AA1" s="167" t="s">
        <v>5472</v>
      </c>
      <c r="AB1" s="167" t="s">
        <v>5471</v>
      </c>
      <c r="AC1" s="167" t="s">
        <v>4068</v>
      </c>
    </row>
    <row r="2" spans="1:29" ht="15" customHeight="1">
      <c r="A2" s="161">
        <v>2</v>
      </c>
      <c r="B2" s="162" t="s">
        <v>29</v>
      </c>
      <c r="C2" s="161" t="s">
        <v>38</v>
      </c>
      <c r="D2" s="162" t="s">
        <v>39</v>
      </c>
      <c r="E2" s="167" t="s">
        <v>40</v>
      </c>
      <c r="Q2" s="161" t="s">
        <v>41</v>
      </c>
      <c r="R2" s="167" t="s">
        <v>42</v>
      </c>
      <c r="S2" s="162" t="s">
        <v>43</v>
      </c>
      <c r="T2" s="162">
        <v>1</v>
      </c>
      <c r="U2" s="183" t="s">
        <v>4673</v>
      </c>
      <c r="V2" s="162">
        <v>1</v>
      </c>
      <c r="W2" s="162">
        <v>5479</v>
      </c>
      <c r="X2" s="167" t="s">
        <v>3908</v>
      </c>
      <c r="Y2" s="167" t="s">
        <v>4673</v>
      </c>
      <c r="AC2" s="167" t="s">
        <v>4672</v>
      </c>
    </row>
    <row r="3" spans="1:29">
      <c r="A3">
        <v>3</v>
      </c>
      <c r="B3" s="1" t="s">
        <v>29</v>
      </c>
      <c r="C3" s="180" t="s">
        <v>47</v>
      </c>
      <c r="D3" s="1" t="s">
        <v>48</v>
      </c>
      <c r="E3" s="160"/>
      <c r="F3" s="160" t="s">
        <v>49</v>
      </c>
      <c r="G3" s="160"/>
      <c r="H3" s="160"/>
      <c r="I3" s="160"/>
      <c r="J3" s="160"/>
      <c r="K3" s="160"/>
      <c r="L3" s="160"/>
      <c r="M3" s="160"/>
      <c r="N3" s="160"/>
      <c r="O3" s="160"/>
      <c r="P3" s="160"/>
      <c r="Q3" t="s">
        <v>50</v>
      </c>
      <c r="R3" s="160" t="s">
        <v>51</v>
      </c>
      <c r="S3" s="1" t="s">
        <v>43</v>
      </c>
      <c r="T3" s="1"/>
      <c r="U3" s="183" t="s">
        <v>4674</v>
      </c>
      <c r="V3" s="1"/>
      <c r="W3" s="1"/>
      <c r="X3" s="160" t="s">
        <v>3907</v>
      </c>
      <c r="Y3" s="160" t="s">
        <v>4673</v>
      </c>
      <c r="Z3" s="160"/>
      <c r="AA3" s="160"/>
      <c r="AB3" s="160"/>
      <c r="AC3" s="160" t="s">
        <v>5475</v>
      </c>
    </row>
    <row r="4" spans="1:29">
      <c r="A4" s="161">
        <v>4</v>
      </c>
      <c r="B4" s="162" t="s">
        <v>29</v>
      </c>
      <c r="C4" s="161" t="s">
        <v>52</v>
      </c>
      <c r="D4" s="162" t="s">
        <v>48</v>
      </c>
      <c r="F4" s="167" t="s">
        <v>53</v>
      </c>
      <c r="Q4" s="161" t="s">
        <v>54</v>
      </c>
      <c r="R4" s="167" t="s">
        <v>55</v>
      </c>
      <c r="S4" s="162" t="s">
        <v>43</v>
      </c>
      <c r="U4" s="184" t="s">
        <v>4675</v>
      </c>
      <c r="X4" s="167" t="s">
        <v>3906</v>
      </c>
      <c r="Y4" s="167" t="s">
        <v>4673</v>
      </c>
      <c r="AC4" s="167" t="s">
        <v>5476</v>
      </c>
    </row>
    <row r="5" spans="1:29">
      <c r="A5" s="161">
        <v>5</v>
      </c>
      <c r="B5" s="162" t="s">
        <v>29</v>
      </c>
      <c r="C5" s="161" t="s">
        <v>59</v>
      </c>
      <c r="D5" s="162" t="s">
        <v>60</v>
      </c>
      <c r="F5" s="167" t="s">
        <v>61</v>
      </c>
      <c r="Q5" s="161" t="s">
        <v>62</v>
      </c>
      <c r="R5" s="167" t="s">
        <v>63</v>
      </c>
      <c r="S5" s="162" t="s">
        <v>64</v>
      </c>
    </row>
    <row r="6" spans="1:29">
      <c r="A6" s="161">
        <v>6</v>
      </c>
      <c r="B6" s="162" t="s">
        <v>29</v>
      </c>
      <c r="C6" s="161" t="s">
        <v>68</v>
      </c>
      <c r="D6" s="162" t="s">
        <v>69</v>
      </c>
      <c r="G6" s="167" t="s">
        <v>70</v>
      </c>
      <c r="Q6" s="161" t="s">
        <v>71</v>
      </c>
      <c r="R6" s="167" t="s">
        <v>72</v>
      </c>
      <c r="S6" s="162" t="s">
        <v>73</v>
      </c>
    </row>
    <row r="7" spans="1:29">
      <c r="A7" s="161">
        <v>7</v>
      </c>
      <c r="B7" s="162" t="s">
        <v>29</v>
      </c>
      <c r="C7" s="161" t="s">
        <v>75</v>
      </c>
      <c r="D7" s="162" t="s">
        <v>48</v>
      </c>
      <c r="H7" s="167" t="s">
        <v>76</v>
      </c>
      <c r="Q7" s="161" t="s">
        <v>77</v>
      </c>
      <c r="R7" s="167" t="s">
        <v>3904</v>
      </c>
      <c r="S7" s="162" t="s">
        <v>43</v>
      </c>
      <c r="U7" s="183" t="s">
        <v>4676</v>
      </c>
      <c r="X7" s="167" t="s">
        <v>4012</v>
      </c>
      <c r="Y7" s="167" t="s">
        <v>4673</v>
      </c>
      <c r="AC7" s="167" t="s">
        <v>5477</v>
      </c>
    </row>
    <row r="8" spans="1:29">
      <c r="A8" s="161">
        <v>8</v>
      </c>
      <c r="B8" s="162" t="s">
        <v>29</v>
      </c>
      <c r="C8" s="161" t="s">
        <v>85</v>
      </c>
      <c r="D8" s="162" t="s">
        <v>48</v>
      </c>
      <c r="H8" s="167" t="s">
        <v>86</v>
      </c>
      <c r="Q8" s="161" t="s">
        <v>87</v>
      </c>
      <c r="R8" s="167" t="s">
        <v>88</v>
      </c>
      <c r="S8" s="162" t="s">
        <v>43</v>
      </c>
      <c r="U8" s="183" t="s">
        <v>4677</v>
      </c>
      <c r="X8" s="167" t="s">
        <v>3903</v>
      </c>
      <c r="Y8" s="167" t="s">
        <v>4673</v>
      </c>
      <c r="AC8" s="167" t="s">
        <v>5478</v>
      </c>
    </row>
    <row r="9" spans="1:29">
      <c r="A9" s="161">
        <v>9</v>
      </c>
      <c r="B9" s="162" t="s">
        <v>29</v>
      </c>
      <c r="C9" s="161" t="s">
        <v>91</v>
      </c>
      <c r="D9" s="162" t="s">
        <v>60</v>
      </c>
      <c r="H9" s="167" t="s">
        <v>92</v>
      </c>
      <c r="Q9" s="161" t="s">
        <v>93</v>
      </c>
      <c r="R9" s="167" t="s">
        <v>94</v>
      </c>
      <c r="S9" s="162" t="s">
        <v>64</v>
      </c>
    </row>
    <row r="10" spans="1:29">
      <c r="A10" s="161">
        <v>10</v>
      </c>
      <c r="B10" s="162" t="s">
        <v>29</v>
      </c>
      <c r="C10" s="161" t="s">
        <v>95</v>
      </c>
      <c r="D10" s="162" t="s">
        <v>69</v>
      </c>
      <c r="I10" s="167" t="s">
        <v>96</v>
      </c>
      <c r="Q10" s="161" t="s">
        <v>97</v>
      </c>
      <c r="R10" s="167" t="s">
        <v>98</v>
      </c>
      <c r="S10" s="162" t="s">
        <v>99</v>
      </c>
    </row>
    <row r="11" spans="1:29">
      <c r="A11" s="161">
        <v>11</v>
      </c>
      <c r="B11" s="162" t="s">
        <v>29</v>
      </c>
      <c r="C11" s="161" t="s">
        <v>100</v>
      </c>
      <c r="D11" s="162" t="s">
        <v>48</v>
      </c>
      <c r="J11" s="167" t="s">
        <v>101</v>
      </c>
      <c r="Q11" s="161" t="s">
        <v>102</v>
      </c>
      <c r="R11" s="167" t="s">
        <v>103</v>
      </c>
      <c r="S11" s="162" t="s">
        <v>43</v>
      </c>
      <c r="U11" s="183" t="s">
        <v>4678</v>
      </c>
      <c r="X11" s="167" t="s">
        <v>4013</v>
      </c>
      <c r="Y11" s="167" t="s">
        <v>4673</v>
      </c>
      <c r="AC11" s="167" t="s">
        <v>5479</v>
      </c>
    </row>
    <row r="12" spans="1:29">
      <c r="A12" s="161">
        <v>12</v>
      </c>
      <c r="B12" s="162" t="s">
        <v>29</v>
      </c>
      <c r="C12" s="161" t="s">
        <v>107</v>
      </c>
      <c r="D12" s="162" t="s">
        <v>48</v>
      </c>
      <c r="J12" s="167" t="s">
        <v>108</v>
      </c>
      <c r="Q12" s="161" t="s">
        <v>109</v>
      </c>
      <c r="R12" s="167" t="s">
        <v>110</v>
      </c>
      <c r="S12" s="162" t="s">
        <v>43</v>
      </c>
      <c r="U12" s="183" t="s">
        <v>4679</v>
      </c>
      <c r="X12" s="167" t="s">
        <v>3901</v>
      </c>
      <c r="Y12" s="167" t="s">
        <v>4673</v>
      </c>
      <c r="AC12" s="167" t="s">
        <v>5480</v>
      </c>
    </row>
    <row r="13" spans="1:29">
      <c r="A13" s="161">
        <v>13</v>
      </c>
      <c r="B13" s="162" t="s">
        <v>29</v>
      </c>
      <c r="C13" s="161" t="s">
        <v>112</v>
      </c>
      <c r="D13" s="162" t="s">
        <v>60</v>
      </c>
      <c r="F13" s="167" t="s">
        <v>113</v>
      </c>
      <c r="Q13" s="161" t="s">
        <v>114</v>
      </c>
      <c r="R13" s="167" t="s">
        <v>115</v>
      </c>
      <c r="S13" s="162" t="s">
        <v>43</v>
      </c>
    </row>
    <row r="14" spans="1:29">
      <c r="A14" s="161">
        <v>14</v>
      </c>
      <c r="B14" s="162" t="s">
        <v>29</v>
      </c>
      <c r="C14" s="161" t="s">
        <v>68</v>
      </c>
      <c r="D14" s="162" t="s">
        <v>69</v>
      </c>
      <c r="G14" s="167" t="s">
        <v>70</v>
      </c>
      <c r="Q14" s="161" t="s">
        <v>116</v>
      </c>
      <c r="R14" s="167" t="s">
        <v>117</v>
      </c>
      <c r="S14" s="162" t="s">
        <v>73</v>
      </c>
    </row>
    <row r="15" spans="1:29">
      <c r="A15" s="161">
        <v>15</v>
      </c>
      <c r="B15" s="162" t="s">
        <v>29</v>
      </c>
      <c r="C15" s="161" t="s">
        <v>75</v>
      </c>
      <c r="D15" s="162" t="s">
        <v>48</v>
      </c>
      <c r="H15" s="167" t="s">
        <v>76</v>
      </c>
      <c r="Q15" s="161" t="s">
        <v>118</v>
      </c>
      <c r="R15" s="167" t="s">
        <v>119</v>
      </c>
      <c r="S15" s="162" t="s">
        <v>43</v>
      </c>
      <c r="U15" s="183" t="s">
        <v>4680</v>
      </c>
      <c r="X15" s="167" t="s">
        <v>4014</v>
      </c>
      <c r="Y15" s="167" t="s">
        <v>4673</v>
      </c>
      <c r="AC15" s="167" t="s">
        <v>5481</v>
      </c>
    </row>
    <row r="16" spans="1:29">
      <c r="A16" s="161">
        <v>16</v>
      </c>
      <c r="B16" s="162" t="s">
        <v>29</v>
      </c>
      <c r="C16" s="161" t="s">
        <v>85</v>
      </c>
      <c r="D16" s="162" t="s">
        <v>48</v>
      </c>
      <c r="H16" s="167" t="s">
        <v>86</v>
      </c>
      <c r="Q16" s="161" t="s">
        <v>120</v>
      </c>
      <c r="R16" s="167" t="s">
        <v>121</v>
      </c>
      <c r="S16" s="162" t="s">
        <v>43</v>
      </c>
      <c r="U16" s="183" t="s">
        <v>4681</v>
      </c>
      <c r="X16" s="167" t="s">
        <v>3899</v>
      </c>
      <c r="Y16" s="167" t="s">
        <v>4673</v>
      </c>
      <c r="AC16" s="167" t="s">
        <v>5482</v>
      </c>
    </row>
    <row r="17" spans="1:29">
      <c r="A17" s="161">
        <v>17</v>
      </c>
      <c r="B17" s="162" t="s">
        <v>29</v>
      </c>
      <c r="C17" s="161" t="s">
        <v>122</v>
      </c>
      <c r="D17" s="162" t="s">
        <v>60</v>
      </c>
      <c r="F17" s="167" t="s">
        <v>123</v>
      </c>
      <c r="Q17" s="161" t="s">
        <v>124</v>
      </c>
      <c r="R17" s="167" t="s">
        <v>125</v>
      </c>
      <c r="S17" s="162" t="s">
        <v>43</v>
      </c>
    </row>
    <row r="18" spans="1:29">
      <c r="A18" s="161">
        <v>18</v>
      </c>
      <c r="B18" s="162" t="s">
        <v>29</v>
      </c>
      <c r="C18" s="161" t="s">
        <v>68</v>
      </c>
      <c r="D18" s="162" t="s">
        <v>69</v>
      </c>
      <c r="G18" s="167" t="s">
        <v>70</v>
      </c>
      <c r="Q18" s="161" t="s">
        <v>126</v>
      </c>
      <c r="R18" s="167" t="s">
        <v>127</v>
      </c>
      <c r="S18" s="162" t="s">
        <v>73</v>
      </c>
    </row>
    <row r="19" spans="1:29">
      <c r="A19" s="161">
        <v>19</v>
      </c>
      <c r="B19" s="162" t="s">
        <v>29</v>
      </c>
      <c r="C19" s="161" t="s">
        <v>75</v>
      </c>
      <c r="D19" s="162" t="s">
        <v>48</v>
      </c>
      <c r="H19" s="167" t="s">
        <v>76</v>
      </c>
      <c r="Q19" s="161" t="s">
        <v>128</v>
      </c>
      <c r="R19" s="167" t="s">
        <v>129</v>
      </c>
      <c r="S19" s="162" t="s">
        <v>43</v>
      </c>
      <c r="U19" s="183" t="s">
        <v>4682</v>
      </c>
      <c r="X19" s="167" t="s">
        <v>4015</v>
      </c>
      <c r="Y19" s="167" t="s">
        <v>4673</v>
      </c>
      <c r="AC19" s="167" t="s">
        <v>5483</v>
      </c>
    </row>
    <row r="20" spans="1:29">
      <c r="A20" s="161">
        <v>20</v>
      </c>
      <c r="B20" s="162" t="s">
        <v>29</v>
      </c>
      <c r="C20" s="161" t="s">
        <v>85</v>
      </c>
      <c r="D20" s="162" t="s">
        <v>48</v>
      </c>
      <c r="H20" s="167" t="s">
        <v>86</v>
      </c>
      <c r="Q20" s="161" t="s">
        <v>131</v>
      </c>
      <c r="R20" s="167" t="s">
        <v>132</v>
      </c>
      <c r="S20" s="162" t="s">
        <v>43</v>
      </c>
      <c r="U20" s="183" t="s">
        <v>4683</v>
      </c>
      <c r="X20" s="167" t="s">
        <v>3897</v>
      </c>
      <c r="Y20" s="167" t="s">
        <v>4673</v>
      </c>
      <c r="AC20" s="167" t="s">
        <v>5484</v>
      </c>
    </row>
    <row r="21" spans="1:29">
      <c r="A21" s="161">
        <v>21</v>
      </c>
      <c r="B21" s="162" t="s">
        <v>29</v>
      </c>
      <c r="C21" s="161" t="s">
        <v>133</v>
      </c>
      <c r="D21" s="162" t="s">
        <v>60</v>
      </c>
      <c r="F21" s="167" t="s">
        <v>134</v>
      </c>
      <c r="Q21" s="161" t="s">
        <v>135</v>
      </c>
      <c r="R21" s="167" t="s">
        <v>136</v>
      </c>
      <c r="S21" s="162" t="s">
        <v>64</v>
      </c>
    </row>
    <row r="22" spans="1:29">
      <c r="A22" s="161">
        <v>22</v>
      </c>
      <c r="B22" s="162" t="s">
        <v>29</v>
      </c>
      <c r="C22" s="161" t="s">
        <v>68</v>
      </c>
      <c r="D22" s="162" t="s">
        <v>69</v>
      </c>
      <c r="G22" s="167" t="s">
        <v>70</v>
      </c>
      <c r="Q22" s="161" t="s">
        <v>137</v>
      </c>
      <c r="R22" s="167" t="s">
        <v>138</v>
      </c>
      <c r="S22" s="162" t="s">
        <v>73</v>
      </c>
    </row>
    <row r="23" spans="1:29">
      <c r="A23" s="161">
        <v>23</v>
      </c>
      <c r="B23" s="162" t="s">
        <v>29</v>
      </c>
      <c r="C23" s="161" t="s">
        <v>75</v>
      </c>
      <c r="D23" s="162" t="s">
        <v>48</v>
      </c>
      <c r="H23" s="167" t="s">
        <v>76</v>
      </c>
      <c r="Q23" s="161" t="s">
        <v>139</v>
      </c>
      <c r="R23" s="167" t="s">
        <v>3895</v>
      </c>
      <c r="S23" s="162" t="s">
        <v>43</v>
      </c>
      <c r="U23" s="183" t="s">
        <v>4684</v>
      </c>
      <c r="X23" s="167" t="s">
        <v>4016</v>
      </c>
      <c r="Y23" s="167" t="s">
        <v>4673</v>
      </c>
      <c r="AC23" s="167" t="s">
        <v>5485</v>
      </c>
    </row>
    <row r="24" spans="1:29">
      <c r="A24" s="161">
        <v>24</v>
      </c>
      <c r="B24" s="162" t="s">
        <v>29</v>
      </c>
      <c r="C24" s="161" t="s">
        <v>85</v>
      </c>
      <c r="D24" s="162" t="s">
        <v>48</v>
      </c>
      <c r="H24" s="167" t="s">
        <v>86</v>
      </c>
      <c r="Q24" s="161" t="s">
        <v>142</v>
      </c>
      <c r="R24" s="167" t="s">
        <v>143</v>
      </c>
      <c r="S24" s="162" t="s">
        <v>43</v>
      </c>
      <c r="U24" s="183" t="s">
        <v>4685</v>
      </c>
      <c r="X24" s="167" t="s">
        <v>3894</v>
      </c>
      <c r="Y24" s="167" t="s">
        <v>4673</v>
      </c>
      <c r="AC24" s="167" t="s">
        <v>5486</v>
      </c>
    </row>
    <row r="25" spans="1:29">
      <c r="A25" s="161">
        <v>25</v>
      </c>
      <c r="B25" s="162" t="s">
        <v>29</v>
      </c>
      <c r="C25" s="161" t="s">
        <v>91</v>
      </c>
      <c r="D25" s="162" t="s">
        <v>60</v>
      </c>
      <c r="H25" s="167" t="s">
        <v>92</v>
      </c>
      <c r="Q25" s="161" t="s">
        <v>144</v>
      </c>
      <c r="R25" s="167" t="s">
        <v>145</v>
      </c>
      <c r="S25" s="162" t="s">
        <v>43</v>
      </c>
    </row>
    <row r="26" spans="1:29">
      <c r="A26" s="161">
        <v>26</v>
      </c>
      <c r="B26" s="162" t="s">
        <v>29</v>
      </c>
      <c r="C26" s="161" t="s">
        <v>95</v>
      </c>
      <c r="D26" s="162" t="s">
        <v>69</v>
      </c>
      <c r="I26" s="167" t="s">
        <v>96</v>
      </c>
      <c r="Q26" s="161" t="s">
        <v>97</v>
      </c>
      <c r="R26" s="167" t="s">
        <v>98</v>
      </c>
      <c r="S26" s="162" t="s">
        <v>99</v>
      </c>
    </row>
    <row r="27" spans="1:29">
      <c r="A27" s="161">
        <v>27</v>
      </c>
      <c r="B27" s="162" t="s">
        <v>29</v>
      </c>
      <c r="C27" s="161" t="s">
        <v>100</v>
      </c>
      <c r="D27" s="162" t="s">
        <v>48</v>
      </c>
      <c r="J27" s="167" t="s">
        <v>101</v>
      </c>
      <c r="Q27" s="161" t="s">
        <v>102</v>
      </c>
      <c r="R27" s="167" t="s">
        <v>146</v>
      </c>
      <c r="S27" s="162" t="s">
        <v>43</v>
      </c>
      <c r="U27" s="183" t="s">
        <v>4686</v>
      </c>
      <c r="X27" s="167" t="s">
        <v>4017</v>
      </c>
      <c r="Y27" s="167" t="s">
        <v>4673</v>
      </c>
      <c r="AC27" s="167" t="s">
        <v>5487</v>
      </c>
    </row>
    <row r="28" spans="1:29">
      <c r="A28" s="161">
        <v>28</v>
      </c>
      <c r="B28" s="162" t="s">
        <v>29</v>
      </c>
      <c r="C28" s="161" t="s">
        <v>107</v>
      </c>
      <c r="D28" s="162" t="s">
        <v>48</v>
      </c>
      <c r="J28" s="167" t="s">
        <v>108</v>
      </c>
      <c r="Q28" s="161" t="s">
        <v>109</v>
      </c>
      <c r="R28" s="167" t="s">
        <v>147</v>
      </c>
      <c r="S28" s="162" t="s">
        <v>43</v>
      </c>
      <c r="U28" s="183" t="s">
        <v>4687</v>
      </c>
      <c r="X28" s="167" t="s">
        <v>3892</v>
      </c>
      <c r="Y28" s="167" t="s">
        <v>4673</v>
      </c>
      <c r="AC28" s="167" t="s">
        <v>5488</v>
      </c>
    </row>
    <row r="29" spans="1:29">
      <c r="A29" s="161">
        <v>29</v>
      </c>
      <c r="B29" s="162" t="s">
        <v>29</v>
      </c>
      <c r="C29" s="161" t="s">
        <v>148</v>
      </c>
      <c r="D29" s="162" t="s">
        <v>39</v>
      </c>
      <c r="E29" s="167" t="s">
        <v>149</v>
      </c>
      <c r="Q29" s="161" t="s">
        <v>150</v>
      </c>
      <c r="R29" s="167" t="s">
        <v>151</v>
      </c>
      <c r="S29" s="162" t="s">
        <v>64</v>
      </c>
      <c r="X29" s="167" t="s">
        <v>3891</v>
      </c>
      <c r="Y29" s="167" t="s">
        <v>4673</v>
      </c>
    </row>
    <row r="30" spans="1:29">
      <c r="A30" s="161">
        <v>30</v>
      </c>
      <c r="B30" s="162" t="s">
        <v>29</v>
      </c>
      <c r="C30" s="175" t="s">
        <v>153</v>
      </c>
      <c r="D30" s="162" t="s">
        <v>48</v>
      </c>
      <c r="F30" s="167" t="s">
        <v>154</v>
      </c>
      <c r="Q30" s="161" t="s">
        <v>155</v>
      </c>
      <c r="R30" s="167" t="s">
        <v>156</v>
      </c>
      <c r="S30" s="162" t="s">
        <v>64</v>
      </c>
      <c r="U30" s="184" t="s">
        <v>4688</v>
      </c>
      <c r="X30" s="167" t="s">
        <v>4018</v>
      </c>
      <c r="Y30" s="167" t="s">
        <v>4673</v>
      </c>
      <c r="AC30" s="167" t="s">
        <v>5489</v>
      </c>
    </row>
    <row r="31" spans="1:29">
      <c r="A31" s="161">
        <v>31</v>
      </c>
      <c r="B31" s="162" t="s">
        <v>29</v>
      </c>
      <c r="C31" s="161" t="s">
        <v>161</v>
      </c>
      <c r="D31" s="162" t="s">
        <v>48</v>
      </c>
      <c r="F31" s="167" t="s">
        <v>162</v>
      </c>
      <c r="Q31" s="161" t="s">
        <v>163</v>
      </c>
      <c r="R31" s="167" t="s">
        <v>164</v>
      </c>
      <c r="S31" s="162" t="s">
        <v>43</v>
      </c>
      <c r="U31" s="183" t="s">
        <v>4689</v>
      </c>
      <c r="X31" s="167" t="s">
        <v>3890</v>
      </c>
      <c r="Y31" s="167" t="s">
        <v>4673</v>
      </c>
      <c r="AC31" s="167" t="s">
        <v>5490</v>
      </c>
    </row>
    <row r="32" spans="1:29">
      <c r="A32" s="161">
        <v>32</v>
      </c>
      <c r="B32" s="162" t="s">
        <v>29</v>
      </c>
      <c r="C32" s="161" t="s">
        <v>166</v>
      </c>
      <c r="D32" s="162" t="s">
        <v>48</v>
      </c>
      <c r="F32" s="167" t="s">
        <v>167</v>
      </c>
      <c r="Q32" s="161" t="s">
        <v>168</v>
      </c>
      <c r="R32" s="167" t="s">
        <v>3889</v>
      </c>
      <c r="S32" s="162" t="s">
        <v>43</v>
      </c>
      <c r="U32" s="183" t="s">
        <v>4690</v>
      </c>
      <c r="X32" s="167" t="s">
        <v>3888</v>
      </c>
      <c r="Y32" s="167" t="s">
        <v>4673</v>
      </c>
      <c r="AC32" s="167" t="s">
        <v>5491</v>
      </c>
    </row>
    <row r="33" spans="1:29">
      <c r="A33" s="161">
        <v>33</v>
      </c>
      <c r="B33" s="162" t="s">
        <v>29</v>
      </c>
      <c r="C33" s="161" t="s">
        <v>177</v>
      </c>
      <c r="D33" s="162" t="s">
        <v>48</v>
      </c>
      <c r="F33" s="167" t="s">
        <v>178</v>
      </c>
      <c r="Q33" s="161" t="s">
        <v>179</v>
      </c>
      <c r="R33" s="167" t="s">
        <v>180</v>
      </c>
      <c r="S33" s="162" t="s">
        <v>64</v>
      </c>
      <c r="U33" s="183" t="s">
        <v>4691</v>
      </c>
      <c r="X33" s="167" t="s">
        <v>3887</v>
      </c>
      <c r="Y33" s="167" t="s">
        <v>4673</v>
      </c>
      <c r="AC33" s="167" t="s">
        <v>5492</v>
      </c>
    </row>
    <row r="34" spans="1:29">
      <c r="A34" s="161">
        <v>34</v>
      </c>
      <c r="B34" s="162" t="s">
        <v>29</v>
      </c>
      <c r="C34" s="161" t="s">
        <v>184</v>
      </c>
      <c r="D34" s="162" t="s">
        <v>48</v>
      </c>
      <c r="F34" s="167" t="s">
        <v>185</v>
      </c>
      <c r="Q34" s="161" t="s">
        <v>186</v>
      </c>
      <c r="R34" s="167" t="s">
        <v>187</v>
      </c>
      <c r="S34" s="162" t="s">
        <v>43</v>
      </c>
      <c r="U34" s="183" t="s">
        <v>4692</v>
      </c>
      <c r="X34" s="167" t="s">
        <v>3886</v>
      </c>
      <c r="Y34" s="167" t="s">
        <v>4673</v>
      </c>
      <c r="AC34" s="167" t="s">
        <v>5493</v>
      </c>
    </row>
    <row r="35" spans="1:29">
      <c r="A35" s="161">
        <v>35</v>
      </c>
      <c r="B35" s="162" t="s">
        <v>29</v>
      </c>
      <c r="C35" s="161" t="s">
        <v>191</v>
      </c>
      <c r="D35" s="162" t="s">
        <v>48</v>
      </c>
      <c r="F35" s="167" t="s">
        <v>192</v>
      </c>
      <c r="Q35" s="161" t="s">
        <v>193</v>
      </c>
      <c r="R35" s="167" t="s">
        <v>194</v>
      </c>
      <c r="S35" s="162" t="s">
        <v>43</v>
      </c>
      <c r="U35" s="183" t="s">
        <v>4693</v>
      </c>
      <c r="X35" s="167" t="s">
        <v>3885</v>
      </c>
      <c r="Y35" s="167" t="s">
        <v>4673</v>
      </c>
      <c r="AC35" s="167" t="s">
        <v>5494</v>
      </c>
    </row>
    <row r="36" spans="1:29">
      <c r="A36" s="161">
        <v>36</v>
      </c>
      <c r="B36" s="162" t="s">
        <v>29</v>
      </c>
      <c r="C36" s="161" t="s">
        <v>196</v>
      </c>
      <c r="D36" s="162" t="s">
        <v>48</v>
      </c>
      <c r="F36" s="167" t="s">
        <v>197</v>
      </c>
      <c r="Q36" s="161" t="s">
        <v>198</v>
      </c>
      <c r="R36" s="167" t="s">
        <v>3884</v>
      </c>
      <c r="S36" s="162" t="s">
        <v>43</v>
      </c>
      <c r="U36" s="183" t="s">
        <v>4694</v>
      </c>
      <c r="X36" s="167" t="s">
        <v>3883</v>
      </c>
      <c r="Y36" s="167" t="s">
        <v>4673</v>
      </c>
      <c r="AC36" s="167" t="s">
        <v>5495</v>
      </c>
    </row>
    <row r="37" spans="1:29">
      <c r="A37" s="161">
        <v>37</v>
      </c>
      <c r="B37" s="162" t="s">
        <v>29</v>
      </c>
      <c r="C37" s="161" t="s">
        <v>201</v>
      </c>
      <c r="D37" s="162" t="s">
        <v>48</v>
      </c>
      <c r="F37" s="167" t="s">
        <v>202</v>
      </c>
      <c r="Q37" s="161" t="s">
        <v>203</v>
      </c>
      <c r="R37" s="167" t="s">
        <v>3882</v>
      </c>
      <c r="S37" s="162" t="s">
        <v>43</v>
      </c>
      <c r="U37" s="183" t="s">
        <v>4695</v>
      </c>
      <c r="X37" s="167" t="s">
        <v>3881</v>
      </c>
      <c r="Y37" s="167" t="s">
        <v>4673</v>
      </c>
      <c r="AC37" s="167" t="s">
        <v>5496</v>
      </c>
    </row>
    <row r="38" spans="1:29">
      <c r="A38">
        <v>38</v>
      </c>
      <c r="B38" s="1" t="s">
        <v>29</v>
      </c>
      <c r="C38" t="s">
        <v>206</v>
      </c>
      <c r="D38" s="1" t="s">
        <v>60</v>
      </c>
      <c r="E38" s="160"/>
      <c r="F38" s="160" t="s">
        <v>207</v>
      </c>
      <c r="G38" s="160"/>
      <c r="H38" s="160"/>
      <c r="I38" s="160"/>
      <c r="J38" s="160"/>
      <c r="K38" s="160"/>
      <c r="L38" s="160"/>
      <c r="M38" s="160"/>
      <c r="N38" s="160"/>
      <c r="O38" s="160"/>
      <c r="P38" s="160"/>
      <c r="Q38" t="s">
        <v>208</v>
      </c>
      <c r="R38" s="160" t="s">
        <v>209</v>
      </c>
      <c r="S38" s="1" t="s">
        <v>210</v>
      </c>
      <c r="T38" s="1" t="s">
        <v>3359</v>
      </c>
      <c r="U38" s="185" t="s">
        <v>4697</v>
      </c>
      <c r="V38" s="1">
        <v>1</v>
      </c>
      <c r="W38" s="1" t="s">
        <v>5470</v>
      </c>
      <c r="X38" s="160" t="s">
        <v>3880</v>
      </c>
      <c r="Y38" s="160" t="s">
        <v>4697</v>
      </c>
      <c r="Z38" s="160"/>
      <c r="AA38" s="160"/>
      <c r="AB38" s="160"/>
      <c r="AC38" s="160" t="s">
        <v>4696</v>
      </c>
    </row>
    <row r="39" spans="1:29">
      <c r="A39" s="161">
        <v>39</v>
      </c>
      <c r="B39" s="162" t="s">
        <v>29</v>
      </c>
      <c r="C39" s="161" t="s">
        <v>211</v>
      </c>
      <c r="D39" s="162" t="s">
        <v>69</v>
      </c>
      <c r="G39" s="167" t="s">
        <v>212</v>
      </c>
      <c r="Q39" s="161" t="s">
        <v>213</v>
      </c>
      <c r="R39" s="167" t="s">
        <v>214</v>
      </c>
      <c r="S39" s="162" t="s">
        <v>73</v>
      </c>
    </row>
    <row r="40" spans="1:29">
      <c r="A40" s="161">
        <v>40</v>
      </c>
      <c r="B40" s="162" t="s">
        <v>29</v>
      </c>
      <c r="C40" s="175" t="s">
        <v>215</v>
      </c>
      <c r="D40" s="162" t="s">
        <v>48</v>
      </c>
      <c r="H40" s="167" t="s">
        <v>216</v>
      </c>
      <c r="Q40" s="161" t="s">
        <v>217</v>
      </c>
      <c r="R40" s="167" t="s">
        <v>218</v>
      </c>
      <c r="S40" s="162" t="s">
        <v>43</v>
      </c>
      <c r="U40" s="183" t="s">
        <v>4698</v>
      </c>
      <c r="X40" s="167" t="s">
        <v>3879</v>
      </c>
      <c r="Y40" s="167" t="s">
        <v>4697</v>
      </c>
      <c r="AC40" s="167" t="s">
        <v>5497</v>
      </c>
    </row>
    <row r="41" spans="1:29">
      <c r="A41" s="161">
        <v>41</v>
      </c>
      <c r="B41" s="162" t="s">
        <v>29</v>
      </c>
      <c r="C41" s="161" t="s">
        <v>219</v>
      </c>
      <c r="D41" s="162" t="s">
        <v>48</v>
      </c>
      <c r="H41" s="167" t="s">
        <v>220</v>
      </c>
      <c r="Q41" s="161" t="s">
        <v>221</v>
      </c>
      <c r="R41" s="167" t="s">
        <v>222</v>
      </c>
      <c r="S41" s="162" t="s">
        <v>43</v>
      </c>
      <c r="U41" s="183" t="s">
        <v>4699</v>
      </c>
      <c r="X41" s="167" t="s">
        <v>3878</v>
      </c>
      <c r="Y41" s="167" t="s">
        <v>4697</v>
      </c>
      <c r="AC41" s="167" t="s">
        <v>5498</v>
      </c>
    </row>
    <row r="42" spans="1:29">
      <c r="A42" s="161">
        <v>42</v>
      </c>
      <c r="B42" s="162" t="s">
        <v>29</v>
      </c>
      <c r="C42" s="161" t="s">
        <v>226</v>
      </c>
      <c r="D42" s="162" t="s">
        <v>48</v>
      </c>
      <c r="H42" s="167" t="s">
        <v>227</v>
      </c>
      <c r="Q42" s="161" t="s">
        <v>228</v>
      </c>
      <c r="R42" s="167" t="s">
        <v>229</v>
      </c>
      <c r="S42" s="162" t="s">
        <v>43</v>
      </c>
      <c r="U42" s="183" t="s">
        <v>4700</v>
      </c>
      <c r="X42" s="167" t="s">
        <v>4019</v>
      </c>
      <c r="Y42" s="167" t="s">
        <v>4697</v>
      </c>
      <c r="AC42" s="167" t="s">
        <v>5499</v>
      </c>
    </row>
    <row r="43" spans="1:29">
      <c r="A43" s="161">
        <v>43</v>
      </c>
      <c r="B43" s="162" t="s">
        <v>29</v>
      </c>
      <c r="C43" s="161" t="s">
        <v>230</v>
      </c>
      <c r="D43" s="162" t="s">
        <v>60</v>
      </c>
      <c r="F43" s="167" t="s">
        <v>231</v>
      </c>
      <c r="Q43" s="161" t="s">
        <v>232</v>
      </c>
      <c r="R43" s="167" t="s">
        <v>233</v>
      </c>
      <c r="S43" s="162" t="s">
        <v>210</v>
      </c>
      <c r="T43" s="162" t="s">
        <v>3359</v>
      </c>
      <c r="U43" s="183" t="s">
        <v>4702</v>
      </c>
      <c r="V43" s="162">
        <v>1</v>
      </c>
      <c r="W43" s="162" t="s">
        <v>5469</v>
      </c>
      <c r="X43" s="167" t="s">
        <v>3877</v>
      </c>
      <c r="Y43" s="167" t="s">
        <v>4702</v>
      </c>
      <c r="AC43" s="167" t="s">
        <v>4701</v>
      </c>
    </row>
    <row r="44" spans="1:29">
      <c r="A44" s="161">
        <v>44</v>
      </c>
      <c r="B44" s="162" t="s">
        <v>29</v>
      </c>
      <c r="C44" s="161" t="s">
        <v>236</v>
      </c>
      <c r="D44" s="162" t="s">
        <v>69</v>
      </c>
      <c r="G44" s="167" t="s">
        <v>237</v>
      </c>
      <c r="Q44" s="161" t="s">
        <v>238</v>
      </c>
      <c r="R44" s="167" t="s">
        <v>239</v>
      </c>
      <c r="S44" s="162" t="s">
        <v>34</v>
      </c>
    </row>
    <row r="45" spans="1:29">
      <c r="A45" s="161">
        <v>45</v>
      </c>
      <c r="B45" s="162" t="s">
        <v>29</v>
      </c>
      <c r="C45" s="175" t="s">
        <v>240</v>
      </c>
      <c r="D45" s="162" t="s">
        <v>48</v>
      </c>
      <c r="H45" s="167" t="s">
        <v>241</v>
      </c>
      <c r="Q45" s="161" t="s">
        <v>242</v>
      </c>
      <c r="R45" s="167" t="s">
        <v>243</v>
      </c>
      <c r="S45" s="162" t="s">
        <v>64</v>
      </c>
      <c r="U45" s="183" t="s">
        <v>4703</v>
      </c>
      <c r="X45" s="167" t="s">
        <v>3876</v>
      </c>
      <c r="Y45" s="167" t="s">
        <v>4702</v>
      </c>
      <c r="AC45" s="167" t="s">
        <v>5500</v>
      </c>
    </row>
    <row r="46" spans="1:29">
      <c r="A46" s="161">
        <v>46</v>
      </c>
      <c r="B46" s="162" t="s">
        <v>29</v>
      </c>
      <c r="C46" s="161" t="s">
        <v>246</v>
      </c>
      <c r="D46" s="162" t="s">
        <v>48</v>
      </c>
      <c r="H46" s="167" t="s">
        <v>247</v>
      </c>
      <c r="Q46" s="161" t="s">
        <v>248</v>
      </c>
      <c r="R46" s="167" t="s">
        <v>249</v>
      </c>
      <c r="S46" s="162" t="s">
        <v>43</v>
      </c>
      <c r="U46" s="183" t="s">
        <v>4704</v>
      </c>
      <c r="X46" s="167" t="s">
        <v>3875</v>
      </c>
      <c r="Y46" s="167" t="s">
        <v>4702</v>
      </c>
      <c r="AC46" s="167" t="s">
        <v>5501</v>
      </c>
    </row>
    <row r="47" spans="1:29">
      <c r="A47" s="161">
        <v>47</v>
      </c>
      <c r="B47" s="162" t="s">
        <v>29</v>
      </c>
      <c r="C47" s="161" t="s">
        <v>253</v>
      </c>
      <c r="D47" s="162" t="s">
        <v>48</v>
      </c>
      <c r="H47" s="167" t="s">
        <v>254</v>
      </c>
      <c r="Q47" s="161" t="s">
        <v>255</v>
      </c>
      <c r="R47" s="167" t="s">
        <v>256</v>
      </c>
      <c r="S47" s="162" t="s">
        <v>43</v>
      </c>
      <c r="U47" s="183" t="s">
        <v>4705</v>
      </c>
      <c r="X47" s="167" t="s">
        <v>3874</v>
      </c>
      <c r="Y47" s="167" t="s">
        <v>4702</v>
      </c>
      <c r="AC47" s="167" t="s">
        <v>5502</v>
      </c>
    </row>
    <row r="48" spans="1:29">
      <c r="A48" s="161">
        <v>48</v>
      </c>
      <c r="B48" s="162" t="s">
        <v>29</v>
      </c>
      <c r="C48" s="161" t="s">
        <v>258</v>
      </c>
      <c r="D48" s="162" t="s">
        <v>48</v>
      </c>
      <c r="H48" s="167" t="s">
        <v>259</v>
      </c>
      <c r="Q48" s="161" t="s">
        <v>260</v>
      </c>
      <c r="R48" s="167" t="s">
        <v>261</v>
      </c>
      <c r="S48" s="162" t="s">
        <v>43</v>
      </c>
      <c r="U48" s="183" t="s">
        <v>4706</v>
      </c>
      <c r="X48" s="167" t="s">
        <v>3873</v>
      </c>
      <c r="Y48" s="167" t="s">
        <v>4702</v>
      </c>
      <c r="AC48" s="167" t="s">
        <v>5503</v>
      </c>
    </row>
    <row r="49" spans="1:29">
      <c r="A49" s="161">
        <v>49</v>
      </c>
      <c r="B49" s="162" t="s">
        <v>29</v>
      </c>
      <c r="C49" s="161" t="s">
        <v>264</v>
      </c>
      <c r="D49" s="162" t="s">
        <v>48</v>
      </c>
      <c r="H49" s="167" t="s">
        <v>265</v>
      </c>
      <c r="Q49" s="161" t="s">
        <v>266</v>
      </c>
      <c r="R49" s="167" t="s">
        <v>267</v>
      </c>
      <c r="S49" s="162" t="s">
        <v>43</v>
      </c>
      <c r="U49" s="183" t="s">
        <v>4707</v>
      </c>
      <c r="X49" s="167" t="s">
        <v>3872</v>
      </c>
      <c r="Y49" s="167" t="s">
        <v>4702</v>
      </c>
      <c r="AC49" s="167" t="s">
        <v>5504</v>
      </c>
    </row>
    <row r="50" spans="1:29">
      <c r="A50" s="161">
        <v>50</v>
      </c>
      <c r="B50" s="162" t="s">
        <v>29</v>
      </c>
      <c r="C50" s="161" t="s">
        <v>268</v>
      </c>
      <c r="D50" s="162" t="s">
        <v>48</v>
      </c>
      <c r="H50" s="167" t="s">
        <v>269</v>
      </c>
      <c r="Q50" s="161" t="s">
        <v>270</v>
      </c>
      <c r="R50" s="167" t="s">
        <v>271</v>
      </c>
      <c r="S50" s="162" t="s">
        <v>43</v>
      </c>
      <c r="U50" s="183" t="s">
        <v>4708</v>
      </c>
      <c r="X50" s="167" t="s">
        <v>3871</v>
      </c>
      <c r="Y50" s="167" t="s">
        <v>4702</v>
      </c>
      <c r="AC50" s="167" t="s">
        <v>5505</v>
      </c>
    </row>
    <row r="51" spans="1:29">
      <c r="A51" s="161">
        <v>51</v>
      </c>
      <c r="B51" s="162" t="s">
        <v>29</v>
      </c>
      <c r="C51" s="161" t="s">
        <v>274</v>
      </c>
      <c r="D51" s="162" t="s">
        <v>48</v>
      </c>
      <c r="H51" s="167" t="s">
        <v>275</v>
      </c>
      <c r="Q51" s="161" t="s">
        <v>276</v>
      </c>
      <c r="R51" s="167" t="s">
        <v>277</v>
      </c>
      <c r="S51" s="162" t="s">
        <v>43</v>
      </c>
      <c r="U51" s="183" t="s">
        <v>4709</v>
      </c>
      <c r="X51" s="167" t="s">
        <v>3870</v>
      </c>
      <c r="Y51" s="167" t="s">
        <v>4702</v>
      </c>
      <c r="AC51" s="167" t="s">
        <v>5506</v>
      </c>
    </row>
    <row r="52" spans="1:29">
      <c r="A52" s="161">
        <v>52</v>
      </c>
      <c r="B52" s="162" t="s">
        <v>29</v>
      </c>
      <c r="C52" s="161" t="s">
        <v>278</v>
      </c>
      <c r="D52" s="162" t="s">
        <v>48</v>
      </c>
      <c r="H52" s="167" t="s">
        <v>279</v>
      </c>
      <c r="Q52" s="161" t="s">
        <v>280</v>
      </c>
      <c r="R52" s="167" t="s">
        <v>3432</v>
      </c>
      <c r="S52" s="162" t="s">
        <v>43</v>
      </c>
      <c r="U52" s="183" t="s">
        <v>4710</v>
      </c>
      <c r="X52" s="167" t="s">
        <v>3869</v>
      </c>
      <c r="Y52" s="167" t="s">
        <v>4702</v>
      </c>
      <c r="AC52" s="167" t="s">
        <v>5507</v>
      </c>
    </row>
    <row r="53" spans="1:29">
      <c r="A53" s="161">
        <v>53</v>
      </c>
      <c r="B53" s="162" t="s">
        <v>29</v>
      </c>
      <c r="C53" s="161" t="s">
        <v>284</v>
      </c>
      <c r="D53" s="162" t="s">
        <v>48</v>
      </c>
      <c r="H53" s="167" t="s">
        <v>285</v>
      </c>
      <c r="Q53" s="161" t="s">
        <v>286</v>
      </c>
      <c r="R53" s="167" t="s">
        <v>287</v>
      </c>
      <c r="S53" s="162" t="s">
        <v>43</v>
      </c>
      <c r="U53" s="183" t="s">
        <v>4711</v>
      </c>
      <c r="X53" s="167" t="s">
        <v>3868</v>
      </c>
      <c r="Y53" s="167" t="s">
        <v>4702</v>
      </c>
      <c r="AC53" s="167" t="s">
        <v>5508</v>
      </c>
    </row>
    <row r="54" spans="1:29">
      <c r="A54" s="161">
        <v>54</v>
      </c>
      <c r="B54" s="162" t="s">
        <v>29</v>
      </c>
      <c r="C54" s="161" t="s">
        <v>288</v>
      </c>
      <c r="D54" s="162" t="s">
        <v>60</v>
      </c>
      <c r="F54" s="167" t="s">
        <v>289</v>
      </c>
      <c r="Q54" s="161" t="s">
        <v>290</v>
      </c>
      <c r="R54" s="167" t="s">
        <v>291</v>
      </c>
      <c r="S54" s="162" t="s">
        <v>210</v>
      </c>
      <c r="T54" s="162" t="s">
        <v>3359</v>
      </c>
      <c r="U54" s="183" t="s">
        <v>4713</v>
      </c>
      <c r="V54" s="162">
        <v>1</v>
      </c>
      <c r="W54" s="162" t="s">
        <v>5468</v>
      </c>
      <c r="X54" s="167" t="s">
        <v>3867</v>
      </c>
      <c r="Y54" s="167" t="s">
        <v>4713</v>
      </c>
      <c r="AC54" s="167" t="s">
        <v>4712</v>
      </c>
    </row>
    <row r="55" spans="1:29">
      <c r="A55" s="161">
        <v>55</v>
      </c>
      <c r="B55" s="162" t="s">
        <v>29</v>
      </c>
      <c r="C55" s="161" t="s">
        <v>293</v>
      </c>
      <c r="D55" s="162" t="s">
        <v>69</v>
      </c>
      <c r="G55" s="167" t="s">
        <v>294</v>
      </c>
      <c r="Q55" s="161" t="s">
        <v>295</v>
      </c>
      <c r="R55" s="167" t="s">
        <v>296</v>
      </c>
      <c r="S55" s="162" t="s">
        <v>34</v>
      </c>
    </row>
    <row r="56" spans="1:29">
      <c r="A56" s="161">
        <v>56</v>
      </c>
      <c r="B56" s="162" t="s">
        <v>29</v>
      </c>
      <c r="C56" s="175" t="s">
        <v>297</v>
      </c>
      <c r="D56" s="162" t="s">
        <v>48</v>
      </c>
      <c r="H56" s="167" t="s">
        <v>298</v>
      </c>
      <c r="Q56" s="161" t="s">
        <v>299</v>
      </c>
      <c r="R56" s="167" t="s">
        <v>300</v>
      </c>
      <c r="S56" s="162" t="s">
        <v>64</v>
      </c>
      <c r="U56" s="183" t="s">
        <v>4714</v>
      </c>
      <c r="X56" s="167" t="s">
        <v>4020</v>
      </c>
      <c r="Y56" s="167" t="s">
        <v>4713</v>
      </c>
      <c r="AC56" s="167" t="s">
        <v>5509</v>
      </c>
    </row>
    <row r="57" spans="1:29">
      <c r="A57" s="161">
        <v>57</v>
      </c>
      <c r="B57" s="162" t="s">
        <v>29</v>
      </c>
      <c r="C57" s="161" t="s">
        <v>301</v>
      </c>
      <c r="D57" s="162" t="s">
        <v>48</v>
      </c>
      <c r="H57" s="167" t="s">
        <v>302</v>
      </c>
      <c r="Q57" s="161" t="s">
        <v>303</v>
      </c>
      <c r="R57" s="167" t="s">
        <v>304</v>
      </c>
      <c r="S57" s="162" t="s">
        <v>43</v>
      </c>
      <c r="U57" s="183" t="s">
        <v>4715</v>
      </c>
      <c r="X57" s="167" t="s">
        <v>3866</v>
      </c>
      <c r="Y57" s="167" t="s">
        <v>4713</v>
      </c>
      <c r="AC57" s="167" t="s">
        <v>5510</v>
      </c>
    </row>
    <row r="58" spans="1:29">
      <c r="A58" s="161">
        <v>58</v>
      </c>
      <c r="B58" s="162" t="s">
        <v>29</v>
      </c>
      <c r="C58" s="161" t="s">
        <v>307</v>
      </c>
      <c r="D58" s="162" t="s">
        <v>48</v>
      </c>
      <c r="H58" s="167" t="s">
        <v>308</v>
      </c>
      <c r="Q58" s="161" t="s">
        <v>309</v>
      </c>
      <c r="R58" s="167" t="s">
        <v>310</v>
      </c>
      <c r="S58" s="162" t="s">
        <v>43</v>
      </c>
      <c r="U58" s="183" t="s">
        <v>4716</v>
      </c>
      <c r="X58" s="167" t="s">
        <v>3865</v>
      </c>
      <c r="Y58" s="167" t="s">
        <v>4713</v>
      </c>
      <c r="AC58" s="167" t="s">
        <v>5511</v>
      </c>
    </row>
    <row r="59" spans="1:29">
      <c r="A59" s="161">
        <v>59</v>
      </c>
      <c r="B59" s="162" t="s">
        <v>29</v>
      </c>
      <c r="C59" s="161" t="s">
        <v>311</v>
      </c>
      <c r="D59" s="162" t="s">
        <v>48</v>
      </c>
      <c r="H59" s="167" t="s">
        <v>312</v>
      </c>
      <c r="Q59" s="161" t="s">
        <v>313</v>
      </c>
      <c r="R59" s="167" t="s">
        <v>313</v>
      </c>
      <c r="S59" s="162" t="s">
        <v>64</v>
      </c>
      <c r="U59" s="183" t="s">
        <v>4717</v>
      </c>
      <c r="X59" s="167" t="s">
        <v>3864</v>
      </c>
      <c r="Y59" s="167" t="s">
        <v>4713</v>
      </c>
      <c r="AC59" s="167" t="s">
        <v>5512</v>
      </c>
    </row>
    <row r="60" spans="1:29">
      <c r="A60" s="161">
        <v>60</v>
      </c>
      <c r="B60" s="162" t="s">
        <v>29</v>
      </c>
      <c r="C60" s="161" t="s">
        <v>318</v>
      </c>
      <c r="D60" s="162" t="s">
        <v>48</v>
      </c>
      <c r="H60" s="167" t="s">
        <v>319</v>
      </c>
      <c r="Q60" s="161" t="s">
        <v>320</v>
      </c>
      <c r="R60" s="167" t="s">
        <v>320</v>
      </c>
      <c r="S60" s="162" t="s">
        <v>43</v>
      </c>
      <c r="U60" s="183" t="s">
        <v>4718</v>
      </c>
      <c r="X60" s="167" t="s">
        <v>3863</v>
      </c>
      <c r="Y60" s="167" t="s">
        <v>4713</v>
      </c>
      <c r="AC60" s="167" t="s">
        <v>5513</v>
      </c>
    </row>
    <row r="61" spans="1:29">
      <c r="A61" s="161">
        <v>61</v>
      </c>
      <c r="B61" s="162" t="s">
        <v>29</v>
      </c>
      <c r="C61" s="161" t="s">
        <v>321</v>
      </c>
      <c r="D61" s="162" t="s">
        <v>39</v>
      </c>
      <c r="E61" s="167" t="s">
        <v>322</v>
      </c>
      <c r="Q61" s="161" t="s">
        <v>323</v>
      </c>
      <c r="R61" s="167" t="s">
        <v>324</v>
      </c>
      <c r="S61" s="162" t="s">
        <v>64</v>
      </c>
      <c r="X61" s="167" t="s">
        <v>3862</v>
      </c>
      <c r="Y61" s="167" t="s">
        <v>4713</v>
      </c>
    </row>
    <row r="62" spans="1:29">
      <c r="A62" s="161">
        <v>62</v>
      </c>
      <c r="B62" s="162" t="s">
        <v>29</v>
      </c>
      <c r="C62" s="161" t="s">
        <v>326</v>
      </c>
      <c r="D62" s="162" t="s">
        <v>60</v>
      </c>
      <c r="F62" s="167" t="s">
        <v>327</v>
      </c>
      <c r="Q62" s="161" t="s">
        <v>328</v>
      </c>
      <c r="R62" s="167" t="s">
        <v>329</v>
      </c>
      <c r="S62" s="162" t="s">
        <v>64</v>
      </c>
    </row>
    <row r="63" spans="1:29">
      <c r="A63" s="161">
        <v>63</v>
      </c>
      <c r="B63" s="162" t="s">
        <v>29</v>
      </c>
      <c r="C63" s="161" t="s">
        <v>330</v>
      </c>
      <c r="D63" s="162" t="s">
        <v>69</v>
      </c>
      <c r="G63" s="167" t="s">
        <v>331</v>
      </c>
      <c r="Q63" s="161" t="s">
        <v>332</v>
      </c>
      <c r="R63" s="167" t="s">
        <v>333</v>
      </c>
      <c r="S63" s="162" t="s">
        <v>34</v>
      </c>
    </row>
    <row r="64" spans="1:29">
      <c r="A64" s="161">
        <v>64</v>
      </c>
      <c r="B64" s="162" t="s">
        <v>29</v>
      </c>
      <c r="C64" s="175" t="s">
        <v>334</v>
      </c>
      <c r="D64" s="162" t="s">
        <v>60</v>
      </c>
      <c r="H64" s="167" t="s">
        <v>335</v>
      </c>
      <c r="Q64" s="161" t="s">
        <v>336</v>
      </c>
      <c r="R64" s="167" t="s">
        <v>337</v>
      </c>
      <c r="S64" s="162" t="s">
        <v>64</v>
      </c>
      <c r="T64" s="162">
        <v>1</v>
      </c>
      <c r="U64" s="184" t="s">
        <v>4720</v>
      </c>
      <c r="V64" s="162">
        <v>1</v>
      </c>
      <c r="W64" s="162" t="s">
        <v>5467</v>
      </c>
      <c r="X64" s="167" t="s">
        <v>3860</v>
      </c>
      <c r="Y64" s="167" t="s">
        <v>4720</v>
      </c>
      <c r="AC64" s="167" t="s">
        <v>4719</v>
      </c>
    </row>
    <row r="65" spans="1:29">
      <c r="A65" s="161">
        <v>65</v>
      </c>
      <c r="B65" s="162" t="s">
        <v>29</v>
      </c>
      <c r="C65" s="161" t="s">
        <v>340</v>
      </c>
      <c r="D65" s="162" t="s">
        <v>69</v>
      </c>
      <c r="I65" s="167" t="s">
        <v>341</v>
      </c>
      <c r="Q65" s="161" t="s">
        <v>342</v>
      </c>
      <c r="R65" s="167" t="s">
        <v>343</v>
      </c>
      <c r="S65" s="162" t="s">
        <v>34</v>
      </c>
    </row>
    <row r="66" spans="1:29">
      <c r="A66" s="161">
        <v>66</v>
      </c>
      <c r="B66" s="162" t="s">
        <v>29</v>
      </c>
      <c r="C66" s="175" t="s">
        <v>344</v>
      </c>
      <c r="D66" s="162" t="s">
        <v>48</v>
      </c>
      <c r="J66" s="167" t="s">
        <v>345</v>
      </c>
      <c r="Q66" s="161" t="s">
        <v>346</v>
      </c>
      <c r="R66" s="167" t="s">
        <v>347</v>
      </c>
      <c r="S66" s="162" t="s">
        <v>43</v>
      </c>
      <c r="U66" s="183" t="s">
        <v>4721</v>
      </c>
      <c r="X66" s="167" t="s">
        <v>4021</v>
      </c>
      <c r="Y66" s="167" t="s">
        <v>4720</v>
      </c>
      <c r="AC66" s="167" t="s">
        <v>5514</v>
      </c>
    </row>
    <row r="67" spans="1:29">
      <c r="A67" s="161">
        <v>67</v>
      </c>
      <c r="B67" s="162" t="s">
        <v>29</v>
      </c>
      <c r="C67" s="161" t="s">
        <v>350</v>
      </c>
      <c r="D67" s="162" t="s">
        <v>48</v>
      </c>
      <c r="J67" s="167" t="s">
        <v>351</v>
      </c>
      <c r="Q67" s="161" t="s">
        <v>352</v>
      </c>
      <c r="R67" s="167" t="s">
        <v>353</v>
      </c>
      <c r="S67" s="162" t="s">
        <v>43</v>
      </c>
      <c r="U67" s="183" t="s">
        <v>4722</v>
      </c>
      <c r="X67" s="167" t="s">
        <v>3859</v>
      </c>
      <c r="Y67" s="167" t="s">
        <v>4720</v>
      </c>
      <c r="AC67" s="167" t="s">
        <v>5515</v>
      </c>
    </row>
    <row r="68" spans="1:29">
      <c r="A68" s="161">
        <v>68</v>
      </c>
      <c r="B68" s="162" t="s">
        <v>29</v>
      </c>
      <c r="C68" s="161" t="s">
        <v>359</v>
      </c>
      <c r="D68" s="162" t="s">
        <v>48</v>
      </c>
      <c r="J68" s="167" t="s">
        <v>360</v>
      </c>
      <c r="Q68" s="161" t="s">
        <v>361</v>
      </c>
      <c r="R68" s="167" t="s">
        <v>362</v>
      </c>
      <c r="S68" s="162" t="s">
        <v>43</v>
      </c>
      <c r="U68" s="183" t="s">
        <v>4723</v>
      </c>
      <c r="X68" s="167" t="s">
        <v>3858</v>
      </c>
      <c r="Y68" s="167" t="s">
        <v>4720</v>
      </c>
      <c r="AC68" s="167" t="s">
        <v>5516</v>
      </c>
    </row>
    <row r="69" spans="1:29">
      <c r="A69" s="161">
        <v>69</v>
      </c>
      <c r="B69" s="162" t="s">
        <v>29</v>
      </c>
      <c r="C69" s="161" t="s">
        <v>367</v>
      </c>
      <c r="D69" s="162" t="s">
        <v>48</v>
      </c>
      <c r="J69" s="167" t="s">
        <v>368</v>
      </c>
      <c r="Q69" s="161" t="s">
        <v>369</v>
      </c>
      <c r="R69" s="167" t="s">
        <v>3857</v>
      </c>
      <c r="S69" s="162" t="s">
        <v>43</v>
      </c>
      <c r="U69" s="183" t="s">
        <v>4724</v>
      </c>
      <c r="X69" s="167" t="s">
        <v>3856</v>
      </c>
      <c r="Y69" s="167" t="s">
        <v>4720</v>
      </c>
      <c r="AC69" s="167" t="s">
        <v>5517</v>
      </c>
    </row>
    <row r="70" spans="1:29">
      <c r="A70" s="161">
        <v>70</v>
      </c>
      <c r="B70" s="162" t="s">
        <v>29</v>
      </c>
      <c r="C70" s="161" t="s">
        <v>375</v>
      </c>
      <c r="D70" s="162" t="s">
        <v>48</v>
      </c>
      <c r="J70" s="167" t="s">
        <v>376</v>
      </c>
      <c r="Q70" s="161" t="s">
        <v>377</v>
      </c>
      <c r="R70" s="167" t="s">
        <v>378</v>
      </c>
      <c r="S70" s="162" t="s">
        <v>43</v>
      </c>
      <c r="U70" s="183" t="s">
        <v>4725</v>
      </c>
      <c r="X70" s="167" t="s">
        <v>3855</v>
      </c>
      <c r="Y70" s="167" t="s">
        <v>4720</v>
      </c>
      <c r="AC70" s="167" t="s">
        <v>5518</v>
      </c>
    </row>
    <row r="71" spans="1:29">
      <c r="A71" s="161">
        <v>71</v>
      </c>
      <c r="B71" s="162" t="s">
        <v>29</v>
      </c>
      <c r="C71" s="161" t="s">
        <v>379</v>
      </c>
      <c r="D71" s="162" t="s">
        <v>60</v>
      </c>
      <c r="J71" s="167" t="s">
        <v>380</v>
      </c>
      <c r="Q71" s="161" t="s">
        <v>381</v>
      </c>
      <c r="R71" s="167" t="s">
        <v>382</v>
      </c>
      <c r="S71" s="162" t="s">
        <v>43</v>
      </c>
    </row>
    <row r="72" spans="1:29">
      <c r="A72" s="161">
        <v>72</v>
      </c>
      <c r="B72" s="162" t="s">
        <v>29</v>
      </c>
      <c r="C72" s="161" t="s">
        <v>385</v>
      </c>
      <c r="D72" s="162" t="s">
        <v>69</v>
      </c>
      <c r="K72" s="167" t="s">
        <v>386</v>
      </c>
      <c r="Q72" s="161" t="s">
        <v>387</v>
      </c>
      <c r="R72" s="167" t="s">
        <v>388</v>
      </c>
      <c r="S72" s="162" t="s">
        <v>34</v>
      </c>
    </row>
    <row r="73" spans="1:29">
      <c r="A73" s="161">
        <v>73</v>
      </c>
      <c r="B73" s="162" t="s">
        <v>29</v>
      </c>
      <c r="C73" s="175" t="s">
        <v>389</v>
      </c>
      <c r="D73" s="162" t="s">
        <v>48</v>
      </c>
      <c r="L73" s="167" t="s">
        <v>390</v>
      </c>
      <c r="Q73" s="161" t="s">
        <v>391</v>
      </c>
      <c r="R73" s="167" t="s">
        <v>392</v>
      </c>
      <c r="S73" s="162" t="s">
        <v>43</v>
      </c>
      <c r="U73" s="183" t="s">
        <v>5270</v>
      </c>
      <c r="X73" s="167" t="s">
        <v>4022</v>
      </c>
      <c r="Y73" s="167" t="s">
        <v>4720</v>
      </c>
      <c r="AC73" s="167" t="s">
        <v>5519</v>
      </c>
    </row>
    <row r="74" spans="1:29">
      <c r="A74" s="161">
        <v>74</v>
      </c>
      <c r="B74" s="162" t="s">
        <v>29</v>
      </c>
      <c r="C74" s="161" t="s">
        <v>393</v>
      </c>
      <c r="D74" s="162" t="s">
        <v>48</v>
      </c>
      <c r="L74" s="167" t="s">
        <v>394</v>
      </c>
      <c r="Q74" s="161" t="s">
        <v>395</v>
      </c>
      <c r="R74" s="167" t="s">
        <v>396</v>
      </c>
      <c r="S74" s="162" t="s">
        <v>43</v>
      </c>
      <c r="U74" s="183" t="s">
        <v>5271</v>
      </c>
      <c r="X74" s="167" t="s">
        <v>3853</v>
      </c>
      <c r="Y74" s="167" t="s">
        <v>4720</v>
      </c>
      <c r="AC74" s="167" t="s">
        <v>5520</v>
      </c>
    </row>
    <row r="75" spans="1:29">
      <c r="A75" s="161">
        <v>75</v>
      </c>
      <c r="B75" s="162" t="s">
        <v>29</v>
      </c>
      <c r="C75" s="161" t="s">
        <v>400</v>
      </c>
      <c r="D75" s="162" t="s">
        <v>48</v>
      </c>
      <c r="L75" s="167" t="s">
        <v>401</v>
      </c>
      <c r="Q75" s="161" t="s">
        <v>402</v>
      </c>
      <c r="R75" s="167" t="s">
        <v>403</v>
      </c>
      <c r="S75" s="162" t="s">
        <v>43</v>
      </c>
      <c r="U75" s="183" t="s">
        <v>5466</v>
      </c>
      <c r="X75" s="167" t="s">
        <v>3852</v>
      </c>
      <c r="Y75" s="167" t="s">
        <v>4720</v>
      </c>
      <c r="AC75" s="167" t="s">
        <v>5521</v>
      </c>
    </row>
    <row r="76" spans="1:29">
      <c r="A76" s="161">
        <v>76</v>
      </c>
      <c r="B76" s="162" t="s">
        <v>29</v>
      </c>
      <c r="C76" s="161" t="s">
        <v>404</v>
      </c>
      <c r="D76" s="162" t="s">
        <v>48</v>
      </c>
      <c r="L76" s="167" t="s">
        <v>405</v>
      </c>
      <c r="Q76" s="161" t="s">
        <v>406</v>
      </c>
      <c r="R76" s="167" t="s">
        <v>407</v>
      </c>
      <c r="S76" s="162" t="s">
        <v>43</v>
      </c>
      <c r="U76" s="183" t="s">
        <v>5465</v>
      </c>
      <c r="X76" s="167" t="s">
        <v>3851</v>
      </c>
      <c r="Y76" s="167" t="s">
        <v>4720</v>
      </c>
      <c r="AC76" s="167" t="s">
        <v>5522</v>
      </c>
    </row>
    <row r="77" spans="1:29">
      <c r="A77" s="161">
        <v>77</v>
      </c>
      <c r="B77" s="162" t="s">
        <v>29</v>
      </c>
      <c r="C77" s="161" t="s">
        <v>408</v>
      </c>
      <c r="D77" s="162" t="s">
        <v>60</v>
      </c>
      <c r="L77" s="167" t="s">
        <v>409</v>
      </c>
      <c r="Q77" s="161" t="s">
        <v>410</v>
      </c>
      <c r="R77" s="167" t="s">
        <v>411</v>
      </c>
      <c r="S77" s="162" t="s">
        <v>43</v>
      </c>
    </row>
    <row r="78" spans="1:29">
      <c r="A78" s="161">
        <v>78</v>
      </c>
      <c r="B78" s="162" t="s">
        <v>29</v>
      </c>
      <c r="C78" s="161" t="s">
        <v>415</v>
      </c>
      <c r="D78" s="162" t="s">
        <v>69</v>
      </c>
      <c r="M78" s="167" t="s">
        <v>416</v>
      </c>
      <c r="Q78" s="161" t="s">
        <v>417</v>
      </c>
      <c r="R78" s="167" t="s">
        <v>418</v>
      </c>
      <c r="S78" s="162" t="s">
        <v>34</v>
      </c>
    </row>
    <row r="79" spans="1:29">
      <c r="A79" s="161">
        <v>79</v>
      </c>
      <c r="B79" s="162" t="s">
        <v>29</v>
      </c>
      <c r="C79" s="161" t="s">
        <v>419</v>
      </c>
      <c r="D79" s="162" t="s">
        <v>48</v>
      </c>
      <c r="N79" s="167" t="s">
        <v>420</v>
      </c>
      <c r="Q79" s="161" t="s">
        <v>421</v>
      </c>
      <c r="R79" s="167" t="s">
        <v>422</v>
      </c>
      <c r="S79" s="162" t="s">
        <v>43</v>
      </c>
      <c r="U79" s="183" t="s">
        <v>5464</v>
      </c>
      <c r="X79" s="167" t="s">
        <v>3849</v>
      </c>
      <c r="Y79" s="167" t="s">
        <v>4720</v>
      </c>
      <c r="AC79" s="167" t="s">
        <v>5523</v>
      </c>
    </row>
    <row r="80" spans="1:29">
      <c r="A80" s="161">
        <v>80</v>
      </c>
      <c r="B80" s="162" t="s">
        <v>29</v>
      </c>
      <c r="C80" s="161" t="s">
        <v>425</v>
      </c>
      <c r="D80" s="162" t="s">
        <v>60</v>
      </c>
      <c r="L80" s="167" t="s">
        <v>426</v>
      </c>
      <c r="Q80" s="161" t="s">
        <v>427</v>
      </c>
      <c r="R80" s="167" t="s">
        <v>428</v>
      </c>
      <c r="S80" s="162" t="s">
        <v>43</v>
      </c>
    </row>
    <row r="81" spans="1:29">
      <c r="A81" s="161">
        <v>81</v>
      </c>
      <c r="B81" s="162" t="s">
        <v>29</v>
      </c>
      <c r="C81" s="161" t="s">
        <v>415</v>
      </c>
      <c r="D81" s="162" t="s">
        <v>69</v>
      </c>
      <c r="M81" s="167" t="s">
        <v>416</v>
      </c>
      <c r="Q81" s="161" t="s">
        <v>429</v>
      </c>
      <c r="R81" s="167" t="s">
        <v>430</v>
      </c>
      <c r="S81" s="162" t="s">
        <v>34</v>
      </c>
    </row>
    <row r="82" spans="1:29">
      <c r="A82" s="161">
        <v>82</v>
      </c>
      <c r="B82" s="162" t="s">
        <v>29</v>
      </c>
      <c r="C82" s="161" t="s">
        <v>419</v>
      </c>
      <c r="D82" s="162" t="s">
        <v>48</v>
      </c>
      <c r="N82" s="167" t="s">
        <v>420</v>
      </c>
      <c r="Q82" s="161" t="s">
        <v>432</v>
      </c>
      <c r="R82" s="167" t="s">
        <v>433</v>
      </c>
      <c r="S82" s="162" t="s">
        <v>43</v>
      </c>
      <c r="U82" s="183" t="s">
        <v>5463</v>
      </c>
      <c r="X82" s="167" t="s">
        <v>3847</v>
      </c>
      <c r="Y82" s="167" t="s">
        <v>4720</v>
      </c>
      <c r="AC82" s="167" t="s">
        <v>5524</v>
      </c>
    </row>
    <row r="83" spans="1:29">
      <c r="A83" s="161">
        <v>83</v>
      </c>
      <c r="B83" s="162" t="s">
        <v>29</v>
      </c>
      <c r="C83" s="161" t="s">
        <v>434</v>
      </c>
      <c r="D83" s="162" t="s">
        <v>60</v>
      </c>
      <c r="L83" s="167" t="s">
        <v>435</v>
      </c>
      <c r="Q83" s="161" t="s">
        <v>436</v>
      </c>
      <c r="R83" s="167" t="s">
        <v>437</v>
      </c>
      <c r="S83" s="162" t="s">
        <v>43</v>
      </c>
    </row>
    <row r="84" spans="1:29">
      <c r="A84" s="161">
        <v>84</v>
      </c>
      <c r="B84" s="162" t="s">
        <v>29</v>
      </c>
      <c r="C84" s="161" t="s">
        <v>415</v>
      </c>
      <c r="D84" s="162" t="s">
        <v>69</v>
      </c>
      <c r="M84" s="167" t="s">
        <v>416</v>
      </c>
      <c r="Q84" s="161" t="s">
        <v>438</v>
      </c>
      <c r="R84" s="167" t="s">
        <v>439</v>
      </c>
      <c r="S84" s="162" t="s">
        <v>34</v>
      </c>
    </row>
    <row r="85" spans="1:29">
      <c r="A85" s="161">
        <v>85</v>
      </c>
      <c r="B85" s="162" t="s">
        <v>29</v>
      </c>
      <c r="C85" s="161" t="s">
        <v>440</v>
      </c>
      <c r="D85" s="162" t="s">
        <v>48</v>
      </c>
      <c r="N85" s="167" t="s">
        <v>441</v>
      </c>
      <c r="Q85" s="161" t="s">
        <v>442</v>
      </c>
      <c r="R85" s="167" t="s">
        <v>443</v>
      </c>
      <c r="S85" s="162" t="s">
        <v>43</v>
      </c>
      <c r="U85" s="183" t="s">
        <v>5462</v>
      </c>
      <c r="X85" s="167" t="s">
        <v>3845</v>
      </c>
      <c r="Y85" s="167" t="s">
        <v>4720</v>
      </c>
      <c r="AC85" s="167" t="s">
        <v>5525</v>
      </c>
    </row>
    <row r="86" spans="1:29">
      <c r="A86" s="161">
        <v>86</v>
      </c>
      <c r="B86" s="162" t="s">
        <v>29</v>
      </c>
      <c r="C86" s="161" t="s">
        <v>446</v>
      </c>
      <c r="D86" s="162" t="s">
        <v>60</v>
      </c>
      <c r="J86" s="167" t="s">
        <v>447</v>
      </c>
      <c r="Q86" s="161" t="s">
        <v>448</v>
      </c>
      <c r="R86" s="167" t="s">
        <v>449</v>
      </c>
      <c r="S86" s="162" t="s">
        <v>43</v>
      </c>
    </row>
    <row r="87" spans="1:29">
      <c r="A87" s="161">
        <v>87</v>
      </c>
      <c r="B87" s="162" t="s">
        <v>29</v>
      </c>
      <c r="C87" s="161" t="s">
        <v>452</v>
      </c>
      <c r="D87" s="162" t="s">
        <v>69</v>
      </c>
      <c r="K87" s="167" t="s">
        <v>453</v>
      </c>
      <c r="Q87" s="161" t="s">
        <v>454</v>
      </c>
      <c r="R87" s="167" t="s">
        <v>455</v>
      </c>
      <c r="S87" s="162" t="s">
        <v>34</v>
      </c>
    </row>
    <row r="88" spans="1:29">
      <c r="A88" s="161">
        <v>88</v>
      </c>
      <c r="B88" s="162" t="s">
        <v>29</v>
      </c>
      <c r="C88" s="161" t="s">
        <v>456</v>
      </c>
      <c r="D88" s="162" t="s">
        <v>48</v>
      </c>
      <c r="L88" s="167" t="s">
        <v>457</v>
      </c>
      <c r="Q88" s="161" t="s">
        <v>458</v>
      </c>
      <c r="R88" s="167" t="s">
        <v>459</v>
      </c>
      <c r="S88" s="162" t="s">
        <v>43</v>
      </c>
      <c r="U88" s="183" t="s">
        <v>5461</v>
      </c>
      <c r="X88" s="167" t="s">
        <v>3843</v>
      </c>
      <c r="Y88" s="167" t="s">
        <v>4720</v>
      </c>
      <c r="AC88" s="167" t="s">
        <v>5526</v>
      </c>
    </row>
    <row r="89" spans="1:29">
      <c r="A89" s="161">
        <v>89</v>
      </c>
      <c r="B89" s="162" t="s">
        <v>29</v>
      </c>
      <c r="C89" s="161" t="s">
        <v>462</v>
      </c>
      <c r="D89" s="162" t="s">
        <v>48</v>
      </c>
      <c r="L89" s="167" t="s">
        <v>463</v>
      </c>
      <c r="Q89" s="161" t="s">
        <v>464</v>
      </c>
      <c r="R89" s="167" t="s">
        <v>465</v>
      </c>
      <c r="S89" s="162" t="s">
        <v>43</v>
      </c>
      <c r="U89" s="183" t="s">
        <v>5460</v>
      </c>
      <c r="X89" s="167" t="s">
        <v>3842</v>
      </c>
      <c r="Y89" s="167" t="s">
        <v>4720</v>
      </c>
      <c r="AC89" s="167" t="s">
        <v>5527</v>
      </c>
    </row>
    <row r="90" spans="1:29">
      <c r="A90" s="161">
        <v>90</v>
      </c>
      <c r="B90" s="162" t="s">
        <v>29</v>
      </c>
      <c r="C90" s="161" t="s">
        <v>468</v>
      </c>
      <c r="D90" s="162" t="s">
        <v>48</v>
      </c>
      <c r="L90" s="167" t="s">
        <v>469</v>
      </c>
      <c r="Q90" s="161" t="s">
        <v>470</v>
      </c>
      <c r="R90" s="167" t="s">
        <v>471</v>
      </c>
      <c r="S90" s="162" t="s">
        <v>43</v>
      </c>
      <c r="U90" s="183" t="s">
        <v>5459</v>
      </c>
      <c r="X90" s="167" t="s">
        <v>3841</v>
      </c>
      <c r="Y90" s="167" t="s">
        <v>4720</v>
      </c>
      <c r="AC90" s="167" t="s">
        <v>5528</v>
      </c>
    </row>
    <row r="91" spans="1:29">
      <c r="A91" s="161">
        <v>91</v>
      </c>
      <c r="B91" s="162" t="s">
        <v>29</v>
      </c>
      <c r="C91" s="161" t="s">
        <v>474</v>
      </c>
      <c r="D91" s="162" t="s">
        <v>48</v>
      </c>
      <c r="L91" s="167" t="s">
        <v>475</v>
      </c>
      <c r="Q91" s="161" t="s">
        <v>476</v>
      </c>
      <c r="R91" s="167" t="s">
        <v>477</v>
      </c>
      <c r="S91" s="162" t="s">
        <v>43</v>
      </c>
      <c r="U91" s="183" t="s">
        <v>5458</v>
      </c>
      <c r="X91" s="167" t="s">
        <v>3840</v>
      </c>
      <c r="Y91" s="167" t="s">
        <v>4720</v>
      </c>
      <c r="AC91" s="167" t="s">
        <v>5529</v>
      </c>
    </row>
    <row r="92" spans="1:29">
      <c r="A92" s="161">
        <v>92</v>
      </c>
      <c r="B92" s="162" t="s">
        <v>29</v>
      </c>
      <c r="C92" s="161" t="s">
        <v>480</v>
      </c>
      <c r="D92" s="162" t="s">
        <v>48</v>
      </c>
      <c r="L92" s="167" t="s">
        <v>481</v>
      </c>
      <c r="Q92" s="161" t="s">
        <v>482</v>
      </c>
      <c r="R92" s="167" t="s">
        <v>483</v>
      </c>
      <c r="S92" s="162" t="s">
        <v>64</v>
      </c>
      <c r="U92" s="183" t="s">
        <v>5457</v>
      </c>
      <c r="X92" s="167" t="s">
        <v>3839</v>
      </c>
      <c r="Y92" s="167" t="s">
        <v>4720</v>
      </c>
      <c r="AC92" s="167" t="s">
        <v>5530</v>
      </c>
    </row>
    <row r="93" spans="1:29">
      <c r="A93" s="161">
        <v>93</v>
      </c>
      <c r="B93" s="162" t="s">
        <v>29</v>
      </c>
      <c r="C93" s="161" t="s">
        <v>489</v>
      </c>
      <c r="D93" s="162" t="s">
        <v>60</v>
      </c>
      <c r="J93" s="167" t="s">
        <v>490</v>
      </c>
      <c r="Q93" s="161" t="s">
        <v>491</v>
      </c>
      <c r="R93" s="167" t="s">
        <v>492</v>
      </c>
      <c r="S93" s="162" t="s">
        <v>43</v>
      </c>
    </row>
    <row r="94" spans="1:29">
      <c r="A94" s="161">
        <v>94</v>
      </c>
      <c r="B94" s="162" t="s">
        <v>29</v>
      </c>
      <c r="C94" s="161" t="s">
        <v>415</v>
      </c>
      <c r="D94" s="162" t="s">
        <v>69</v>
      </c>
      <c r="K94" s="167" t="s">
        <v>416</v>
      </c>
      <c r="Q94" s="161" t="s">
        <v>493</v>
      </c>
      <c r="R94" s="167" t="s">
        <v>3754</v>
      </c>
      <c r="S94" s="162" t="s">
        <v>34</v>
      </c>
    </row>
    <row r="95" spans="1:29">
      <c r="A95" s="161">
        <v>95</v>
      </c>
      <c r="B95" s="162" t="s">
        <v>29</v>
      </c>
      <c r="C95" s="161" t="s">
        <v>495</v>
      </c>
      <c r="D95" s="162" t="s">
        <v>48</v>
      </c>
      <c r="L95" s="167" t="s">
        <v>496</v>
      </c>
      <c r="Q95" s="161" t="s">
        <v>497</v>
      </c>
      <c r="R95" s="167" t="s">
        <v>3753</v>
      </c>
      <c r="S95" s="162" t="s">
        <v>43</v>
      </c>
      <c r="U95" s="183" t="s">
        <v>5456</v>
      </c>
      <c r="X95" s="167" t="s">
        <v>3837</v>
      </c>
      <c r="Y95" s="167" t="s">
        <v>4720</v>
      </c>
      <c r="AC95" s="167" t="s">
        <v>5531</v>
      </c>
    </row>
    <row r="96" spans="1:29">
      <c r="A96" s="161">
        <v>96</v>
      </c>
      <c r="B96" s="162" t="s">
        <v>29</v>
      </c>
      <c r="C96" s="161" t="s">
        <v>419</v>
      </c>
      <c r="D96" s="162" t="s">
        <v>48</v>
      </c>
      <c r="L96" s="167" t="s">
        <v>420</v>
      </c>
      <c r="Q96" s="161" t="s">
        <v>502</v>
      </c>
      <c r="R96" s="167" t="s">
        <v>3751</v>
      </c>
      <c r="S96" s="162" t="s">
        <v>43</v>
      </c>
      <c r="U96" s="183" t="s">
        <v>5455</v>
      </c>
      <c r="X96" s="167" t="s">
        <v>3836</v>
      </c>
      <c r="Y96" s="167" t="s">
        <v>4720</v>
      </c>
      <c r="AC96" s="167" t="s">
        <v>5532</v>
      </c>
    </row>
    <row r="97" spans="1:29">
      <c r="A97" s="161">
        <v>97</v>
      </c>
      <c r="B97" s="162" t="s">
        <v>29</v>
      </c>
      <c r="C97" s="161" t="s">
        <v>507</v>
      </c>
      <c r="D97" s="162" t="s">
        <v>60</v>
      </c>
      <c r="H97" s="167" t="s">
        <v>508</v>
      </c>
      <c r="Q97" s="161" t="s">
        <v>509</v>
      </c>
      <c r="R97" s="167" t="s">
        <v>510</v>
      </c>
      <c r="S97" s="162" t="s">
        <v>64</v>
      </c>
      <c r="T97" s="162">
        <v>1</v>
      </c>
      <c r="U97" s="183" t="s">
        <v>4744</v>
      </c>
      <c r="V97" s="162">
        <v>1</v>
      </c>
      <c r="W97" s="162" t="s">
        <v>5454</v>
      </c>
      <c r="X97" s="167" t="s">
        <v>3835</v>
      </c>
      <c r="Y97" s="167" t="s">
        <v>4744</v>
      </c>
      <c r="AC97" s="167" t="s">
        <v>4743</v>
      </c>
    </row>
    <row r="98" spans="1:29">
      <c r="A98" s="161">
        <v>98</v>
      </c>
      <c r="B98" s="162" t="s">
        <v>29</v>
      </c>
      <c r="C98" s="161" t="s">
        <v>340</v>
      </c>
      <c r="D98" s="162" t="s">
        <v>69</v>
      </c>
      <c r="I98" s="167" t="s">
        <v>341</v>
      </c>
      <c r="Q98" s="161" t="s">
        <v>513</v>
      </c>
      <c r="R98" s="167" t="s">
        <v>514</v>
      </c>
      <c r="S98" s="162" t="s">
        <v>34</v>
      </c>
    </row>
    <row r="99" spans="1:29">
      <c r="A99" s="161">
        <v>99</v>
      </c>
      <c r="B99" s="162" t="s">
        <v>29</v>
      </c>
      <c r="C99" s="161" t="s">
        <v>344</v>
      </c>
      <c r="D99" s="162" t="s">
        <v>48</v>
      </c>
      <c r="J99" s="167" t="s">
        <v>345</v>
      </c>
      <c r="Q99" s="161" t="s">
        <v>515</v>
      </c>
      <c r="R99" s="167" t="s">
        <v>516</v>
      </c>
      <c r="S99" s="162" t="s">
        <v>43</v>
      </c>
      <c r="U99" s="183" t="s">
        <v>4745</v>
      </c>
      <c r="X99" s="167" t="s">
        <v>4023</v>
      </c>
      <c r="Y99" s="167" t="s">
        <v>4744</v>
      </c>
      <c r="AC99" s="167" t="s">
        <v>5533</v>
      </c>
    </row>
    <row r="100" spans="1:29">
      <c r="A100" s="161">
        <v>100</v>
      </c>
      <c r="B100" s="162" t="s">
        <v>29</v>
      </c>
      <c r="C100" s="161" t="s">
        <v>350</v>
      </c>
      <c r="D100" s="162" t="s">
        <v>48</v>
      </c>
      <c r="J100" s="167" t="s">
        <v>351</v>
      </c>
      <c r="Q100" s="161" t="s">
        <v>519</v>
      </c>
      <c r="R100" s="167" t="s">
        <v>353</v>
      </c>
      <c r="S100" s="162" t="s">
        <v>43</v>
      </c>
      <c r="U100" s="183" t="s">
        <v>4746</v>
      </c>
      <c r="X100" s="167" t="s">
        <v>3834</v>
      </c>
      <c r="Y100" s="167" t="s">
        <v>4744</v>
      </c>
      <c r="AC100" s="167" t="s">
        <v>5534</v>
      </c>
    </row>
    <row r="101" spans="1:29">
      <c r="A101" s="161">
        <v>101</v>
      </c>
      <c r="B101" s="162" t="s">
        <v>29</v>
      </c>
      <c r="C101" s="161" t="s">
        <v>359</v>
      </c>
      <c r="D101" s="162" t="s">
        <v>48</v>
      </c>
      <c r="J101" s="167" t="s">
        <v>360</v>
      </c>
      <c r="Q101" s="161" t="s">
        <v>522</v>
      </c>
      <c r="R101" s="167" t="s">
        <v>523</v>
      </c>
      <c r="S101" s="162" t="s">
        <v>43</v>
      </c>
      <c r="U101" s="183" t="s">
        <v>4747</v>
      </c>
      <c r="X101" s="167" t="s">
        <v>3833</v>
      </c>
      <c r="Y101" s="167" t="s">
        <v>4744</v>
      </c>
      <c r="AC101" s="167" t="s">
        <v>5535</v>
      </c>
    </row>
    <row r="102" spans="1:29">
      <c r="A102" s="161">
        <v>102</v>
      </c>
      <c r="B102" s="162" t="s">
        <v>29</v>
      </c>
      <c r="C102" s="161" t="s">
        <v>367</v>
      </c>
      <c r="D102" s="162" t="s">
        <v>48</v>
      </c>
      <c r="J102" s="167" t="s">
        <v>368</v>
      </c>
      <c r="Q102" s="161" t="s">
        <v>369</v>
      </c>
      <c r="R102" s="167" t="s">
        <v>3832</v>
      </c>
      <c r="S102" s="162" t="s">
        <v>43</v>
      </c>
      <c r="U102" s="183" t="s">
        <v>4748</v>
      </c>
      <c r="X102" s="167" t="s">
        <v>3831</v>
      </c>
      <c r="Y102" s="167" t="s">
        <v>4744</v>
      </c>
      <c r="AC102" s="167" t="s">
        <v>5536</v>
      </c>
    </row>
    <row r="103" spans="1:29">
      <c r="A103" s="161">
        <v>103</v>
      </c>
      <c r="B103" s="162" t="s">
        <v>29</v>
      </c>
      <c r="C103" s="161" t="s">
        <v>375</v>
      </c>
      <c r="D103" s="162" t="s">
        <v>48</v>
      </c>
      <c r="J103" s="167" t="s">
        <v>376</v>
      </c>
      <c r="Q103" s="161" t="s">
        <v>529</v>
      </c>
      <c r="R103" s="167" t="s">
        <v>530</v>
      </c>
      <c r="S103" s="162" t="s">
        <v>43</v>
      </c>
      <c r="U103" s="183" t="s">
        <v>4749</v>
      </c>
      <c r="X103" s="167" t="s">
        <v>3830</v>
      </c>
      <c r="Y103" s="167" t="s">
        <v>4744</v>
      </c>
      <c r="AC103" s="167" t="s">
        <v>5537</v>
      </c>
    </row>
    <row r="104" spans="1:29">
      <c r="A104" s="161">
        <v>104</v>
      </c>
      <c r="B104" s="162" t="s">
        <v>29</v>
      </c>
      <c r="C104" s="161" t="s">
        <v>379</v>
      </c>
      <c r="D104" s="162" t="s">
        <v>60</v>
      </c>
      <c r="J104" s="167" t="s">
        <v>380</v>
      </c>
      <c r="Q104" s="161" t="s">
        <v>531</v>
      </c>
      <c r="R104" s="167" t="s">
        <v>532</v>
      </c>
      <c r="S104" s="162" t="s">
        <v>43</v>
      </c>
    </row>
    <row r="105" spans="1:29">
      <c r="A105" s="161">
        <v>105</v>
      </c>
      <c r="B105" s="162" t="s">
        <v>29</v>
      </c>
      <c r="C105" s="161" t="s">
        <v>385</v>
      </c>
      <c r="D105" s="162" t="s">
        <v>69</v>
      </c>
      <c r="K105" s="167" t="s">
        <v>386</v>
      </c>
      <c r="Q105" s="161" t="s">
        <v>533</v>
      </c>
      <c r="R105" s="167" t="s">
        <v>388</v>
      </c>
      <c r="S105" s="162" t="s">
        <v>73</v>
      </c>
    </row>
    <row r="106" spans="1:29">
      <c r="A106" s="161">
        <v>106</v>
      </c>
      <c r="B106" s="162" t="s">
        <v>29</v>
      </c>
      <c r="C106" s="161" t="s">
        <v>389</v>
      </c>
      <c r="D106" s="162" t="s">
        <v>48</v>
      </c>
      <c r="L106" s="167" t="s">
        <v>390</v>
      </c>
      <c r="Q106" s="161" t="s">
        <v>534</v>
      </c>
      <c r="R106" s="167" t="s">
        <v>535</v>
      </c>
      <c r="S106" s="162" t="s">
        <v>43</v>
      </c>
      <c r="U106" s="183" t="s">
        <v>5272</v>
      </c>
      <c r="X106" s="167" t="s">
        <v>4024</v>
      </c>
      <c r="Y106" s="167" t="s">
        <v>4744</v>
      </c>
      <c r="AC106" s="167" t="s">
        <v>5538</v>
      </c>
    </row>
    <row r="107" spans="1:29">
      <c r="A107" s="161">
        <v>107</v>
      </c>
      <c r="B107" s="162" t="s">
        <v>29</v>
      </c>
      <c r="C107" s="161" t="s">
        <v>393</v>
      </c>
      <c r="D107" s="162" t="s">
        <v>48</v>
      </c>
      <c r="L107" s="167" t="s">
        <v>394</v>
      </c>
      <c r="Q107" s="161" t="s">
        <v>536</v>
      </c>
      <c r="R107" s="167" t="s">
        <v>537</v>
      </c>
      <c r="S107" s="162" t="s">
        <v>43</v>
      </c>
      <c r="U107" s="183" t="s">
        <v>5273</v>
      </c>
      <c r="X107" s="167" t="s">
        <v>3828</v>
      </c>
      <c r="Y107" s="167" t="s">
        <v>4744</v>
      </c>
      <c r="AC107" s="167" t="s">
        <v>5539</v>
      </c>
    </row>
    <row r="108" spans="1:29">
      <c r="A108" s="161">
        <v>108</v>
      </c>
      <c r="B108" s="162" t="s">
        <v>29</v>
      </c>
      <c r="C108" s="161" t="s">
        <v>400</v>
      </c>
      <c r="D108" s="162" t="s">
        <v>48</v>
      </c>
      <c r="L108" s="167" t="s">
        <v>401</v>
      </c>
      <c r="Q108" s="161" t="s">
        <v>540</v>
      </c>
      <c r="R108" s="167" t="s">
        <v>541</v>
      </c>
      <c r="S108" s="162" t="s">
        <v>43</v>
      </c>
      <c r="U108" s="183" t="s">
        <v>5453</v>
      </c>
      <c r="X108" s="167" t="s">
        <v>3827</v>
      </c>
      <c r="Y108" s="167" t="s">
        <v>4744</v>
      </c>
      <c r="AC108" s="167" t="s">
        <v>5540</v>
      </c>
    </row>
    <row r="109" spans="1:29">
      <c r="A109" s="161">
        <v>109</v>
      </c>
      <c r="B109" s="162" t="s">
        <v>29</v>
      </c>
      <c r="C109" s="161" t="s">
        <v>404</v>
      </c>
      <c r="D109" s="162" t="s">
        <v>48</v>
      </c>
      <c r="L109" s="167" t="s">
        <v>405</v>
      </c>
      <c r="Q109" s="161" t="s">
        <v>542</v>
      </c>
      <c r="R109" s="167" t="s">
        <v>543</v>
      </c>
      <c r="S109" s="162" t="s">
        <v>43</v>
      </c>
      <c r="U109" s="183" t="s">
        <v>5452</v>
      </c>
      <c r="X109" s="167" t="s">
        <v>3826</v>
      </c>
      <c r="Y109" s="167" t="s">
        <v>4744</v>
      </c>
      <c r="AC109" s="167" t="s">
        <v>5541</v>
      </c>
    </row>
    <row r="110" spans="1:29">
      <c r="A110" s="161">
        <v>110</v>
      </c>
      <c r="B110" s="162" t="s">
        <v>29</v>
      </c>
      <c r="C110" s="161" t="s">
        <v>408</v>
      </c>
      <c r="D110" s="162" t="s">
        <v>60</v>
      </c>
      <c r="L110" s="167" t="s">
        <v>409</v>
      </c>
      <c r="Q110" s="161" t="s">
        <v>410</v>
      </c>
      <c r="R110" s="167" t="s">
        <v>411</v>
      </c>
      <c r="S110" s="162" t="s">
        <v>43</v>
      </c>
    </row>
    <row r="111" spans="1:29">
      <c r="A111" s="161">
        <v>111</v>
      </c>
      <c r="B111" s="162" t="s">
        <v>29</v>
      </c>
      <c r="C111" s="161" t="s">
        <v>415</v>
      </c>
      <c r="D111" s="162" t="s">
        <v>69</v>
      </c>
      <c r="M111" s="167" t="s">
        <v>416</v>
      </c>
      <c r="Q111" s="161" t="s">
        <v>417</v>
      </c>
      <c r="R111" s="167" t="s">
        <v>418</v>
      </c>
      <c r="S111" s="162" t="s">
        <v>34</v>
      </c>
    </row>
    <row r="112" spans="1:29">
      <c r="A112" s="161">
        <v>112</v>
      </c>
      <c r="B112" s="162" t="s">
        <v>29</v>
      </c>
      <c r="C112" s="161" t="s">
        <v>419</v>
      </c>
      <c r="D112" s="162" t="s">
        <v>48</v>
      </c>
      <c r="N112" s="167" t="s">
        <v>420</v>
      </c>
      <c r="Q112" s="161" t="s">
        <v>544</v>
      </c>
      <c r="R112" s="167" t="s">
        <v>545</v>
      </c>
      <c r="S112" s="162" t="s">
        <v>43</v>
      </c>
      <c r="U112" s="183" t="s">
        <v>5451</v>
      </c>
      <c r="X112" s="167" t="s">
        <v>3824</v>
      </c>
      <c r="Y112" s="167" t="s">
        <v>4744</v>
      </c>
      <c r="AC112" s="167" t="s">
        <v>5542</v>
      </c>
    </row>
    <row r="113" spans="1:29">
      <c r="A113" s="161">
        <v>113</v>
      </c>
      <c r="B113" s="162" t="s">
        <v>29</v>
      </c>
      <c r="C113" s="161" t="s">
        <v>425</v>
      </c>
      <c r="D113" s="162" t="s">
        <v>60</v>
      </c>
      <c r="L113" s="167" t="s">
        <v>426</v>
      </c>
      <c r="Q113" s="161" t="s">
        <v>427</v>
      </c>
      <c r="R113" s="167" t="s">
        <v>428</v>
      </c>
      <c r="S113" s="162" t="s">
        <v>43</v>
      </c>
    </row>
    <row r="114" spans="1:29">
      <c r="A114" s="161">
        <v>114</v>
      </c>
      <c r="B114" s="162" t="s">
        <v>29</v>
      </c>
      <c r="C114" s="161" t="s">
        <v>415</v>
      </c>
      <c r="D114" s="162" t="s">
        <v>69</v>
      </c>
      <c r="M114" s="167" t="s">
        <v>416</v>
      </c>
      <c r="Q114" s="161" t="s">
        <v>429</v>
      </c>
      <c r="R114" s="167" t="s">
        <v>430</v>
      </c>
      <c r="S114" s="162" t="s">
        <v>34</v>
      </c>
    </row>
    <row r="115" spans="1:29">
      <c r="A115" s="161">
        <v>115</v>
      </c>
      <c r="B115" s="162" t="s">
        <v>29</v>
      </c>
      <c r="C115" s="161" t="s">
        <v>419</v>
      </c>
      <c r="D115" s="162" t="s">
        <v>48</v>
      </c>
      <c r="N115" s="167" t="s">
        <v>420</v>
      </c>
      <c r="Q115" s="161" t="s">
        <v>548</v>
      </c>
      <c r="R115" s="167" t="s">
        <v>549</v>
      </c>
      <c r="S115" s="162" t="s">
        <v>43</v>
      </c>
      <c r="U115" s="183" t="s">
        <v>5450</v>
      </c>
      <c r="X115" s="167" t="s">
        <v>3822</v>
      </c>
      <c r="Y115" s="167" t="s">
        <v>4744</v>
      </c>
      <c r="AC115" s="167" t="s">
        <v>5543</v>
      </c>
    </row>
    <row r="116" spans="1:29">
      <c r="A116" s="161">
        <v>116</v>
      </c>
      <c r="B116" s="162" t="s">
        <v>29</v>
      </c>
      <c r="C116" s="161" t="s">
        <v>434</v>
      </c>
      <c r="D116" s="162" t="s">
        <v>60</v>
      </c>
      <c r="L116" s="167" t="s">
        <v>435</v>
      </c>
      <c r="Q116" s="161" t="s">
        <v>436</v>
      </c>
      <c r="R116" s="167" t="s">
        <v>437</v>
      </c>
      <c r="S116" s="162" t="s">
        <v>43</v>
      </c>
    </row>
    <row r="117" spans="1:29">
      <c r="A117" s="161">
        <v>117</v>
      </c>
      <c r="B117" s="162" t="s">
        <v>29</v>
      </c>
      <c r="C117" s="161" t="s">
        <v>415</v>
      </c>
      <c r="D117" s="162" t="s">
        <v>69</v>
      </c>
      <c r="M117" s="167" t="s">
        <v>416</v>
      </c>
      <c r="Q117" s="161" t="s">
        <v>438</v>
      </c>
      <c r="R117" s="167" t="s">
        <v>550</v>
      </c>
      <c r="S117" s="162" t="s">
        <v>34</v>
      </c>
    </row>
    <row r="118" spans="1:29">
      <c r="A118" s="161">
        <v>118</v>
      </c>
      <c r="B118" s="162" t="s">
        <v>29</v>
      </c>
      <c r="C118" s="161" t="s">
        <v>440</v>
      </c>
      <c r="D118" s="162" t="s">
        <v>48</v>
      </c>
      <c r="N118" s="167" t="s">
        <v>441</v>
      </c>
      <c r="Q118" s="161" t="s">
        <v>551</v>
      </c>
      <c r="R118" s="167" t="s">
        <v>552</v>
      </c>
      <c r="S118" s="162" t="s">
        <v>43</v>
      </c>
      <c r="U118" s="183" t="s">
        <v>5449</v>
      </c>
      <c r="X118" s="167" t="s">
        <v>3820</v>
      </c>
      <c r="Y118" s="167" t="s">
        <v>4744</v>
      </c>
      <c r="AC118" s="167" t="s">
        <v>5544</v>
      </c>
    </row>
    <row r="119" spans="1:29">
      <c r="A119" s="161">
        <v>119</v>
      </c>
      <c r="B119" s="162" t="s">
        <v>29</v>
      </c>
      <c r="C119" s="161" t="s">
        <v>446</v>
      </c>
      <c r="D119" s="162" t="s">
        <v>60</v>
      </c>
      <c r="J119" s="167" t="s">
        <v>447</v>
      </c>
      <c r="Q119" s="161" t="s">
        <v>555</v>
      </c>
      <c r="R119" s="167" t="s">
        <v>556</v>
      </c>
      <c r="S119" s="162" t="s">
        <v>43</v>
      </c>
    </row>
    <row r="120" spans="1:29">
      <c r="A120" s="161">
        <v>120</v>
      </c>
      <c r="B120" s="162" t="s">
        <v>29</v>
      </c>
      <c r="C120" s="161" t="s">
        <v>452</v>
      </c>
      <c r="D120" s="162" t="s">
        <v>69</v>
      </c>
      <c r="K120" s="167" t="s">
        <v>453</v>
      </c>
      <c r="Q120" s="161" t="s">
        <v>559</v>
      </c>
      <c r="R120" s="167" t="s">
        <v>560</v>
      </c>
      <c r="S120" s="162" t="s">
        <v>34</v>
      </c>
    </row>
    <row r="121" spans="1:29">
      <c r="A121" s="161">
        <v>121</v>
      </c>
      <c r="B121" s="162" t="s">
        <v>29</v>
      </c>
      <c r="C121" s="161" t="s">
        <v>456</v>
      </c>
      <c r="D121" s="162" t="s">
        <v>48</v>
      </c>
      <c r="L121" s="167" t="s">
        <v>457</v>
      </c>
      <c r="Q121" s="161" t="s">
        <v>561</v>
      </c>
      <c r="R121" s="167" t="s">
        <v>562</v>
      </c>
      <c r="S121" s="162" t="s">
        <v>43</v>
      </c>
      <c r="U121" s="183" t="s">
        <v>5448</v>
      </c>
      <c r="X121" s="167" t="s">
        <v>3818</v>
      </c>
      <c r="Y121" s="167" t="s">
        <v>4744</v>
      </c>
      <c r="AC121" s="167" t="s">
        <v>5545</v>
      </c>
    </row>
    <row r="122" spans="1:29">
      <c r="A122" s="161">
        <v>122</v>
      </c>
      <c r="B122" s="162" t="s">
        <v>29</v>
      </c>
      <c r="C122" s="161" t="s">
        <v>462</v>
      </c>
      <c r="D122" s="162" t="s">
        <v>48</v>
      </c>
      <c r="L122" s="167" t="s">
        <v>463</v>
      </c>
      <c r="Q122" s="161" t="s">
        <v>565</v>
      </c>
      <c r="R122" s="167" t="s">
        <v>566</v>
      </c>
      <c r="S122" s="162" t="s">
        <v>43</v>
      </c>
      <c r="U122" s="183" t="s">
        <v>5447</v>
      </c>
      <c r="X122" s="167" t="s">
        <v>3817</v>
      </c>
      <c r="Y122" s="167" t="s">
        <v>4744</v>
      </c>
      <c r="AC122" s="167" t="s">
        <v>5546</v>
      </c>
    </row>
    <row r="123" spans="1:29">
      <c r="A123" s="161">
        <v>123</v>
      </c>
      <c r="B123" s="162" t="s">
        <v>29</v>
      </c>
      <c r="C123" s="161" t="s">
        <v>468</v>
      </c>
      <c r="D123" s="162" t="s">
        <v>48</v>
      </c>
      <c r="L123" s="167" t="s">
        <v>469</v>
      </c>
      <c r="Q123" s="161" t="s">
        <v>569</v>
      </c>
      <c r="R123" s="167" t="s">
        <v>570</v>
      </c>
      <c r="S123" s="162" t="s">
        <v>43</v>
      </c>
      <c r="U123" s="183" t="s">
        <v>5446</v>
      </c>
      <c r="X123" s="167" t="s">
        <v>3816</v>
      </c>
      <c r="Y123" s="167" t="s">
        <v>4744</v>
      </c>
      <c r="AC123" s="167" t="s">
        <v>5547</v>
      </c>
    </row>
    <row r="124" spans="1:29">
      <c r="A124" s="161">
        <v>124</v>
      </c>
      <c r="B124" s="162" t="s">
        <v>29</v>
      </c>
      <c r="C124" s="161" t="s">
        <v>474</v>
      </c>
      <c r="D124" s="162" t="s">
        <v>48</v>
      </c>
      <c r="L124" s="167" t="s">
        <v>475</v>
      </c>
      <c r="Q124" s="161" t="s">
        <v>573</v>
      </c>
      <c r="R124" s="167" t="s">
        <v>574</v>
      </c>
      <c r="S124" s="162" t="s">
        <v>43</v>
      </c>
      <c r="U124" s="183" t="s">
        <v>5445</v>
      </c>
      <c r="X124" s="167" t="s">
        <v>3815</v>
      </c>
      <c r="Y124" s="167" t="s">
        <v>4744</v>
      </c>
      <c r="AC124" s="167" t="s">
        <v>5548</v>
      </c>
    </row>
    <row r="125" spans="1:29">
      <c r="A125" s="161">
        <v>125</v>
      </c>
      <c r="B125" s="162" t="s">
        <v>29</v>
      </c>
      <c r="C125" s="161" t="s">
        <v>480</v>
      </c>
      <c r="D125" s="162" t="s">
        <v>48</v>
      </c>
      <c r="L125" s="167" t="s">
        <v>481</v>
      </c>
      <c r="Q125" s="161" t="s">
        <v>577</v>
      </c>
      <c r="R125" s="167" t="s">
        <v>578</v>
      </c>
      <c r="S125" s="162" t="s">
        <v>64</v>
      </c>
      <c r="U125" s="183" t="s">
        <v>5444</v>
      </c>
      <c r="X125" s="167" t="s">
        <v>3814</v>
      </c>
      <c r="Y125" s="167" t="s">
        <v>4744</v>
      </c>
      <c r="AC125" s="167" t="s">
        <v>5549</v>
      </c>
    </row>
    <row r="126" spans="1:29">
      <c r="A126" s="161">
        <v>126</v>
      </c>
      <c r="B126" s="162" t="s">
        <v>29</v>
      </c>
      <c r="C126" s="161" t="s">
        <v>489</v>
      </c>
      <c r="D126" s="162" t="s">
        <v>60</v>
      </c>
      <c r="J126" s="167" t="s">
        <v>490</v>
      </c>
      <c r="Q126" s="161" t="s">
        <v>491</v>
      </c>
      <c r="R126" s="167" t="s">
        <v>492</v>
      </c>
      <c r="S126" s="162" t="s">
        <v>43</v>
      </c>
    </row>
    <row r="127" spans="1:29">
      <c r="A127" s="161">
        <v>127</v>
      </c>
      <c r="B127" s="162" t="s">
        <v>29</v>
      </c>
      <c r="C127" s="161" t="s">
        <v>415</v>
      </c>
      <c r="D127" s="162" t="s">
        <v>69</v>
      </c>
      <c r="K127" s="167" t="s">
        <v>416</v>
      </c>
      <c r="Q127" s="161" t="s">
        <v>493</v>
      </c>
      <c r="R127" s="167" t="s">
        <v>3754</v>
      </c>
      <c r="S127" s="162" t="s">
        <v>34</v>
      </c>
    </row>
    <row r="128" spans="1:29">
      <c r="A128" s="161">
        <v>128</v>
      </c>
      <c r="B128" s="162" t="s">
        <v>29</v>
      </c>
      <c r="C128" s="161" t="s">
        <v>495</v>
      </c>
      <c r="D128" s="162" t="s">
        <v>48</v>
      </c>
      <c r="L128" s="167" t="s">
        <v>496</v>
      </c>
      <c r="Q128" s="161" t="s">
        <v>497</v>
      </c>
      <c r="R128" s="167" t="s">
        <v>3753</v>
      </c>
      <c r="S128" s="162" t="s">
        <v>43</v>
      </c>
      <c r="U128" s="183" t="s">
        <v>5443</v>
      </c>
      <c r="X128" s="167" t="s">
        <v>3812</v>
      </c>
      <c r="Y128" s="167" t="s">
        <v>4744</v>
      </c>
      <c r="AC128" s="167" t="s">
        <v>5550</v>
      </c>
    </row>
    <row r="129" spans="1:29">
      <c r="A129" s="161">
        <v>129</v>
      </c>
      <c r="B129" s="162" t="s">
        <v>29</v>
      </c>
      <c r="C129" s="161" t="s">
        <v>419</v>
      </c>
      <c r="D129" s="162" t="s">
        <v>48</v>
      </c>
      <c r="L129" s="167" t="s">
        <v>420</v>
      </c>
      <c r="Q129" s="161" t="s">
        <v>582</v>
      </c>
      <c r="R129" s="167" t="s">
        <v>3751</v>
      </c>
      <c r="S129" s="162" t="s">
        <v>43</v>
      </c>
      <c r="U129" s="183" t="s">
        <v>5442</v>
      </c>
      <c r="X129" s="167" t="s">
        <v>3811</v>
      </c>
      <c r="Y129" s="167" t="s">
        <v>4744</v>
      </c>
      <c r="AC129" s="167" t="s">
        <v>5551</v>
      </c>
    </row>
    <row r="130" spans="1:29">
      <c r="A130" s="161">
        <v>130</v>
      </c>
      <c r="B130" s="162" t="s">
        <v>29</v>
      </c>
      <c r="C130" s="161" t="s">
        <v>585</v>
      </c>
      <c r="D130" s="162" t="s">
        <v>60</v>
      </c>
      <c r="H130" s="167" t="s">
        <v>586</v>
      </c>
      <c r="Q130" s="161" t="s">
        <v>587</v>
      </c>
      <c r="R130" s="167" t="s">
        <v>588</v>
      </c>
      <c r="S130" s="162" t="s">
        <v>43</v>
      </c>
      <c r="T130" s="162">
        <v>1</v>
      </c>
      <c r="U130" s="183" t="s">
        <v>4768</v>
      </c>
      <c r="V130" s="162">
        <v>1</v>
      </c>
      <c r="W130" s="162" t="s">
        <v>5441</v>
      </c>
      <c r="X130" s="167" t="s">
        <v>3810</v>
      </c>
      <c r="Y130" s="167" t="s">
        <v>4768</v>
      </c>
      <c r="AC130" s="167" t="s">
        <v>4767</v>
      </c>
    </row>
    <row r="131" spans="1:29">
      <c r="A131" s="161">
        <v>131</v>
      </c>
      <c r="B131" s="162" t="s">
        <v>29</v>
      </c>
      <c r="C131" s="161" t="s">
        <v>589</v>
      </c>
      <c r="D131" s="162" t="s">
        <v>69</v>
      </c>
      <c r="I131" s="167" t="s">
        <v>590</v>
      </c>
      <c r="Q131" s="161" t="s">
        <v>591</v>
      </c>
      <c r="R131" s="167" t="s">
        <v>592</v>
      </c>
      <c r="S131" s="162" t="s">
        <v>34</v>
      </c>
    </row>
    <row r="132" spans="1:29">
      <c r="A132" s="161">
        <v>132</v>
      </c>
      <c r="B132" s="162" t="s">
        <v>29</v>
      </c>
      <c r="C132" s="161" t="s">
        <v>593</v>
      </c>
      <c r="D132" s="162" t="s">
        <v>48</v>
      </c>
      <c r="J132" s="167" t="s">
        <v>594</v>
      </c>
      <c r="Q132" s="161" t="s">
        <v>595</v>
      </c>
      <c r="R132" s="167" t="s">
        <v>596</v>
      </c>
      <c r="S132" s="162" t="s">
        <v>43</v>
      </c>
      <c r="U132" s="183" t="s">
        <v>4769</v>
      </c>
      <c r="X132" s="167" t="s">
        <v>4025</v>
      </c>
      <c r="Y132" s="167" t="s">
        <v>4768</v>
      </c>
      <c r="AC132" s="167" t="s">
        <v>5552</v>
      </c>
    </row>
    <row r="133" spans="1:29">
      <c r="A133" s="161">
        <v>133</v>
      </c>
      <c r="B133" s="162" t="s">
        <v>29</v>
      </c>
      <c r="C133" s="161" t="s">
        <v>597</v>
      </c>
      <c r="D133" s="162" t="s">
        <v>48</v>
      </c>
      <c r="J133" s="167" t="s">
        <v>598</v>
      </c>
      <c r="Q133" s="161" t="s">
        <v>599</v>
      </c>
      <c r="R133" s="167" t="s">
        <v>600</v>
      </c>
      <c r="S133" s="162" t="s">
        <v>43</v>
      </c>
      <c r="U133" s="183" t="s">
        <v>4770</v>
      </c>
      <c r="X133" s="167" t="s">
        <v>3809</v>
      </c>
      <c r="Y133" s="167" t="s">
        <v>4768</v>
      </c>
      <c r="AC133" s="167" t="s">
        <v>5553</v>
      </c>
    </row>
    <row r="134" spans="1:29">
      <c r="A134" s="161">
        <v>134</v>
      </c>
      <c r="B134" s="162" t="s">
        <v>29</v>
      </c>
      <c r="C134" s="161" t="s">
        <v>603</v>
      </c>
      <c r="D134" s="162" t="s">
        <v>60</v>
      </c>
      <c r="F134" s="167" t="s">
        <v>604</v>
      </c>
      <c r="Q134" s="161" t="s">
        <v>605</v>
      </c>
      <c r="R134" s="167" t="s">
        <v>606</v>
      </c>
      <c r="S134" s="162" t="s">
        <v>64</v>
      </c>
      <c r="T134" s="162">
        <v>1</v>
      </c>
      <c r="U134" s="183" t="s">
        <v>4772</v>
      </c>
      <c r="V134" s="162">
        <v>1</v>
      </c>
      <c r="W134" s="162" t="s">
        <v>5440</v>
      </c>
      <c r="X134" s="167" t="s">
        <v>3808</v>
      </c>
      <c r="Y134" s="167" t="s">
        <v>4772</v>
      </c>
      <c r="AC134" s="167" t="s">
        <v>4771</v>
      </c>
    </row>
    <row r="135" spans="1:29">
      <c r="A135" s="161">
        <v>135</v>
      </c>
      <c r="B135" s="162" t="s">
        <v>29</v>
      </c>
      <c r="C135" s="161" t="s">
        <v>607</v>
      </c>
      <c r="D135" s="162" t="s">
        <v>69</v>
      </c>
      <c r="G135" s="167" t="s">
        <v>608</v>
      </c>
      <c r="Q135" s="161" t="s">
        <v>609</v>
      </c>
      <c r="R135" s="167" t="s">
        <v>610</v>
      </c>
      <c r="S135" s="162" t="s">
        <v>34</v>
      </c>
    </row>
    <row r="136" spans="1:29">
      <c r="A136" s="161">
        <v>136</v>
      </c>
      <c r="B136" s="162" t="s">
        <v>29</v>
      </c>
      <c r="C136" s="161" t="s">
        <v>611</v>
      </c>
      <c r="D136" s="162" t="s">
        <v>48</v>
      </c>
      <c r="H136" s="167" t="s">
        <v>612</v>
      </c>
      <c r="Q136" s="161" t="s">
        <v>613</v>
      </c>
      <c r="R136" s="167" t="s">
        <v>3807</v>
      </c>
      <c r="S136" s="162" t="s">
        <v>43</v>
      </c>
      <c r="U136" s="183" t="s">
        <v>4773</v>
      </c>
      <c r="X136" s="167" t="s">
        <v>3806</v>
      </c>
      <c r="Y136" s="167" t="s">
        <v>4772</v>
      </c>
      <c r="AC136" s="167" t="s">
        <v>5554</v>
      </c>
    </row>
    <row r="137" spans="1:29">
      <c r="A137" s="161">
        <v>137</v>
      </c>
      <c r="B137" s="162" t="s">
        <v>29</v>
      </c>
      <c r="C137" s="161" t="s">
        <v>619</v>
      </c>
      <c r="D137" s="162" t="s">
        <v>48</v>
      </c>
      <c r="H137" s="167" t="s">
        <v>620</v>
      </c>
      <c r="Q137" s="161" t="s">
        <v>621</v>
      </c>
      <c r="R137" s="167" t="s">
        <v>3805</v>
      </c>
      <c r="S137" s="162" t="s">
        <v>64</v>
      </c>
      <c r="U137" s="183" t="s">
        <v>4774</v>
      </c>
      <c r="X137" s="167" t="s">
        <v>3804</v>
      </c>
      <c r="Y137" s="167" t="s">
        <v>4772</v>
      </c>
      <c r="AC137" s="167" t="s">
        <v>5555</v>
      </c>
    </row>
    <row r="138" spans="1:29">
      <c r="A138" s="161">
        <v>138</v>
      </c>
      <c r="B138" s="162" t="s">
        <v>29</v>
      </c>
      <c r="C138" s="161" t="s">
        <v>625</v>
      </c>
      <c r="D138" s="162" t="s">
        <v>48</v>
      </c>
      <c r="H138" s="167" t="s">
        <v>626</v>
      </c>
      <c r="Q138" s="161" t="s">
        <v>627</v>
      </c>
      <c r="R138" s="167" t="s">
        <v>628</v>
      </c>
      <c r="S138" s="162" t="s">
        <v>43</v>
      </c>
      <c r="U138" s="183" t="s">
        <v>4775</v>
      </c>
      <c r="X138" s="167" t="s">
        <v>3803</v>
      </c>
      <c r="Y138" s="167" t="s">
        <v>4772</v>
      </c>
      <c r="AC138" s="167" t="s">
        <v>5556</v>
      </c>
    </row>
    <row r="139" spans="1:29">
      <c r="A139" s="161">
        <v>139</v>
      </c>
      <c r="B139" s="162" t="s">
        <v>29</v>
      </c>
      <c r="C139" s="161" t="s">
        <v>629</v>
      </c>
      <c r="D139" s="162" t="s">
        <v>60</v>
      </c>
      <c r="H139" s="167" t="s">
        <v>630</v>
      </c>
      <c r="Q139" s="161" t="s">
        <v>631</v>
      </c>
      <c r="R139" s="167" t="s">
        <v>632</v>
      </c>
      <c r="S139" s="162" t="s">
        <v>43</v>
      </c>
      <c r="T139" s="162">
        <v>1</v>
      </c>
      <c r="U139" s="183" t="s">
        <v>4777</v>
      </c>
      <c r="V139" s="162">
        <v>1</v>
      </c>
      <c r="W139" s="162" t="s">
        <v>5439</v>
      </c>
      <c r="X139" s="167" t="s">
        <v>3802</v>
      </c>
      <c r="Y139" s="167" t="s">
        <v>4777</v>
      </c>
      <c r="AC139" s="167" t="s">
        <v>4776</v>
      </c>
    </row>
    <row r="140" spans="1:29">
      <c r="A140" s="161">
        <v>140</v>
      </c>
      <c r="B140" s="162" t="s">
        <v>29</v>
      </c>
      <c r="C140" s="161" t="s">
        <v>340</v>
      </c>
      <c r="D140" s="162" t="s">
        <v>69</v>
      </c>
      <c r="I140" s="167" t="s">
        <v>341</v>
      </c>
      <c r="Q140" s="161" t="s">
        <v>634</v>
      </c>
      <c r="R140" s="167" t="s">
        <v>635</v>
      </c>
      <c r="S140" s="162" t="s">
        <v>34</v>
      </c>
    </row>
    <row r="141" spans="1:29">
      <c r="A141">
        <v>141</v>
      </c>
      <c r="B141" s="1" t="s">
        <v>29</v>
      </c>
      <c r="C141" t="s">
        <v>344</v>
      </c>
      <c r="D141" s="1" t="s">
        <v>48</v>
      </c>
      <c r="E141" s="160"/>
      <c r="F141" s="160"/>
      <c r="G141" s="160"/>
      <c r="H141" s="160"/>
      <c r="I141" s="160"/>
      <c r="J141" s="160" t="s">
        <v>345</v>
      </c>
      <c r="K141" s="160"/>
      <c r="L141" s="160"/>
      <c r="M141" s="160"/>
      <c r="N141" s="160"/>
      <c r="O141" s="160"/>
      <c r="P141" s="160"/>
      <c r="Q141" t="s">
        <v>636</v>
      </c>
      <c r="R141" s="160" t="s">
        <v>637</v>
      </c>
      <c r="S141" s="1" t="s">
        <v>43</v>
      </c>
      <c r="T141" s="1"/>
      <c r="U141" s="183" t="s">
        <v>4778</v>
      </c>
      <c r="X141" s="167" t="s">
        <v>4069</v>
      </c>
      <c r="Y141" s="167" t="s">
        <v>4777</v>
      </c>
      <c r="AC141" s="167" t="s">
        <v>5557</v>
      </c>
    </row>
    <row r="142" spans="1:29">
      <c r="A142">
        <v>142</v>
      </c>
      <c r="B142" s="1" t="s">
        <v>29</v>
      </c>
      <c r="C142" t="s">
        <v>350</v>
      </c>
      <c r="D142" s="1" t="s">
        <v>48</v>
      </c>
      <c r="E142" s="160"/>
      <c r="F142" s="160"/>
      <c r="G142" s="160"/>
      <c r="H142" s="160"/>
      <c r="I142" s="160"/>
      <c r="J142" s="160" t="s">
        <v>351</v>
      </c>
      <c r="K142" s="160"/>
      <c r="L142" s="160"/>
      <c r="M142" s="160"/>
      <c r="N142" s="160"/>
      <c r="O142" s="160"/>
      <c r="P142" s="160"/>
      <c r="Q142" t="s">
        <v>638</v>
      </c>
      <c r="R142" s="160" t="s">
        <v>353</v>
      </c>
      <c r="S142" s="1" t="s">
        <v>43</v>
      </c>
      <c r="T142" s="1"/>
      <c r="U142" s="185" t="s">
        <v>4779</v>
      </c>
      <c r="V142" s="1"/>
      <c r="W142" s="1"/>
      <c r="X142" s="160" t="s">
        <v>3800</v>
      </c>
      <c r="Y142" s="160" t="s">
        <v>4777</v>
      </c>
      <c r="Z142" s="160"/>
      <c r="AA142" s="160"/>
      <c r="AB142" s="160"/>
      <c r="AC142" s="160" t="s">
        <v>5558</v>
      </c>
    </row>
    <row r="143" spans="1:29">
      <c r="A143">
        <v>143</v>
      </c>
      <c r="B143" s="1" t="s">
        <v>29</v>
      </c>
      <c r="C143" t="s">
        <v>359</v>
      </c>
      <c r="D143" s="1" t="s">
        <v>48</v>
      </c>
      <c r="E143" s="160"/>
      <c r="F143" s="160"/>
      <c r="G143" s="160"/>
      <c r="H143" s="160"/>
      <c r="I143" s="160"/>
      <c r="J143" s="160" t="s">
        <v>360</v>
      </c>
      <c r="K143" s="160"/>
      <c r="L143" s="160"/>
      <c r="M143" s="160"/>
      <c r="N143" s="160"/>
      <c r="O143" s="160"/>
      <c r="P143" s="160"/>
      <c r="Q143" t="s">
        <v>639</v>
      </c>
      <c r="R143" s="160" t="s">
        <v>640</v>
      </c>
      <c r="S143" s="1" t="s">
        <v>43</v>
      </c>
      <c r="T143" s="1"/>
      <c r="U143" s="185" t="s">
        <v>4780</v>
      </c>
      <c r="V143" s="1"/>
      <c r="W143" s="1"/>
      <c r="X143" s="160" t="s">
        <v>3799</v>
      </c>
      <c r="Y143" s="160" t="s">
        <v>4777</v>
      </c>
      <c r="Z143" s="160"/>
      <c r="AA143" s="160"/>
      <c r="AB143" s="160"/>
      <c r="AC143" s="160" t="s">
        <v>5559</v>
      </c>
    </row>
    <row r="144" spans="1:29">
      <c r="A144">
        <v>144</v>
      </c>
      <c r="B144" s="1" t="s">
        <v>29</v>
      </c>
      <c r="C144" t="s">
        <v>367</v>
      </c>
      <c r="D144" s="1" t="s">
        <v>48</v>
      </c>
      <c r="E144" s="160"/>
      <c r="F144" s="160"/>
      <c r="G144" s="160"/>
      <c r="H144" s="160"/>
      <c r="I144" s="160"/>
      <c r="J144" s="160" t="s">
        <v>368</v>
      </c>
      <c r="K144" s="160"/>
      <c r="L144" s="160"/>
      <c r="M144" s="160"/>
      <c r="N144" s="160"/>
      <c r="O144" s="160"/>
      <c r="P144" s="160"/>
      <c r="Q144" t="s">
        <v>641</v>
      </c>
      <c r="R144" s="160" t="s">
        <v>642</v>
      </c>
      <c r="S144" s="1" t="s">
        <v>43</v>
      </c>
      <c r="T144" s="1"/>
      <c r="U144" s="185" t="s">
        <v>4781</v>
      </c>
      <c r="V144" s="1"/>
      <c r="W144" s="1"/>
      <c r="X144" s="160" t="s">
        <v>3798</v>
      </c>
      <c r="Y144" s="160" t="s">
        <v>4777</v>
      </c>
      <c r="Z144" s="160"/>
      <c r="AA144" s="160"/>
      <c r="AB144" s="160"/>
      <c r="AC144" s="160" t="s">
        <v>5560</v>
      </c>
    </row>
    <row r="145" spans="1:29">
      <c r="A145">
        <v>145</v>
      </c>
      <c r="B145" s="1" t="s">
        <v>29</v>
      </c>
      <c r="C145" t="s">
        <v>375</v>
      </c>
      <c r="D145" s="1" t="s">
        <v>48</v>
      </c>
      <c r="E145" s="160"/>
      <c r="F145" s="160"/>
      <c r="G145" s="160"/>
      <c r="H145" s="160"/>
      <c r="I145" s="160"/>
      <c r="J145" s="160" t="s">
        <v>376</v>
      </c>
      <c r="K145" s="160"/>
      <c r="L145" s="160"/>
      <c r="M145" s="160"/>
      <c r="N145" s="160"/>
      <c r="O145" s="160"/>
      <c r="P145" s="160"/>
      <c r="Q145" t="s">
        <v>643</v>
      </c>
      <c r="R145" s="160" t="s">
        <v>530</v>
      </c>
      <c r="S145" s="1" t="s">
        <v>64</v>
      </c>
      <c r="T145" s="1"/>
      <c r="U145" s="185" t="s">
        <v>4782</v>
      </c>
      <c r="V145" s="1"/>
      <c r="W145" s="1"/>
      <c r="X145" s="160" t="s">
        <v>3797</v>
      </c>
      <c r="Y145" s="160" t="s">
        <v>4777</v>
      </c>
      <c r="Z145" s="160"/>
      <c r="AA145" s="160"/>
      <c r="AB145" s="160"/>
      <c r="AC145" s="160" t="s">
        <v>5561</v>
      </c>
    </row>
    <row r="146" spans="1:29">
      <c r="A146">
        <v>146</v>
      </c>
      <c r="B146" s="1" t="s">
        <v>29</v>
      </c>
      <c r="C146" t="s">
        <v>379</v>
      </c>
      <c r="D146" s="1" t="s">
        <v>60</v>
      </c>
      <c r="E146" s="160"/>
      <c r="F146" s="160"/>
      <c r="G146" s="160"/>
      <c r="H146" s="160"/>
      <c r="I146" s="160"/>
      <c r="J146" s="160" t="s">
        <v>380</v>
      </c>
      <c r="K146" s="160"/>
      <c r="L146" s="160"/>
      <c r="M146" s="160"/>
      <c r="N146" s="160"/>
      <c r="O146" s="160"/>
      <c r="P146" s="160"/>
      <c r="Q146" t="s">
        <v>644</v>
      </c>
      <c r="R146" s="160" t="s">
        <v>645</v>
      </c>
      <c r="S146" s="1" t="s">
        <v>43</v>
      </c>
      <c r="T146" s="1"/>
      <c r="U146" s="185"/>
      <c r="V146" s="1"/>
      <c r="W146" s="1"/>
      <c r="X146" s="160"/>
      <c r="Y146" s="160"/>
      <c r="Z146" s="160"/>
      <c r="AA146" s="160"/>
      <c r="AB146" s="160"/>
      <c r="AC146" s="160"/>
    </row>
    <row r="147" spans="1:29">
      <c r="A147">
        <v>147</v>
      </c>
      <c r="B147" s="1" t="s">
        <v>29</v>
      </c>
      <c r="C147" t="s">
        <v>385</v>
      </c>
      <c r="D147" s="1" t="s">
        <v>69</v>
      </c>
      <c r="E147" s="160"/>
      <c r="F147" s="160"/>
      <c r="G147" s="160"/>
      <c r="H147" s="160"/>
      <c r="I147" s="160"/>
      <c r="J147" s="160"/>
      <c r="K147" s="160" t="s">
        <v>386</v>
      </c>
      <c r="L147" s="160"/>
      <c r="M147" s="160"/>
      <c r="N147" s="160"/>
      <c r="O147" s="160"/>
      <c r="P147" s="160"/>
      <c r="Q147" t="s">
        <v>646</v>
      </c>
      <c r="R147" s="160" t="s">
        <v>388</v>
      </c>
      <c r="S147" s="1" t="s">
        <v>34</v>
      </c>
      <c r="T147" s="1"/>
      <c r="V147" s="1"/>
      <c r="W147" s="1"/>
      <c r="X147" s="160"/>
      <c r="Y147" s="160"/>
      <c r="Z147" s="160"/>
      <c r="AA147" s="160"/>
      <c r="AB147" s="160"/>
      <c r="AC147" s="160"/>
    </row>
    <row r="148" spans="1:29">
      <c r="A148">
        <v>148</v>
      </c>
      <c r="B148" s="1" t="s">
        <v>29</v>
      </c>
      <c r="C148" t="s">
        <v>389</v>
      </c>
      <c r="D148" s="1" t="s">
        <v>48</v>
      </c>
      <c r="E148" s="160"/>
      <c r="F148" s="160"/>
      <c r="G148" s="160"/>
      <c r="H148" s="160"/>
      <c r="I148" s="160"/>
      <c r="J148" s="160"/>
      <c r="K148" s="160"/>
      <c r="L148" s="160" t="s">
        <v>390</v>
      </c>
      <c r="M148" s="160"/>
      <c r="N148" s="160"/>
      <c r="O148" s="160"/>
      <c r="P148" s="160"/>
      <c r="Q148" t="s">
        <v>647</v>
      </c>
      <c r="R148" s="160" t="s">
        <v>648</v>
      </c>
      <c r="S148" s="1" t="s">
        <v>43</v>
      </c>
      <c r="T148" s="1"/>
      <c r="U148" s="183" t="s">
        <v>5438</v>
      </c>
      <c r="X148" s="167" t="s">
        <v>4070</v>
      </c>
      <c r="Y148" s="167" t="s">
        <v>4777</v>
      </c>
      <c r="AC148" s="167" t="s">
        <v>5562</v>
      </c>
    </row>
    <row r="149" spans="1:29">
      <c r="A149">
        <v>149</v>
      </c>
      <c r="B149" s="1" t="s">
        <v>29</v>
      </c>
      <c r="C149" t="s">
        <v>393</v>
      </c>
      <c r="D149" s="1" t="s">
        <v>48</v>
      </c>
      <c r="E149" s="160"/>
      <c r="F149" s="160"/>
      <c r="G149" s="160"/>
      <c r="H149" s="160"/>
      <c r="I149" s="160"/>
      <c r="J149" s="160"/>
      <c r="K149" s="160"/>
      <c r="L149" s="160" t="s">
        <v>394</v>
      </c>
      <c r="M149" s="160"/>
      <c r="N149" s="160"/>
      <c r="O149" s="160"/>
      <c r="P149" s="160"/>
      <c r="Q149" t="s">
        <v>649</v>
      </c>
      <c r="R149" s="160" t="s">
        <v>650</v>
      </c>
      <c r="S149" s="1" t="s">
        <v>43</v>
      </c>
      <c r="T149" s="1"/>
      <c r="U149" s="185" t="s">
        <v>5437</v>
      </c>
      <c r="V149" s="1"/>
      <c r="W149" s="1"/>
      <c r="X149" s="160" t="s">
        <v>3794</v>
      </c>
      <c r="Y149" s="160" t="s">
        <v>4777</v>
      </c>
      <c r="Z149" s="160"/>
      <c r="AA149" s="160"/>
      <c r="AB149" s="160"/>
      <c r="AC149" s="160" t="s">
        <v>5563</v>
      </c>
    </row>
    <row r="150" spans="1:29">
      <c r="A150">
        <v>150</v>
      </c>
      <c r="B150" s="1" t="s">
        <v>29</v>
      </c>
      <c r="C150" t="s">
        <v>400</v>
      </c>
      <c r="D150" s="1" t="s">
        <v>48</v>
      </c>
      <c r="E150" s="160"/>
      <c r="F150" s="160"/>
      <c r="G150" s="160"/>
      <c r="H150" s="160"/>
      <c r="I150" s="160"/>
      <c r="J150" s="160"/>
      <c r="K150" s="160"/>
      <c r="L150" s="160" t="s">
        <v>401</v>
      </c>
      <c r="M150" s="160"/>
      <c r="N150" s="160"/>
      <c r="O150" s="160"/>
      <c r="P150" s="160"/>
      <c r="Q150" t="s">
        <v>651</v>
      </c>
      <c r="R150" s="160" t="s">
        <v>652</v>
      </c>
      <c r="S150" s="1" t="s">
        <v>43</v>
      </c>
      <c r="T150" s="1"/>
      <c r="U150" s="185" t="s">
        <v>5436</v>
      </c>
      <c r="V150" s="1"/>
      <c r="W150" s="1"/>
      <c r="X150" s="160" t="s">
        <v>3793</v>
      </c>
      <c r="Y150" s="160" t="s">
        <v>4777</v>
      </c>
      <c r="Z150" s="160"/>
      <c r="AA150" s="160"/>
      <c r="AB150" s="160"/>
      <c r="AC150" s="160" t="s">
        <v>5564</v>
      </c>
    </row>
    <row r="151" spans="1:29">
      <c r="A151">
        <v>151</v>
      </c>
      <c r="B151" s="1" t="s">
        <v>29</v>
      </c>
      <c r="C151" t="s">
        <v>404</v>
      </c>
      <c r="D151" s="1" t="s">
        <v>48</v>
      </c>
      <c r="E151" s="160"/>
      <c r="F151" s="160"/>
      <c r="G151" s="160"/>
      <c r="H151" s="160"/>
      <c r="I151" s="160"/>
      <c r="J151" s="160"/>
      <c r="K151" s="160"/>
      <c r="L151" s="160" t="s">
        <v>405</v>
      </c>
      <c r="M151" s="160"/>
      <c r="N151" s="160"/>
      <c r="O151" s="160"/>
      <c r="P151" s="160"/>
      <c r="Q151" t="s">
        <v>653</v>
      </c>
      <c r="R151" s="160" t="s">
        <v>654</v>
      </c>
      <c r="S151" s="1" t="s">
        <v>43</v>
      </c>
      <c r="T151" s="1"/>
      <c r="U151" s="185" t="s">
        <v>5435</v>
      </c>
      <c r="V151" s="1"/>
      <c r="W151" s="1"/>
      <c r="X151" s="160" t="s">
        <v>3792</v>
      </c>
      <c r="Y151" s="160" t="s">
        <v>4777</v>
      </c>
      <c r="Z151" s="160"/>
      <c r="AA151" s="160"/>
      <c r="AB151" s="160"/>
      <c r="AC151" s="160" t="s">
        <v>5565</v>
      </c>
    </row>
    <row r="152" spans="1:29">
      <c r="A152">
        <v>152</v>
      </c>
      <c r="B152" s="1" t="s">
        <v>29</v>
      </c>
      <c r="C152" t="s">
        <v>408</v>
      </c>
      <c r="D152" s="1" t="s">
        <v>60</v>
      </c>
      <c r="E152" s="160"/>
      <c r="F152" s="160"/>
      <c r="G152" s="160"/>
      <c r="H152" s="160"/>
      <c r="I152" s="160"/>
      <c r="J152" s="160"/>
      <c r="K152" s="160"/>
      <c r="L152" s="160" t="s">
        <v>409</v>
      </c>
      <c r="M152" s="160"/>
      <c r="N152" s="160"/>
      <c r="O152" s="160"/>
      <c r="P152" s="160"/>
      <c r="Q152" t="s">
        <v>410</v>
      </c>
      <c r="R152" s="160" t="s">
        <v>411</v>
      </c>
      <c r="S152" s="1" t="s">
        <v>43</v>
      </c>
      <c r="T152" s="1"/>
      <c r="U152" s="185"/>
      <c r="V152" s="1"/>
      <c r="W152" s="1"/>
      <c r="X152" s="160"/>
      <c r="Y152" s="160"/>
      <c r="Z152" s="160"/>
      <c r="AA152" s="160"/>
      <c r="AB152" s="160"/>
      <c r="AC152" s="160"/>
    </row>
    <row r="153" spans="1:29">
      <c r="A153">
        <v>153</v>
      </c>
      <c r="B153" s="1" t="s">
        <v>29</v>
      </c>
      <c r="C153" t="s">
        <v>415</v>
      </c>
      <c r="D153" s="1" t="s">
        <v>69</v>
      </c>
      <c r="E153" s="160"/>
      <c r="F153" s="160"/>
      <c r="G153" s="160"/>
      <c r="H153" s="160"/>
      <c r="I153" s="160"/>
      <c r="J153" s="160"/>
      <c r="K153" s="160"/>
      <c r="L153" s="160"/>
      <c r="M153" s="160" t="s">
        <v>416</v>
      </c>
      <c r="N153" s="160"/>
      <c r="O153" s="160"/>
      <c r="P153" s="160"/>
      <c r="Q153" t="s">
        <v>417</v>
      </c>
      <c r="R153" s="160" t="s">
        <v>418</v>
      </c>
      <c r="S153" s="1" t="s">
        <v>34</v>
      </c>
      <c r="T153" s="1"/>
      <c r="U153" s="185"/>
      <c r="V153" s="1"/>
      <c r="W153" s="1"/>
      <c r="X153" s="160"/>
      <c r="Y153" s="160"/>
      <c r="Z153" s="160"/>
      <c r="AA153" s="160"/>
      <c r="AB153" s="160"/>
      <c r="AC153" s="160"/>
    </row>
    <row r="154" spans="1:29">
      <c r="A154">
        <v>154</v>
      </c>
      <c r="B154" s="1" t="s">
        <v>29</v>
      </c>
      <c r="C154" t="s">
        <v>419</v>
      </c>
      <c r="D154" s="1" t="s">
        <v>48</v>
      </c>
      <c r="E154" s="160"/>
      <c r="F154" s="160"/>
      <c r="G154" s="160"/>
      <c r="H154" s="160"/>
      <c r="I154" s="160"/>
      <c r="J154" s="160"/>
      <c r="K154" s="160"/>
      <c r="L154" s="160"/>
      <c r="M154" s="160"/>
      <c r="N154" s="160" t="s">
        <v>420</v>
      </c>
      <c r="O154" s="160"/>
      <c r="P154" s="160"/>
      <c r="Q154" t="s">
        <v>655</v>
      </c>
      <c r="R154" s="160" t="s">
        <v>656</v>
      </c>
      <c r="S154" s="1" t="s">
        <v>43</v>
      </c>
      <c r="T154" s="1"/>
      <c r="U154" s="185" t="s">
        <v>5434</v>
      </c>
      <c r="V154" s="1"/>
      <c r="W154" s="1"/>
      <c r="X154" s="160" t="s">
        <v>3790</v>
      </c>
      <c r="Y154" s="160" t="s">
        <v>4777</v>
      </c>
      <c r="Z154" s="160"/>
      <c r="AA154" s="160"/>
      <c r="AB154" s="160"/>
      <c r="AC154" s="160" t="s">
        <v>5566</v>
      </c>
    </row>
    <row r="155" spans="1:29">
      <c r="A155">
        <v>155</v>
      </c>
      <c r="B155" s="1" t="s">
        <v>29</v>
      </c>
      <c r="C155" t="s">
        <v>425</v>
      </c>
      <c r="D155" s="1" t="s">
        <v>60</v>
      </c>
      <c r="E155" s="160"/>
      <c r="F155" s="160"/>
      <c r="G155" s="160"/>
      <c r="H155" s="160"/>
      <c r="I155" s="160"/>
      <c r="J155" s="160"/>
      <c r="K155" s="160"/>
      <c r="L155" s="160" t="s">
        <v>426</v>
      </c>
      <c r="M155" s="160"/>
      <c r="N155" s="160"/>
      <c r="O155" s="160"/>
      <c r="P155" s="160"/>
      <c r="Q155" t="s">
        <v>427</v>
      </c>
      <c r="R155" s="160" t="s">
        <v>428</v>
      </c>
      <c r="S155" s="1" t="s">
        <v>43</v>
      </c>
      <c r="T155" s="1"/>
      <c r="U155" s="185"/>
      <c r="V155" s="1"/>
      <c r="W155" s="1"/>
      <c r="X155" s="160"/>
      <c r="Y155" s="160"/>
      <c r="Z155" s="160"/>
      <c r="AA155" s="160"/>
      <c r="AB155" s="160"/>
      <c r="AC155" s="160"/>
    </row>
    <row r="156" spans="1:29">
      <c r="A156">
        <v>156</v>
      </c>
      <c r="B156" s="1" t="s">
        <v>29</v>
      </c>
      <c r="C156" t="s">
        <v>415</v>
      </c>
      <c r="D156" s="1" t="s">
        <v>69</v>
      </c>
      <c r="E156" s="160"/>
      <c r="F156" s="160"/>
      <c r="G156" s="160"/>
      <c r="H156" s="160"/>
      <c r="I156" s="160"/>
      <c r="J156" s="160"/>
      <c r="K156" s="160"/>
      <c r="L156" s="160"/>
      <c r="M156" s="160" t="s">
        <v>416</v>
      </c>
      <c r="N156" s="160"/>
      <c r="O156" s="160"/>
      <c r="P156" s="160"/>
      <c r="Q156" t="s">
        <v>429</v>
      </c>
      <c r="R156" s="160" t="s">
        <v>430</v>
      </c>
      <c r="S156" s="1" t="s">
        <v>34</v>
      </c>
      <c r="T156" s="1"/>
      <c r="U156" s="185"/>
      <c r="V156" s="1"/>
      <c r="W156" s="1"/>
      <c r="X156" s="160"/>
      <c r="Y156" s="160"/>
      <c r="Z156" s="160"/>
      <c r="AA156" s="160"/>
      <c r="AB156" s="160"/>
      <c r="AC156" s="160"/>
    </row>
    <row r="157" spans="1:29">
      <c r="A157">
        <v>157</v>
      </c>
      <c r="B157" s="1" t="s">
        <v>29</v>
      </c>
      <c r="C157" t="s">
        <v>419</v>
      </c>
      <c r="D157" s="1" t="s">
        <v>48</v>
      </c>
      <c r="E157" s="160"/>
      <c r="F157" s="160"/>
      <c r="G157" s="160"/>
      <c r="H157" s="160"/>
      <c r="I157" s="160"/>
      <c r="J157" s="160"/>
      <c r="K157" s="160"/>
      <c r="L157" s="160"/>
      <c r="M157" s="160"/>
      <c r="N157" s="160" t="s">
        <v>420</v>
      </c>
      <c r="O157" s="160"/>
      <c r="P157" s="160"/>
      <c r="Q157" t="s">
        <v>657</v>
      </c>
      <c r="R157" s="160" t="s">
        <v>658</v>
      </c>
      <c r="S157" s="1" t="s">
        <v>43</v>
      </c>
      <c r="T157" s="1"/>
      <c r="U157" s="185" t="s">
        <v>5433</v>
      </c>
      <c r="V157" s="1"/>
      <c r="W157" s="1"/>
      <c r="X157" s="160" t="s">
        <v>3788</v>
      </c>
      <c r="Y157" s="160" t="s">
        <v>4777</v>
      </c>
      <c r="Z157" s="160"/>
      <c r="AA157" s="160"/>
      <c r="AB157" s="160"/>
      <c r="AC157" s="160" t="s">
        <v>5567</v>
      </c>
    </row>
    <row r="158" spans="1:29">
      <c r="A158">
        <v>158</v>
      </c>
      <c r="B158" s="1" t="s">
        <v>29</v>
      </c>
      <c r="C158" t="s">
        <v>434</v>
      </c>
      <c r="D158" s="1" t="s">
        <v>60</v>
      </c>
      <c r="E158" s="160"/>
      <c r="F158" s="160"/>
      <c r="G158" s="160"/>
      <c r="H158" s="160"/>
      <c r="I158" s="160"/>
      <c r="J158" s="160"/>
      <c r="K158" s="160"/>
      <c r="L158" s="160" t="s">
        <v>435</v>
      </c>
      <c r="M158" s="160"/>
      <c r="N158" s="160"/>
      <c r="O158" s="160"/>
      <c r="P158" s="160"/>
      <c r="Q158" t="s">
        <v>436</v>
      </c>
      <c r="R158" s="160" t="s">
        <v>437</v>
      </c>
      <c r="S158" s="1" t="s">
        <v>43</v>
      </c>
      <c r="T158" s="1"/>
      <c r="U158" s="185"/>
      <c r="V158" s="1"/>
      <c r="W158" s="1"/>
      <c r="X158" s="160"/>
      <c r="Y158" s="160"/>
      <c r="Z158" s="160"/>
      <c r="AA158" s="160"/>
      <c r="AB158" s="160"/>
      <c r="AC158" s="160"/>
    </row>
    <row r="159" spans="1:29">
      <c r="A159">
        <v>159</v>
      </c>
      <c r="B159" s="1" t="s">
        <v>29</v>
      </c>
      <c r="C159" t="s">
        <v>415</v>
      </c>
      <c r="D159" s="1" t="s">
        <v>69</v>
      </c>
      <c r="E159" s="160"/>
      <c r="F159" s="160"/>
      <c r="G159" s="160"/>
      <c r="H159" s="160"/>
      <c r="I159" s="160"/>
      <c r="J159" s="160"/>
      <c r="K159" s="160"/>
      <c r="L159" s="160"/>
      <c r="M159" s="160" t="s">
        <v>416</v>
      </c>
      <c r="N159" s="160"/>
      <c r="O159" s="160"/>
      <c r="P159" s="160"/>
      <c r="Q159" t="s">
        <v>438</v>
      </c>
      <c r="R159" s="160" t="s">
        <v>550</v>
      </c>
      <c r="S159" s="1" t="s">
        <v>34</v>
      </c>
      <c r="T159" s="1"/>
      <c r="U159" s="185"/>
      <c r="V159" s="1"/>
      <c r="W159" s="1"/>
      <c r="X159" s="160"/>
      <c r="Y159" s="160"/>
      <c r="Z159" s="160"/>
      <c r="AA159" s="160"/>
      <c r="AB159" s="160"/>
      <c r="AC159" s="160"/>
    </row>
    <row r="160" spans="1:29">
      <c r="A160">
        <v>160</v>
      </c>
      <c r="B160" s="1" t="s">
        <v>29</v>
      </c>
      <c r="C160" t="s">
        <v>440</v>
      </c>
      <c r="D160" s="1" t="s">
        <v>48</v>
      </c>
      <c r="E160" s="160"/>
      <c r="F160" s="160"/>
      <c r="G160" s="160"/>
      <c r="H160" s="160"/>
      <c r="I160" s="160"/>
      <c r="J160" s="160"/>
      <c r="K160" s="160"/>
      <c r="L160" s="160"/>
      <c r="M160" s="160"/>
      <c r="N160" s="160" t="s">
        <v>441</v>
      </c>
      <c r="O160" s="160"/>
      <c r="P160" s="160"/>
      <c r="Q160" t="s">
        <v>659</v>
      </c>
      <c r="R160" s="160" t="s">
        <v>660</v>
      </c>
      <c r="S160" s="1" t="s">
        <v>43</v>
      </c>
      <c r="T160" s="1"/>
      <c r="U160" s="185" t="s">
        <v>5432</v>
      </c>
      <c r="V160" s="1"/>
      <c r="W160" s="1"/>
      <c r="X160" s="160" t="s">
        <v>3786</v>
      </c>
      <c r="Y160" s="160" t="s">
        <v>4777</v>
      </c>
      <c r="Z160" s="160"/>
      <c r="AA160" s="160"/>
      <c r="AB160" s="160"/>
      <c r="AC160" s="160" t="s">
        <v>5568</v>
      </c>
    </row>
    <row r="161" spans="1:29">
      <c r="A161">
        <v>161</v>
      </c>
      <c r="B161" s="1" t="s">
        <v>29</v>
      </c>
      <c r="C161" t="s">
        <v>446</v>
      </c>
      <c r="D161" s="1" t="s">
        <v>60</v>
      </c>
      <c r="E161" s="160"/>
      <c r="F161" s="160"/>
      <c r="G161" s="160"/>
      <c r="H161" s="160"/>
      <c r="I161" s="160"/>
      <c r="J161" s="160" t="s">
        <v>447</v>
      </c>
      <c r="K161" s="160"/>
      <c r="L161" s="160"/>
      <c r="M161" s="160"/>
      <c r="N161" s="160"/>
      <c r="O161" s="160"/>
      <c r="P161" s="160"/>
      <c r="Q161" t="s">
        <v>661</v>
      </c>
      <c r="R161" s="160" t="s">
        <v>662</v>
      </c>
      <c r="S161" s="1" t="s">
        <v>43</v>
      </c>
      <c r="T161" s="1"/>
      <c r="U161" s="185"/>
      <c r="V161" s="1"/>
      <c r="W161" s="1"/>
      <c r="X161" s="160"/>
      <c r="Y161" s="160"/>
      <c r="Z161" s="160"/>
      <c r="AA161" s="160"/>
      <c r="AB161" s="160"/>
      <c r="AC161" s="160"/>
    </row>
    <row r="162" spans="1:29">
      <c r="A162">
        <v>162</v>
      </c>
      <c r="B162" s="1" t="s">
        <v>29</v>
      </c>
      <c r="C162" t="s">
        <v>452</v>
      </c>
      <c r="D162" s="1" t="s">
        <v>69</v>
      </c>
      <c r="E162" s="160"/>
      <c r="F162" s="160"/>
      <c r="G162" s="160"/>
      <c r="H162" s="160"/>
      <c r="I162" s="160"/>
      <c r="J162" s="160"/>
      <c r="K162" s="160" t="s">
        <v>453</v>
      </c>
      <c r="L162" s="160"/>
      <c r="M162" s="160"/>
      <c r="N162" s="160"/>
      <c r="O162" s="160"/>
      <c r="P162" s="160"/>
      <c r="Q162" t="s">
        <v>663</v>
      </c>
      <c r="R162" s="160" t="s">
        <v>664</v>
      </c>
      <c r="S162" s="1" t="s">
        <v>34</v>
      </c>
      <c r="T162" s="1"/>
      <c r="V162" s="1"/>
      <c r="W162" s="1"/>
      <c r="X162" s="160"/>
      <c r="Y162" s="160"/>
      <c r="Z162" s="160"/>
      <c r="AA162" s="160"/>
      <c r="AB162" s="160"/>
      <c r="AC162" s="160"/>
    </row>
    <row r="163" spans="1:29">
      <c r="A163">
        <v>163</v>
      </c>
      <c r="B163" s="1" t="s">
        <v>29</v>
      </c>
      <c r="C163" t="s">
        <v>456</v>
      </c>
      <c r="D163" s="1" t="s">
        <v>48</v>
      </c>
      <c r="E163" s="160"/>
      <c r="F163" s="160"/>
      <c r="G163" s="160"/>
      <c r="H163" s="160"/>
      <c r="I163" s="160"/>
      <c r="J163" s="160"/>
      <c r="K163" s="160"/>
      <c r="L163" s="160" t="s">
        <v>457</v>
      </c>
      <c r="M163" s="160"/>
      <c r="N163" s="160"/>
      <c r="O163" s="160"/>
      <c r="P163" s="160"/>
      <c r="Q163" t="s">
        <v>665</v>
      </c>
      <c r="R163" s="160" t="s">
        <v>666</v>
      </c>
      <c r="S163" s="1" t="s">
        <v>43</v>
      </c>
      <c r="T163" s="1"/>
      <c r="U163" s="183" t="s">
        <v>5431</v>
      </c>
      <c r="X163" s="167" t="s">
        <v>3784</v>
      </c>
      <c r="Y163" s="167" t="s">
        <v>4777</v>
      </c>
      <c r="AC163" s="167" t="s">
        <v>5569</v>
      </c>
    </row>
    <row r="164" spans="1:29">
      <c r="A164">
        <v>164</v>
      </c>
      <c r="B164" s="1" t="s">
        <v>29</v>
      </c>
      <c r="C164" t="s">
        <v>462</v>
      </c>
      <c r="D164" s="1" t="s">
        <v>48</v>
      </c>
      <c r="E164" s="160"/>
      <c r="F164" s="160"/>
      <c r="G164" s="160"/>
      <c r="H164" s="160"/>
      <c r="I164" s="160"/>
      <c r="J164" s="160"/>
      <c r="K164" s="160"/>
      <c r="L164" s="160" t="s">
        <v>463</v>
      </c>
      <c r="M164" s="160"/>
      <c r="N164" s="160"/>
      <c r="O164" s="160"/>
      <c r="P164" s="160"/>
      <c r="Q164" t="s">
        <v>667</v>
      </c>
      <c r="R164" s="160" t="s">
        <v>668</v>
      </c>
      <c r="S164" s="1" t="s">
        <v>43</v>
      </c>
      <c r="T164" s="1"/>
      <c r="U164" s="185" t="s">
        <v>5430</v>
      </c>
      <c r="V164" s="1"/>
      <c r="W164" s="1"/>
      <c r="X164" s="160" t="s">
        <v>3783</v>
      </c>
      <c r="Y164" s="160" t="s">
        <v>4777</v>
      </c>
      <c r="Z164" s="160"/>
      <c r="AA164" s="160"/>
      <c r="AB164" s="160"/>
      <c r="AC164" s="160" t="s">
        <v>5570</v>
      </c>
    </row>
    <row r="165" spans="1:29">
      <c r="A165">
        <v>165</v>
      </c>
      <c r="B165" s="1" t="s">
        <v>29</v>
      </c>
      <c r="C165" t="s">
        <v>468</v>
      </c>
      <c r="D165" s="1" t="s">
        <v>48</v>
      </c>
      <c r="E165" s="160"/>
      <c r="F165" s="160"/>
      <c r="G165" s="160"/>
      <c r="H165" s="160"/>
      <c r="I165" s="160"/>
      <c r="J165" s="160"/>
      <c r="K165" s="160"/>
      <c r="L165" s="160" t="s">
        <v>469</v>
      </c>
      <c r="M165" s="160"/>
      <c r="N165" s="160"/>
      <c r="O165" s="160"/>
      <c r="P165" s="160"/>
      <c r="Q165" t="s">
        <v>669</v>
      </c>
      <c r="R165" s="160" t="s">
        <v>670</v>
      </c>
      <c r="S165" s="1" t="s">
        <v>43</v>
      </c>
      <c r="T165" s="1"/>
      <c r="U165" s="185" t="s">
        <v>5429</v>
      </c>
      <c r="V165" s="1"/>
      <c r="W165" s="1"/>
      <c r="X165" s="160" t="s">
        <v>3782</v>
      </c>
      <c r="Y165" s="160" t="s">
        <v>4777</v>
      </c>
      <c r="Z165" s="160"/>
      <c r="AA165" s="160"/>
      <c r="AB165" s="160"/>
      <c r="AC165" s="160" t="s">
        <v>5571</v>
      </c>
    </row>
    <row r="166" spans="1:29">
      <c r="A166">
        <v>166</v>
      </c>
      <c r="B166" s="1" t="s">
        <v>29</v>
      </c>
      <c r="C166" t="s">
        <v>474</v>
      </c>
      <c r="D166" s="1" t="s">
        <v>48</v>
      </c>
      <c r="E166" s="160"/>
      <c r="F166" s="160"/>
      <c r="G166" s="160"/>
      <c r="H166" s="160"/>
      <c r="I166" s="160"/>
      <c r="J166" s="160"/>
      <c r="K166" s="160"/>
      <c r="L166" s="160" t="s">
        <v>475</v>
      </c>
      <c r="M166" s="160"/>
      <c r="N166" s="160"/>
      <c r="O166" s="160"/>
      <c r="P166" s="160"/>
      <c r="Q166" t="s">
        <v>671</v>
      </c>
      <c r="R166" s="160" t="s">
        <v>672</v>
      </c>
      <c r="S166" s="1" t="s">
        <v>43</v>
      </c>
      <c r="T166" s="1"/>
      <c r="U166" s="185" t="s">
        <v>5428</v>
      </c>
      <c r="V166" s="1"/>
      <c r="W166" s="1"/>
      <c r="X166" s="160" t="s">
        <v>3781</v>
      </c>
      <c r="Y166" s="160" t="s">
        <v>4777</v>
      </c>
      <c r="Z166" s="160"/>
      <c r="AA166" s="160"/>
      <c r="AB166" s="160"/>
      <c r="AC166" s="160" t="s">
        <v>5572</v>
      </c>
    </row>
    <row r="167" spans="1:29">
      <c r="A167">
        <v>167</v>
      </c>
      <c r="B167" s="1" t="s">
        <v>29</v>
      </c>
      <c r="C167" t="s">
        <v>480</v>
      </c>
      <c r="D167" s="1" t="s">
        <v>48</v>
      </c>
      <c r="E167" s="160"/>
      <c r="F167" s="160"/>
      <c r="G167" s="160"/>
      <c r="H167" s="160"/>
      <c r="I167" s="160"/>
      <c r="J167" s="160"/>
      <c r="K167" s="160"/>
      <c r="L167" s="160" t="s">
        <v>481</v>
      </c>
      <c r="M167" s="160"/>
      <c r="N167" s="160"/>
      <c r="O167" s="160"/>
      <c r="P167" s="160"/>
      <c r="Q167" t="s">
        <v>673</v>
      </c>
      <c r="R167" s="160" t="s">
        <v>674</v>
      </c>
      <c r="S167" s="1" t="s">
        <v>64</v>
      </c>
      <c r="T167" s="1"/>
      <c r="U167" s="185" t="s">
        <v>5427</v>
      </c>
      <c r="V167" s="1"/>
      <c r="W167" s="1"/>
      <c r="X167" s="160" t="s">
        <v>3780</v>
      </c>
      <c r="Y167" s="160" t="s">
        <v>4777</v>
      </c>
      <c r="Z167" s="160"/>
      <c r="AA167" s="160"/>
      <c r="AB167" s="160"/>
      <c r="AC167" s="160" t="s">
        <v>5573</v>
      </c>
    </row>
    <row r="168" spans="1:29">
      <c r="A168">
        <v>168</v>
      </c>
      <c r="B168" s="1" t="s">
        <v>29</v>
      </c>
      <c r="C168" t="s">
        <v>489</v>
      </c>
      <c r="D168" s="1" t="s">
        <v>60</v>
      </c>
      <c r="E168" s="160"/>
      <c r="F168" s="160"/>
      <c r="G168" s="160"/>
      <c r="H168" s="160"/>
      <c r="I168" s="160"/>
      <c r="J168" s="160" t="s">
        <v>490</v>
      </c>
      <c r="K168" s="160"/>
      <c r="L168" s="160"/>
      <c r="M168" s="160"/>
      <c r="N168" s="160"/>
      <c r="O168" s="160"/>
      <c r="P168" s="160"/>
      <c r="Q168" t="s">
        <v>491</v>
      </c>
      <c r="R168" s="160" t="s">
        <v>492</v>
      </c>
      <c r="S168" s="1" t="s">
        <v>64</v>
      </c>
      <c r="T168" s="1"/>
      <c r="U168" s="185"/>
      <c r="V168" s="1"/>
      <c r="W168" s="1"/>
      <c r="X168" s="160"/>
      <c r="Y168" s="160"/>
      <c r="Z168" s="160"/>
      <c r="AA168" s="160"/>
      <c r="AB168" s="160"/>
      <c r="AC168" s="160"/>
    </row>
    <row r="169" spans="1:29">
      <c r="A169">
        <v>169</v>
      </c>
      <c r="B169" s="1" t="s">
        <v>29</v>
      </c>
      <c r="C169" t="s">
        <v>415</v>
      </c>
      <c r="D169" s="1" t="s">
        <v>69</v>
      </c>
      <c r="E169" s="160"/>
      <c r="F169" s="160"/>
      <c r="G169" s="160"/>
      <c r="H169" s="160"/>
      <c r="I169" s="160"/>
      <c r="J169" s="160"/>
      <c r="K169" s="160" t="s">
        <v>416</v>
      </c>
      <c r="L169" s="160"/>
      <c r="M169" s="160"/>
      <c r="N169" s="160"/>
      <c r="O169" s="160"/>
      <c r="P169" s="160"/>
      <c r="Q169" t="s">
        <v>493</v>
      </c>
      <c r="R169" s="160" t="s">
        <v>3754</v>
      </c>
      <c r="S169" s="1" t="s">
        <v>34</v>
      </c>
      <c r="T169" s="1"/>
      <c r="V169" s="1"/>
      <c r="W169" s="1"/>
      <c r="X169" s="160"/>
      <c r="Y169" s="160"/>
      <c r="Z169" s="160"/>
      <c r="AA169" s="160"/>
      <c r="AB169" s="160"/>
      <c r="AC169" s="160"/>
    </row>
    <row r="170" spans="1:29">
      <c r="A170">
        <v>170</v>
      </c>
      <c r="B170" s="1" t="s">
        <v>29</v>
      </c>
      <c r="C170" t="s">
        <v>495</v>
      </c>
      <c r="D170" s="1" t="s">
        <v>48</v>
      </c>
      <c r="E170" s="160"/>
      <c r="F170" s="160"/>
      <c r="G170" s="160"/>
      <c r="H170" s="160"/>
      <c r="I170" s="160"/>
      <c r="J170" s="160"/>
      <c r="K170" s="160"/>
      <c r="L170" s="160" t="s">
        <v>496</v>
      </c>
      <c r="M170" s="160"/>
      <c r="N170" s="160"/>
      <c r="O170" s="160"/>
      <c r="P170" s="160"/>
      <c r="Q170" t="s">
        <v>497</v>
      </c>
      <c r="R170" s="160" t="s">
        <v>3753</v>
      </c>
      <c r="S170" s="1" t="s">
        <v>64</v>
      </c>
      <c r="T170" s="1"/>
      <c r="U170" s="183" t="s">
        <v>5426</v>
      </c>
      <c r="X170" s="167" t="s">
        <v>3778</v>
      </c>
      <c r="Y170" s="167" t="s">
        <v>4777</v>
      </c>
      <c r="AC170" s="167" t="s">
        <v>5574</v>
      </c>
    </row>
    <row r="171" spans="1:29">
      <c r="A171">
        <v>171</v>
      </c>
      <c r="B171" s="1" t="s">
        <v>29</v>
      </c>
      <c r="C171" t="s">
        <v>419</v>
      </c>
      <c r="D171" s="1" t="s">
        <v>48</v>
      </c>
      <c r="E171" s="160"/>
      <c r="F171" s="160"/>
      <c r="G171" s="160"/>
      <c r="H171" s="160"/>
      <c r="I171" s="160"/>
      <c r="J171" s="160"/>
      <c r="K171" s="160"/>
      <c r="L171" s="160" t="s">
        <v>420</v>
      </c>
      <c r="M171" s="160"/>
      <c r="N171" s="160"/>
      <c r="O171" s="160"/>
      <c r="P171" s="160"/>
      <c r="Q171" t="s">
        <v>675</v>
      </c>
      <c r="R171" s="160" t="s">
        <v>3751</v>
      </c>
      <c r="S171" s="1" t="s">
        <v>64</v>
      </c>
      <c r="T171" s="1"/>
      <c r="U171" s="185" t="s">
        <v>5425</v>
      </c>
      <c r="V171" s="1"/>
      <c r="W171" s="1"/>
      <c r="X171" s="160" t="s">
        <v>3777</v>
      </c>
      <c r="Y171" s="160" t="s">
        <v>4777</v>
      </c>
      <c r="Z171" s="160"/>
      <c r="AA171" s="160"/>
      <c r="AB171" s="160"/>
      <c r="AC171" s="160" t="s">
        <v>5575</v>
      </c>
    </row>
    <row r="172" spans="1:29">
      <c r="A172">
        <v>172</v>
      </c>
      <c r="B172" s="1" t="s">
        <v>29</v>
      </c>
      <c r="C172" t="s">
        <v>676</v>
      </c>
      <c r="D172" s="1" t="s">
        <v>60</v>
      </c>
      <c r="E172" s="160"/>
      <c r="F172" s="160"/>
      <c r="G172" s="160"/>
      <c r="H172" s="160" t="s">
        <v>677</v>
      </c>
      <c r="I172" s="160"/>
      <c r="J172" s="160"/>
      <c r="K172" s="160"/>
      <c r="L172" s="160"/>
      <c r="M172" s="160"/>
      <c r="N172" s="160"/>
      <c r="O172" s="160"/>
      <c r="P172" s="160"/>
      <c r="Q172" t="s">
        <v>678</v>
      </c>
      <c r="R172" s="160" t="s">
        <v>679</v>
      </c>
      <c r="S172" s="1" t="s">
        <v>43</v>
      </c>
      <c r="T172" s="1">
        <v>1</v>
      </c>
      <c r="U172" s="185" t="s">
        <v>4801</v>
      </c>
      <c r="V172" s="1">
        <v>1</v>
      </c>
      <c r="W172" s="1" t="s">
        <v>5424</v>
      </c>
      <c r="X172" s="160" t="s">
        <v>3776</v>
      </c>
      <c r="Y172" s="160" t="s">
        <v>4801</v>
      </c>
      <c r="Z172" s="160"/>
      <c r="AA172" s="160"/>
      <c r="AB172" s="160"/>
      <c r="AC172" s="160" t="s">
        <v>4800</v>
      </c>
    </row>
    <row r="173" spans="1:29">
      <c r="A173">
        <v>173</v>
      </c>
      <c r="B173" s="1" t="s">
        <v>29</v>
      </c>
      <c r="C173" t="s">
        <v>340</v>
      </c>
      <c r="D173" s="1" t="s">
        <v>69</v>
      </c>
      <c r="E173" s="160"/>
      <c r="F173" s="160"/>
      <c r="G173" s="160"/>
      <c r="H173" s="160"/>
      <c r="I173" s="160" t="s">
        <v>341</v>
      </c>
      <c r="J173" s="160"/>
      <c r="K173" s="160"/>
      <c r="L173" s="160"/>
      <c r="M173" s="160"/>
      <c r="N173" s="160"/>
      <c r="O173" s="160"/>
      <c r="P173" s="160"/>
      <c r="Q173" t="s">
        <v>680</v>
      </c>
      <c r="R173" s="160" t="s">
        <v>681</v>
      </c>
      <c r="S173" s="1" t="s">
        <v>34</v>
      </c>
      <c r="T173" s="1"/>
      <c r="V173" s="1"/>
      <c r="W173" s="1"/>
      <c r="X173" s="160"/>
      <c r="Y173" s="160"/>
      <c r="Z173" s="160"/>
      <c r="AA173" s="160"/>
      <c r="AB173" s="160"/>
      <c r="AC173" s="160"/>
    </row>
    <row r="174" spans="1:29">
      <c r="A174">
        <v>174</v>
      </c>
      <c r="B174" s="1" t="s">
        <v>29</v>
      </c>
      <c r="C174" t="s">
        <v>344</v>
      </c>
      <c r="D174" s="1" t="s">
        <v>48</v>
      </c>
      <c r="E174" s="160"/>
      <c r="F174" s="160"/>
      <c r="G174" s="160"/>
      <c r="H174" s="160"/>
      <c r="I174" s="160"/>
      <c r="J174" s="160" t="s">
        <v>345</v>
      </c>
      <c r="K174" s="160"/>
      <c r="L174" s="160"/>
      <c r="M174" s="160"/>
      <c r="N174" s="160"/>
      <c r="O174" s="160"/>
      <c r="P174" s="160"/>
      <c r="Q174" t="s">
        <v>683</v>
      </c>
      <c r="R174" s="160" t="s">
        <v>684</v>
      </c>
      <c r="S174" s="1" t="s">
        <v>43</v>
      </c>
      <c r="T174" s="1"/>
      <c r="U174" s="183" t="s">
        <v>4802</v>
      </c>
      <c r="X174" s="167" t="s">
        <v>4071</v>
      </c>
      <c r="Y174" s="167" t="s">
        <v>4801</v>
      </c>
      <c r="AC174" s="167" t="s">
        <v>5576</v>
      </c>
    </row>
    <row r="175" spans="1:29">
      <c r="A175">
        <v>175</v>
      </c>
      <c r="B175" s="1" t="s">
        <v>29</v>
      </c>
      <c r="C175" t="s">
        <v>350</v>
      </c>
      <c r="D175" s="1" t="s">
        <v>48</v>
      </c>
      <c r="E175" s="160"/>
      <c r="F175" s="160"/>
      <c r="G175" s="160"/>
      <c r="H175" s="160"/>
      <c r="I175" s="160"/>
      <c r="J175" s="160" t="s">
        <v>351</v>
      </c>
      <c r="K175" s="160"/>
      <c r="L175" s="160"/>
      <c r="M175" s="160"/>
      <c r="N175" s="160"/>
      <c r="O175" s="160"/>
      <c r="P175" s="160"/>
      <c r="Q175" t="s">
        <v>685</v>
      </c>
      <c r="R175" s="160" t="s">
        <v>353</v>
      </c>
      <c r="S175" s="1" t="s">
        <v>43</v>
      </c>
      <c r="T175" s="1"/>
      <c r="U175" s="185" t="s">
        <v>4803</v>
      </c>
      <c r="V175" s="1"/>
      <c r="W175" s="1"/>
      <c r="X175" s="160" t="s">
        <v>3774</v>
      </c>
      <c r="Y175" s="160" t="s">
        <v>4801</v>
      </c>
      <c r="Z175" s="160"/>
      <c r="AA175" s="160"/>
      <c r="AB175" s="160"/>
      <c r="AC175" s="160" t="s">
        <v>5577</v>
      </c>
    </row>
    <row r="176" spans="1:29">
      <c r="A176">
        <v>176</v>
      </c>
      <c r="B176" s="1" t="s">
        <v>29</v>
      </c>
      <c r="C176" t="s">
        <v>359</v>
      </c>
      <c r="D176" s="1" t="s">
        <v>48</v>
      </c>
      <c r="E176" s="160"/>
      <c r="F176" s="160"/>
      <c r="G176" s="160"/>
      <c r="H176" s="160"/>
      <c r="I176" s="160"/>
      <c r="J176" s="160" t="s">
        <v>360</v>
      </c>
      <c r="K176" s="160"/>
      <c r="L176" s="160"/>
      <c r="M176" s="160"/>
      <c r="N176" s="160"/>
      <c r="O176" s="160"/>
      <c r="P176" s="160"/>
      <c r="Q176" t="s">
        <v>686</v>
      </c>
      <c r="R176" s="160" t="s">
        <v>687</v>
      </c>
      <c r="S176" s="1" t="s">
        <v>43</v>
      </c>
      <c r="T176" s="1"/>
      <c r="U176" s="185" t="s">
        <v>4804</v>
      </c>
      <c r="V176" s="1"/>
      <c r="W176" s="1"/>
      <c r="X176" s="160" t="s">
        <v>3773</v>
      </c>
      <c r="Y176" s="160" t="s">
        <v>4801</v>
      </c>
      <c r="Z176" s="160"/>
      <c r="AA176" s="160"/>
      <c r="AB176" s="160"/>
      <c r="AC176" s="160" t="s">
        <v>5578</v>
      </c>
    </row>
    <row r="177" spans="1:29">
      <c r="A177">
        <v>177</v>
      </c>
      <c r="B177" s="1" t="s">
        <v>29</v>
      </c>
      <c r="C177" t="s">
        <v>379</v>
      </c>
      <c r="D177" s="1" t="s">
        <v>60</v>
      </c>
      <c r="E177" s="160"/>
      <c r="F177" s="160"/>
      <c r="G177" s="160"/>
      <c r="H177" s="160"/>
      <c r="I177" s="160"/>
      <c r="J177" s="160" t="s">
        <v>380</v>
      </c>
      <c r="K177" s="160"/>
      <c r="L177" s="160"/>
      <c r="M177" s="160"/>
      <c r="N177" s="160"/>
      <c r="O177" s="160"/>
      <c r="P177" s="160"/>
      <c r="Q177" t="s">
        <v>688</v>
      </c>
      <c r="R177" s="160" t="s">
        <v>689</v>
      </c>
      <c r="S177" s="1" t="s">
        <v>43</v>
      </c>
      <c r="T177" s="1"/>
      <c r="U177" s="185"/>
      <c r="V177" s="1"/>
      <c r="W177" s="1"/>
      <c r="X177" s="160"/>
      <c r="Y177" s="160"/>
      <c r="Z177" s="160"/>
      <c r="AA177" s="160"/>
      <c r="AB177" s="160"/>
      <c r="AC177" s="160"/>
    </row>
    <row r="178" spans="1:29">
      <c r="A178">
        <v>178</v>
      </c>
      <c r="B178" s="1" t="s">
        <v>29</v>
      </c>
      <c r="C178" t="s">
        <v>385</v>
      </c>
      <c r="D178" s="1" t="s">
        <v>69</v>
      </c>
      <c r="E178" s="160"/>
      <c r="F178" s="160"/>
      <c r="G178" s="160"/>
      <c r="H178" s="160"/>
      <c r="I178" s="160"/>
      <c r="J178" s="160"/>
      <c r="K178" s="160" t="s">
        <v>386</v>
      </c>
      <c r="L178" s="160"/>
      <c r="M178" s="160"/>
      <c r="N178" s="160"/>
      <c r="O178" s="160"/>
      <c r="P178" s="160"/>
      <c r="Q178" t="s">
        <v>690</v>
      </c>
      <c r="R178" s="160" t="s">
        <v>388</v>
      </c>
      <c r="S178" s="1" t="s">
        <v>34</v>
      </c>
      <c r="T178" s="1"/>
      <c r="V178" s="1"/>
      <c r="W178" s="1"/>
      <c r="X178" s="160"/>
      <c r="Y178" s="160"/>
      <c r="Z178" s="160"/>
      <c r="AA178" s="160"/>
      <c r="AB178" s="160"/>
      <c r="AC178" s="160"/>
    </row>
    <row r="179" spans="1:29">
      <c r="A179">
        <v>179</v>
      </c>
      <c r="B179" s="1" t="s">
        <v>29</v>
      </c>
      <c r="C179" t="s">
        <v>389</v>
      </c>
      <c r="D179" s="1" t="s">
        <v>48</v>
      </c>
      <c r="E179" s="160"/>
      <c r="F179" s="160"/>
      <c r="G179" s="160"/>
      <c r="H179" s="160"/>
      <c r="I179" s="160"/>
      <c r="J179" s="160"/>
      <c r="K179" s="160"/>
      <c r="L179" s="160" t="s">
        <v>390</v>
      </c>
      <c r="M179" s="160"/>
      <c r="N179" s="160"/>
      <c r="O179" s="160"/>
      <c r="P179" s="160"/>
      <c r="Q179" t="s">
        <v>691</v>
      </c>
      <c r="R179" s="160" t="s">
        <v>692</v>
      </c>
      <c r="S179" s="1" t="s">
        <v>43</v>
      </c>
      <c r="T179" s="1"/>
      <c r="U179" s="183" t="s">
        <v>5423</v>
      </c>
      <c r="X179" s="167" t="s">
        <v>4072</v>
      </c>
      <c r="Y179" s="167" t="s">
        <v>4801</v>
      </c>
      <c r="AC179" s="167" t="s">
        <v>5579</v>
      </c>
    </row>
    <row r="180" spans="1:29">
      <c r="A180">
        <v>180</v>
      </c>
      <c r="B180" s="1" t="s">
        <v>29</v>
      </c>
      <c r="C180" t="s">
        <v>393</v>
      </c>
      <c r="D180" s="1" t="s">
        <v>48</v>
      </c>
      <c r="E180" s="160"/>
      <c r="F180" s="160"/>
      <c r="G180" s="160"/>
      <c r="H180" s="160"/>
      <c r="I180" s="160"/>
      <c r="J180" s="160"/>
      <c r="K180" s="160"/>
      <c r="L180" s="160" t="s">
        <v>394</v>
      </c>
      <c r="M180" s="160"/>
      <c r="N180" s="160"/>
      <c r="O180" s="160"/>
      <c r="P180" s="160"/>
      <c r="Q180" t="s">
        <v>693</v>
      </c>
      <c r="R180" s="160" t="s">
        <v>694</v>
      </c>
      <c r="S180" s="1" t="s">
        <v>43</v>
      </c>
      <c r="T180" s="1"/>
      <c r="U180" s="185" t="s">
        <v>5422</v>
      </c>
      <c r="V180" s="1"/>
      <c r="W180" s="1"/>
      <c r="X180" s="160" t="s">
        <v>3770</v>
      </c>
      <c r="Y180" s="160" t="s">
        <v>4801</v>
      </c>
      <c r="Z180" s="160"/>
      <c r="AA180" s="160"/>
      <c r="AB180" s="160"/>
      <c r="AC180" s="160" t="s">
        <v>5580</v>
      </c>
    </row>
    <row r="181" spans="1:29">
      <c r="A181">
        <v>181</v>
      </c>
      <c r="B181" s="1" t="s">
        <v>29</v>
      </c>
      <c r="C181" t="s">
        <v>400</v>
      </c>
      <c r="D181" s="1" t="s">
        <v>48</v>
      </c>
      <c r="E181" s="160"/>
      <c r="F181" s="160"/>
      <c r="G181" s="160"/>
      <c r="H181" s="160"/>
      <c r="I181" s="160"/>
      <c r="J181" s="160"/>
      <c r="K181" s="160"/>
      <c r="L181" s="160" t="s">
        <v>401</v>
      </c>
      <c r="M181" s="160"/>
      <c r="N181" s="160"/>
      <c r="O181" s="160"/>
      <c r="P181" s="160"/>
      <c r="Q181" t="s">
        <v>695</v>
      </c>
      <c r="R181" s="160" t="s">
        <v>696</v>
      </c>
      <c r="S181" s="1" t="s">
        <v>43</v>
      </c>
      <c r="T181" s="1"/>
      <c r="U181" s="185" t="s">
        <v>5421</v>
      </c>
      <c r="V181" s="1"/>
      <c r="W181" s="1"/>
      <c r="X181" s="160" t="s">
        <v>3769</v>
      </c>
      <c r="Y181" s="160" t="s">
        <v>4801</v>
      </c>
      <c r="Z181" s="160"/>
      <c r="AA181" s="160"/>
      <c r="AB181" s="160"/>
      <c r="AC181" s="160" t="s">
        <v>5581</v>
      </c>
    </row>
    <row r="182" spans="1:29">
      <c r="A182">
        <v>182</v>
      </c>
      <c r="B182" s="1" t="s">
        <v>29</v>
      </c>
      <c r="C182" t="s">
        <v>404</v>
      </c>
      <c r="D182" s="1" t="s">
        <v>48</v>
      </c>
      <c r="E182" s="160"/>
      <c r="F182" s="160"/>
      <c r="G182" s="160"/>
      <c r="H182" s="160"/>
      <c r="I182" s="160"/>
      <c r="J182" s="160"/>
      <c r="K182" s="160"/>
      <c r="L182" s="160" t="s">
        <v>405</v>
      </c>
      <c r="M182" s="160"/>
      <c r="N182" s="160"/>
      <c r="O182" s="160"/>
      <c r="P182" s="160"/>
      <c r="Q182" t="s">
        <v>697</v>
      </c>
      <c r="R182" s="160" t="s">
        <v>698</v>
      </c>
      <c r="S182" s="1" t="s">
        <v>43</v>
      </c>
      <c r="T182" s="1"/>
      <c r="U182" s="185" t="s">
        <v>5420</v>
      </c>
      <c r="V182" s="1"/>
      <c r="W182" s="1"/>
      <c r="X182" s="160" t="s">
        <v>3768</v>
      </c>
      <c r="Y182" s="160" t="s">
        <v>4801</v>
      </c>
      <c r="Z182" s="160"/>
      <c r="AA182" s="160"/>
      <c r="AB182" s="160"/>
      <c r="AC182" s="160" t="s">
        <v>5582</v>
      </c>
    </row>
    <row r="183" spans="1:29">
      <c r="A183">
        <v>183</v>
      </c>
      <c r="B183" s="1" t="s">
        <v>29</v>
      </c>
      <c r="C183" t="s">
        <v>408</v>
      </c>
      <c r="D183" s="1" t="s">
        <v>60</v>
      </c>
      <c r="E183" s="160"/>
      <c r="F183" s="160"/>
      <c r="G183" s="160"/>
      <c r="H183" s="160"/>
      <c r="I183" s="160"/>
      <c r="J183" s="160"/>
      <c r="K183" s="160"/>
      <c r="L183" s="160" t="s">
        <v>409</v>
      </c>
      <c r="M183" s="160"/>
      <c r="N183" s="160"/>
      <c r="O183" s="160"/>
      <c r="P183" s="160"/>
      <c r="Q183" t="s">
        <v>410</v>
      </c>
      <c r="R183" s="160" t="s">
        <v>411</v>
      </c>
      <c r="S183" s="1" t="s">
        <v>43</v>
      </c>
      <c r="T183" s="1"/>
      <c r="U183" s="185"/>
      <c r="V183" s="1"/>
      <c r="W183" s="1"/>
      <c r="X183" s="160"/>
      <c r="Y183" s="160"/>
      <c r="Z183" s="160"/>
      <c r="AA183" s="160"/>
      <c r="AB183" s="160"/>
      <c r="AC183" s="160"/>
    </row>
    <row r="184" spans="1:29">
      <c r="A184">
        <v>184</v>
      </c>
      <c r="B184" s="1" t="s">
        <v>29</v>
      </c>
      <c r="C184" t="s">
        <v>415</v>
      </c>
      <c r="D184" s="1" t="s">
        <v>69</v>
      </c>
      <c r="E184" s="160"/>
      <c r="F184" s="160"/>
      <c r="G184" s="160"/>
      <c r="H184" s="160"/>
      <c r="I184" s="160"/>
      <c r="J184" s="160"/>
      <c r="K184" s="160"/>
      <c r="L184" s="160"/>
      <c r="M184" s="160" t="s">
        <v>416</v>
      </c>
      <c r="N184" s="160"/>
      <c r="O184" s="160"/>
      <c r="P184" s="160"/>
      <c r="Q184" t="s">
        <v>417</v>
      </c>
      <c r="R184" s="160" t="s">
        <v>418</v>
      </c>
      <c r="S184" s="1" t="s">
        <v>34</v>
      </c>
      <c r="T184" s="1"/>
      <c r="U184" s="185"/>
      <c r="V184" s="1"/>
      <c r="W184" s="1"/>
      <c r="X184" s="160"/>
      <c r="Y184" s="160"/>
      <c r="Z184" s="160"/>
      <c r="AA184" s="160"/>
      <c r="AB184" s="160"/>
      <c r="AC184" s="160"/>
    </row>
    <row r="185" spans="1:29">
      <c r="A185">
        <v>185</v>
      </c>
      <c r="B185" s="1" t="s">
        <v>29</v>
      </c>
      <c r="C185" t="s">
        <v>419</v>
      </c>
      <c r="D185" s="1" t="s">
        <v>48</v>
      </c>
      <c r="E185" s="160"/>
      <c r="F185" s="160"/>
      <c r="G185" s="160"/>
      <c r="H185" s="160"/>
      <c r="I185" s="160"/>
      <c r="J185" s="160"/>
      <c r="K185" s="160"/>
      <c r="L185" s="160"/>
      <c r="M185" s="160"/>
      <c r="N185" s="160" t="s">
        <v>420</v>
      </c>
      <c r="O185" s="160"/>
      <c r="P185" s="160"/>
      <c r="Q185" t="s">
        <v>699</v>
      </c>
      <c r="R185" s="160" t="s">
        <v>700</v>
      </c>
      <c r="S185" s="1" t="s">
        <v>43</v>
      </c>
      <c r="T185" s="1"/>
      <c r="U185" s="185" t="s">
        <v>5419</v>
      </c>
      <c r="V185" s="1"/>
      <c r="W185" s="1"/>
      <c r="X185" s="160" t="s">
        <v>3766</v>
      </c>
      <c r="Y185" s="160" t="s">
        <v>4801</v>
      </c>
      <c r="Z185" s="160"/>
      <c r="AA185" s="160"/>
      <c r="AB185" s="160"/>
      <c r="AC185" s="160" t="s">
        <v>5583</v>
      </c>
    </row>
    <row r="186" spans="1:29">
      <c r="A186">
        <v>186</v>
      </c>
      <c r="B186" s="1" t="s">
        <v>29</v>
      </c>
      <c r="C186" t="s">
        <v>425</v>
      </c>
      <c r="D186" s="1" t="s">
        <v>60</v>
      </c>
      <c r="E186" s="160"/>
      <c r="F186" s="160"/>
      <c r="G186" s="160"/>
      <c r="H186" s="160"/>
      <c r="I186" s="160"/>
      <c r="J186" s="160"/>
      <c r="K186" s="160"/>
      <c r="L186" s="160" t="s">
        <v>426</v>
      </c>
      <c r="M186" s="160"/>
      <c r="N186" s="160"/>
      <c r="O186" s="160"/>
      <c r="P186" s="160"/>
      <c r="Q186" t="s">
        <v>427</v>
      </c>
      <c r="R186" s="160" t="s">
        <v>428</v>
      </c>
      <c r="S186" s="1" t="s">
        <v>43</v>
      </c>
      <c r="T186" s="1"/>
      <c r="U186" s="185"/>
      <c r="V186" s="1"/>
      <c r="W186" s="1"/>
      <c r="X186" s="160"/>
      <c r="Y186" s="160"/>
      <c r="Z186" s="160"/>
      <c r="AA186" s="160"/>
      <c r="AB186" s="160"/>
      <c r="AC186" s="160"/>
    </row>
    <row r="187" spans="1:29">
      <c r="A187">
        <v>187</v>
      </c>
      <c r="B187" s="1" t="s">
        <v>29</v>
      </c>
      <c r="C187" t="s">
        <v>415</v>
      </c>
      <c r="D187" s="1" t="s">
        <v>69</v>
      </c>
      <c r="E187" s="160"/>
      <c r="F187" s="160"/>
      <c r="G187" s="160"/>
      <c r="H187" s="160"/>
      <c r="I187" s="160"/>
      <c r="J187" s="160"/>
      <c r="K187" s="160"/>
      <c r="L187" s="160"/>
      <c r="M187" s="160" t="s">
        <v>416</v>
      </c>
      <c r="N187" s="160"/>
      <c r="O187" s="160"/>
      <c r="P187" s="160"/>
      <c r="Q187" t="s">
        <v>429</v>
      </c>
      <c r="R187" s="160" t="s">
        <v>430</v>
      </c>
      <c r="S187" s="1" t="s">
        <v>34</v>
      </c>
      <c r="T187" s="1"/>
      <c r="U187" s="185"/>
      <c r="V187" s="1"/>
      <c r="W187" s="1"/>
      <c r="X187" s="160"/>
      <c r="Y187" s="160"/>
      <c r="Z187" s="160"/>
      <c r="AA187" s="160"/>
      <c r="AB187" s="160"/>
      <c r="AC187" s="160"/>
    </row>
    <row r="188" spans="1:29">
      <c r="A188">
        <v>188</v>
      </c>
      <c r="B188" s="1" t="s">
        <v>29</v>
      </c>
      <c r="C188" t="s">
        <v>419</v>
      </c>
      <c r="D188" s="1" t="s">
        <v>48</v>
      </c>
      <c r="E188" s="160"/>
      <c r="F188" s="160"/>
      <c r="G188" s="160"/>
      <c r="H188" s="160"/>
      <c r="I188" s="160"/>
      <c r="J188" s="160"/>
      <c r="K188" s="160"/>
      <c r="L188" s="160"/>
      <c r="M188" s="160"/>
      <c r="N188" s="160" t="s">
        <v>420</v>
      </c>
      <c r="O188" s="160"/>
      <c r="P188" s="160"/>
      <c r="Q188" t="s">
        <v>701</v>
      </c>
      <c r="R188" s="160" t="s">
        <v>702</v>
      </c>
      <c r="S188" s="1" t="s">
        <v>43</v>
      </c>
      <c r="T188" s="1"/>
      <c r="U188" s="185" t="s">
        <v>5418</v>
      </c>
      <c r="V188" s="1"/>
      <c r="W188" s="1"/>
      <c r="X188" s="160" t="s">
        <v>3764</v>
      </c>
      <c r="Y188" s="160" t="s">
        <v>4801</v>
      </c>
      <c r="Z188" s="160"/>
      <c r="AA188" s="160"/>
      <c r="AB188" s="160"/>
      <c r="AC188" s="160" t="s">
        <v>5584</v>
      </c>
    </row>
    <row r="189" spans="1:29">
      <c r="A189">
        <v>189</v>
      </c>
      <c r="B189" s="1" t="s">
        <v>29</v>
      </c>
      <c r="C189" t="s">
        <v>434</v>
      </c>
      <c r="D189" s="1" t="s">
        <v>60</v>
      </c>
      <c r="E189" s="160"/>
      <c r="F189" s="160"/>
      <c r="G189" s="160"/>
      <c r="H189" s="160"/>
      <c r="I189" s="160"/>
      <c r="J189" s="160"/>
      <c r="K189" s="160"/>
      <c r="L189" s="160" t="s">
        <v>435</v>
      </c>
      <c r="M189" s="160"/>
      <c r="N189" s="160"/>
      <c r="O189" s="160"/>
      <c r="P189" s="160"/>
      <c r="Q189" t="s">
        <v>436</v>
      </c>
      <c r="R189" s="160" t="s">
        <v>437</v>
      </c>
      <c r="S189" s="1" t="s">
        <v>43</v>
      </c>
      <c r="T189" s="1"/>
      <c r="U189" s="185"/>
      <c r="V189" s="1"/>
      <c r="W189" s="1"/>
      <c r="X189" s="160"/>
      <c r="Y189" s="160"/>
      <c r="Z189" s="160"/>
      <c r="AA189" s="160"/>
      <c r="AB189" s="160"/>
      <c r="AC189" s="160"/>
    </row>
    <row r="190" spans="1:29">
      <c r="A190">
        <v>190</v>
      </c>
      <c r="B190" s="1" t="s">
        <v>29</v>
      </c>
      <c r="C190" t="s">
        <v>415</v>
      </c>
      <c r="D190" s="1" t="s">
        <v>69</v>
      </c>
      <c r="E190" s="160"/>
      <c r="F190" s="160"/>
      <c r="G190" s="160"/>
      <c r="H190" s="160"/>
      <c r="I190" s="160"/>
      <c r="J190" s="160"/>
      <c r="K190" s="160"/>
      <c r="L190" s="160"/>
      <c r="M190" s="160" t="s">
        <v>416</v>
      </c>
      <c r="N190" s="160"/>
      <c r="O190" s="160"/>
      <c r="P190" s="160"/>
      <c r="Q190" t="s">
        <v>438</v>
      </c>
      <c r="R190" s="160" t="s">
        <v>550</v>
      </c>
      <c r="S190" s="1" t="s">
        <v>34</v>
      </c>
      <c r="T190" s="1"/>
      <c r="U190" s="185"/>
      <c r="V190" s="1"/>
      <c r="W190" s="1"/>
      <c r="X190" s="160"/>
      <c r="Y190" s="160"/>
      <c r="Z190" s="160"/>
      <c r="AA190" s="160"/>
      <c r="AB190" s="160"/>
      <c r="AC190" s="160"/>
    </row>
    <row r="191" spans="1:29">
      <c r="A191">
        <v>191</v>
      </c>
      <c r="B191" s="1" t="s">
        <v>29</v>
      </c>
      <c r="C191" t="s">
        <v>440</v>
      </c>
      <c r="D191" s="1" t="s">
        <v>48</v>
      </c>
      <c r="E191" s="160"/>
      <c r="F191" s="160"/>
      <c r="G191" s="160"/>
      <c r="H191" s="160"/>
      <c r="I191" s="160"/>
      <c r="J191" s="160"/>
      <c r="K191" s="160"/>
      <c r="L191" s="160"/>
      <c r="M191" s="160"/>
      <c r="N191" s="160" t="s">
        <v>441</v>
      </c>
      <c r="O191" s="160"/>
      <c r="P191" s="160"/>
      <c r="Q191" t="s">
        <v>703</v>
      </c>
      <c r="R191" s="160" t="s">
        <v>704</v>
      </c>
      <c r="S191" s="1" t="s">
        <v>43</v>
      </c>
      <c r="T191" s="1"/>
      <c r="U191" s="185" t="s">
        <v>5417</v>
      </c>
      <c r="V191" s="1"/>
      <c r="W191" s="1"/>
      <c r="X191" s="160" t="s">
        <v>3762</v>
      </c>
      <c r="Y191" s="160" t="s">
        <v>4801</v>
      </c>
      <c r="Z191" s="160"/>
      <c r="AA191" s="160"/>
      <c r="AB191" s="160"/>
      <c r="AC191" s="160" t="s">
        <v>5585</v>
      </c>
    </row>
    <row r="192" spans="1:29">
      <c r="A192">
        <v>192</v>
      </c>
      <c r="B192" s="1" t="s">
        <v>29</v>
      </c>
      <c r="C192" t="s">
        <v>446</v>
      </c>
      <c r="D192" s="1" t="s">
        <v>60</v>
      </c>
      <c r="E192" s="160"/>
      <c r="F192" s="160"/>
      <c r="G192" s="160"/>
      <c r="H192" s="160"/>
      <c r="I192" s="160"/>
      <c r="J192" s="160" t="s">
        <v>447</v>
      </c>
      <c r="K192" s="160"/>
      <c r="L192" s="160"/>
      <c r="M192" s="160"/>
      <c r="N192" s="160"/>
      <c r="O192" s="160"/>
      <c r="P192" s="160"/>
      <c r="Q192" t="s">
        <v>705</v>
      </c>
      <c r="R192" s="160" t="s">
        <v>706</v>
      </c>
      <c r="S192" s="1" t="s">
        <v>43</v>
      </c>
      <c r="T192" s="1"/>
      <c r="U192" s="185"/>
      <c r="V192" s="1"/>
      <c r="W192" s="1"/>
      <c r="X192" s="160"/>
      <c r="Y192" s="160"/>
      <c r="Z192" s="160"/>
      <c r="AA192" s="160"/>
      <c r="AB192" s="160"/>
      <c r="AC192" s="160"/>
    </row>
    <row r="193" spans="1:29">
      <c r="A193">
        <v>193</v>
      </c>
      <c r="B193" s="1" t="s">
        <v>29</v>
      </c>
      <c r="C193" t="s">
        <v>452</v>
      </c>
      <c r="D193" s="1" t="s">
        <v>69</v>
      </c>
      <c r="E193" s="160"/>
      <c r="F193" s="160"/>
      <c r="G193" s="160"/>
      <c r="H193" s="160"/>
      <c r="I193" s="160"/>
      <c r="J193" s="160"/>
      <c r="K193" s="160" t="s">
        <v>453</v>
      </c>
      <c r="L193" s="160"/>
      <c r="M193" s="160"/>
      <c r="N193" s="160"/>
      <c r="O193" s="160"/>
      <c r="P193" s="160"/>
      <c r="Q193" t="s">
        <v>707</v>
      </c>
      <c r="R193" s="160" t="s">
        <v>708</v>
      </c>
      <c r="S193" s="1" t="s">
        <v>34</v>
      </c>
      <c r="T193" s="1"/>
      <c r="V193" s="1"/>
      <c r="W193" s="1"/>
      <c r="X193" s="160"/>
      <c r="Y193" s="160"/>
      <c r="Z193" s="160"/>
      <c r="AA193" s="160"/>
      <c r="AB193" s="160"/>
      <c r="AC193" s="160"/>
    </row>
    <row r="194" spans="1:29">
      <c r="A194">
        <v>194</v>
      </c>
      <c r="B194" s="1" t="s">
        <v>29</v>
      </c>
      <c r="C194" t="s">
        <v>456</v>
      </c>
      <c r="D194" s="1" t="s">
        <v>48</v>
      </c>
      <c r="E194" s="160"/>
      <c r="F194" s="160"/>
      <c r="G194" s="160"/>
      <c r="H194" s="160"/>
      <c r="I194" s="160"/>
      <c r="J194" s="160"/>
      <c r="K194" s="160"/>
      <c r="L194" s="160" t="s">
        <v>457</v>
      </c>
      <c r="M194" s="160"/>
      <c r="N194" s="160"/>
      <c r="O194" s="160"/>
      <c r="P194" s="160"/>
      <c r="Q194" t="s">
        <v>709</v>
      </c>
      <c r="R194" s="160" t="s">
        <v>710</v>
      </c>
      <c r="S194" s="1" t="s">
        <v>43</v>
      </c>
      <c r="T194" s="1"/>
      <c r="U194" s="183" t="s">
        <v>5416</v>
      </c>
      <c r="X194" s="167" t="s">
        <v>3760</v>
      </c>
      <c r="Y194" s="167" t="s">
        <v>4801</v>
      </c>
      <c r="AC194" s="167" t="s">
        <v>5586</v>
      </c>
    </row>
    <row r="195" spans="1:29">
      <c r="A195">
        <v>195</v>
      </c>
      <c r="B195" s="1" t="s">
        <v>29</v>
      </c>
      <c r="C195" t="s">
        <v>462</v>
      </c>
      <c r="D195" s="1" t="s">
        <v>48</v>
      </c>
      <c r="E195" s="160"/>
      <c r="F195" s="160"/>
      <c r="G195" s="160"/>
      <c r="H195" s="160"/>
      <c r="I195" s="160"/>
      <c r="J195" s="160"/>
      <c r="K195" s="160"/>
      <c r="L195" s="160" t="s">
        <v>463</v>
      </c>
      <c r="M195" s="160"/>
      <c r="N195" s="160"/>
      <c r="O195" s="160"/>
      <c r="P195" s="160"/>
      <c r="Q195" t="s">
        <v>711</v>
      </c>
      <c r="R195" s="160" t="s">
        <v>712</v>
      </c>
      <c r="S195" s="1" t="s">
        <v>43</v>
      </c>
      <c r="T195" s="1"/>
      <c r="U195" s="185" t="s">
        <v>5415</v>
      </c>
      <c r="V195" s="1"/>
      <c r="W195" s="1"/>
      <c r="X195" s="160" t="s">
        <v>3759</v>
      </c>
      <c r="Y195" s="160" t="s">
        <v>4801</v>
      </c>
      <c r="Z195" s="160"/>
      <c r="AA195" s="160"/>
      <c r="AB195" s="160"/>
      <c r="AC195" s="160" t="s">
        <v>5587</v>
      </c>
    </row>
    <row r="196" spans="1:29">
      <c r="A196">
        <v>196</v>
      </c>
      <c r="B196" s="1" t="s">
        <v>29</v>
      </c>
      <c r="C196" t="s">
        <v>468</v>
      </c>
      <c r="D196" s="1" t="s">
        <v>48</v>
      </c>
      <c r="E196" s="160"/>
      <c r="F196" s="160"/>
      <c r="G196" s="160"/>
      <c r="H196" s="160"/>
      <c r="I196" s="160"/>
      <c r="J196" s="160"/>
      <c r="K196" s="160"/>
      <c r="L196" s="160" t="s">
        <v>469</v>
      </c>
      <c r="M196" s="160"/>
      <c r="N196" s="160"/>
      <c r="O196" s="160"/>
      <c r="P196" s="160"/>
      <c r="Q196" t="s">
        <v>713</v>
      </c>
      <c r="R196" s="160" t="s">
        <v>714</v>
      </c>
      <c r="S196" s="1" t="s">
        <v>43</v>
      </c>
      <c r="T196" s="1"/>
      <c r="U196" s="185" t="s">
        <v>5414</v>
      </c>
      <c r="V196" s="1"/>
      <c r="W196" s="1"/>
      <c r="X196" s="160" t="s">
        <v>3758</v>
      </c>
      <c r="Y196" s="160" t="s">
        <v>4801</v>
      </c>
      <c r="Z196" s="160"/>
      <c r="AA196" s="160"/>
      <c r="AB196" s="160"/>
      <c r="AC196" s="160" t="s">
        <v>5588</v>
      </c>
    </row>
    <row r="197" spans="1:29">
      <c r="A197">
        <v>197</v>
      </c>
      <c r="B197" s="1" t="s">
        <v>29</v>
      </c>
      <c r="C197" t="s">
        <v>474</v>
      </c>
      <c r="D197" s="1" t="s">
        <v>48</v>
      </c>
      <c r="E197" s="160"/>
      <c r="F197" s="160"/>
      <c r="G197" s="160"/>
      <c r="H197" s="160"/>
      <c r="I197" s="160"/>
      <c r="J197" s="160"/>
      <c r="K197" s="160"/>
      <c r="L197" s="160" t="s">
        <v>475</v>
      </c>
      <c r="M197" s="160"/>
      <c r="N197" s="160"/>
      <c r="O197" s="160"/>
      <c r="P197" s="160"/>
      <c r="Q197" t="s">
        <v>715</v>
      </c>
      <c r="R197" s="160" t="s">
        <v>716</v>
      </c>
      <c r="S197" s="1" t="s">
        <v>43</v>
      </c>
      <c r="T197" s="1"/>
      <c r="U197" s="185" t="s">
        <v>5413</v>
      </c>
      <c r="V197" s="1"/>
      <c r="W197" s="1"/>
      <c r="X197" s="160" t="s">
        <v>3757</v>
      </c>
      <c r="Y197" s="160" t="s">
        <v>4801</v>
      </c>
      <c r="Z197" s="160"/>
      <c r="AA197" s="160"/>
      <c r="AB197" s="160"/>
      <c r="AC197" s="160" t="s">
        <v>5589</v>
      </c>
    </row>
    <row r="198" spans="1:29">
      <c r="A198">
        <v>198</v>
      </c>
      <c r="B198" s="1" t="s">
        <v>29</v>
      </c>
      <c r="C198" t="s">
        <v>480</v>
      </c>
      <c r="D198" s="1" t="s">
        <v>48</v>
      </c>
      <c r="E198" s="160"/>
      <c r="F198" s="160"/>
      <c r="G198" s="160"/>
      <c r="H198" s="160"/>
      <c r="I198" s="160"/>
      <c r="J198" s="160"/>
      <c r="K198" s="160"/>
      <c r="L198" s="160" t="s">
        <v>481</v>
      </c>
      <c r="M198" s="160"/>
      <c r="N198" s="160"/>
      <c r="O198" s="160"/>
      <c r="P198" s="160"/>
      <c r="Q198" t="s">
        <v>717</v>
      </c>
      <c r="R198" s="160" t="s">
        <v>718</v>
      </c>
      <c r="S198" s="1" t="s">
        <v>64</v>
      </c>
      <c r="T198" s="1"/>
      <c r="U198" s="185" t="s">
        <v>5412</v>
      </c>
      <c r="V198" s="1"/>
      <c r="W198" s="1"/>
      <c r="X198" s="160" t="s">
        <v>3756</v>
      </c>
      <c r="Y198" s="160" t="s">
        <v>4801</v>
      </c>
      <c r="Z198" s="160"/>
      <c r="AA198" s="160"/>
      <c r="AB198" s="160"/>
      <c r="AC198" s="160" t="s">
        <v>5590</v>
      </c>
    </row>
    <row r="199" spans="1:29">
      <c r="A199">
        <v>199</v>
      </c>
      <c r="B199" s="1" t="s">
        <v>29</v>
      </c>
      <c r="C199" t="s">
        <v>489</v>
      </c>
      <c r="D199" s="1" t="s">
        <v>60</v>
      </c>
      <c r="E199" s="160"/>
      <c r="F199" s="160"/>
      <c r="G199" s="160"/>
      <c r="H199" s="160"/>
      <c r="I199" s="160"/>
      <c r="J199" s="160" t="s">
        <v>490</v>
      </c>
      <c r="K199" s="160"/>
      <c r="L199" s="160"/>
      <c r="M199" s="160"/>
      <c r="N199" s="160"/>
      <c r="O199" s="160"/>
      <c r="P199" s="160"/>
      <c r="Q199" t="s">
        <v>491</v>
      </c>
      <c r="R199" s="160" t="s">
        <v>492</v>
      </c>
      <c r="S199" s="1" t="s">
        <v>43</v>
      </c>
      <c r="T199" s="1"/>
      <c r="U199" s="185"/>
      <c r="V199" s="1"/>
      <c r="W199" s="1"/>
      <c r="X199" s="160"/>
      <c r="Y199" s="160"/>
      <c r="Z199" s="160"/>
      <c r="AA199" s="160"/>
      <c r="AB199" s="160"/>
      <c r="AC199" s="160"/>
    </row>
    <row r="200" spans="1:29">
      <c r="A200">
        <v>200</v>
      </c>
      <c r="B200" s="1" t="s">
        <v>29</v>
      </c>
      <c r="C200" t="s">
        <v>415</v>
      </c>
      <c r="D200" s="1" t="s">
        <v>69</v>
      </c>
      <c r="E200" s="160"/>
      <c r="F200" s="160"/>
      <c r="G200" s="160"/>
      <c r="H200" s="160"/>
      <c r="I200" s="160"/>
      <c r="J200" s="160"/>
      <c r="K200" s="160" t="s">
        <v>416</v>
      </c>
      <c r="L200" s="160"/>
      <c r="M200" s="160"/>
      <c r="N200" s="160"/>
      <c r="O200" s="160"/>
      <c r="P200" s="160"/>
      <c r="Q200" t="s">
        <v>493</v>
      </c>
      <c r="R200" s="160" t="s">
        <v>3754</v>
      </c>
      <c r="S200" s="1" t="s">
        <v>34</v>
      </c>
      <c r="T200" s="1"/>
      <c r="V200" s="1"/>
      <c r="W200" s="1"/>
      <c r="X200" s="160"/>
      <c r="Y200" s="160"/>
      <c r="Z200" s="160"/>
      <c r="AA200" s="160"/>
      <c r="AB200" s="160"/>
      <c r="AC200" s="160"/>
    </row>
    <row r="201" spans="1:29">
      <c r="A201">
        <v>201</v>
      </c>
      <c r="B201" s="1" t="s">
        <v>29</v>
      </c>
      <c r="C201" t="s">
        <v>495</v>
      </c>
      <c r="D201" s="1" t="s">
        <v>48</v>
      </c>
      <c r="E201" s="160"/>
      <c r="F201" s="160"/>
      <c r="G201" s="160"/>
      <c r="H201" s="160"/>
      <c r="I201" s="160"/>
      <c r="J201" s="160"/>
      <c r="K201" s="160"/>
      <c r="L201" s="160" t="s">
        <v>496</v>
      </c>
      <c r="M201" s="160"/>
      <c r="N201" s="160"/>
      <c r="O201" s="160"/>
      <c r="P201" s="160"/>
      <c r="Q201" t="s">
        <v>497</v>
      </c>
      <c r="R201" s="160" t="s">
        <v>3753</v>
      </c>
      <c r="S201" s="1" t="s">
        <v>43</v>
      </c>
      <c r="T201" s="1"/>
      <c r="U201" s="183" t="s">
        <v>5411</v>
      </c>
      <c r="X201" s="167" t="s">
        <v>3752</v>
      </c>
      <c r="Y201" s="167" t="s">
        <v>4801</v>
      </c>
      <c r="AC201" s="167" t="s">
        <v>5591</v>
      </c>
    </row>
    <row r="202" spans="1:29">
      <c r="A202">
        <v>202</v>
      </c>
      <c r="B202" s="1" t="s">
        <v>29</v>
      </c>
      <c r="C202" t="s">
        <v>419</v>
      </c>
      <c r="D202" s="1" t="s">
        <v>48</v>
      </c>
      <c r="E202" s="160"/>
      <c r="F202" s="160"/>
      <c r="G202" s="160"/>
      <c r="H202" s="160"/>
      <c r="I202" s="160"/>
      <c r="J202" s="160"/>
      <c r="K202" s="160"/>
      <c r="L202" s="160" t="s">
        <v>420</v>
      </c>
      <c r="M202" s="160"/>
      <c r="N202" s="160"/>
      <c r="O202" s="160"/>
      <c r="P202" s="160"/>
      <c r="Q202" t="s">
        <v>719</v>
      </c>
      <c r="R202" s="160" t="s">
        <v>3751</v>
      </c>
      <c r="S202" s="1" t="s">
        <v>43</v>
      </c>
      <c r="T202" s="1"/>
      <c r="U202" s="185" t="s">
        <v>5410</v>
      </c>
      <c r="V202" s="1"/>
      <c r="W202" s="1"/>
      <c r="X202" s="160" t="s">
        <v>3750</v>
      </c>
      <c r="Y202" s="160" t="s">
        <v>4801</v>
      </c>
      <c r="Z202" s="160"/>
      <c r="AA202" s="160"/>
      <c r="AB202" s="160"/>
      <c r="AC202" s="160" t="s">
        <v>5592</v>
      </c>
    </row>
    <row r="203" spans="1:29">
      <c r="A203">
        <v>203</v>
      </c>
      <c r="B203" s="1" t="s">
        <v>29</v>
      </c>
      <c r="C203" t="s">
        <v>720</v>
      </c>
      <c r="D203" s="1" t="s">
        <v>60</v>
      </c>
      <c r="E203" s="160"/>
      <c r="F203" s="160"/>
      <c r="G203" s="160"/>
      <c r="H203" s="160" t="s">
        <v>721</v>
      </c>
      <c r="I203" s="160"/>
      <c r="J203" s="160"/>
      <c r="K203" s="160"/>
      <c r="L203" s="160"/>
      <c r="M203" s="160"/>
      <c r="N203" s="160"/>
      <c r="O203" s="160"/>
      <c r="P203" s="160"/>
      <c r="Q203" t="s">
        <v>722</v>
      </c>
      <c r="R203" s="160" t="s">
        <v>723</v>
      </c>
      <c r="S203" s="1" t="s">
        <v>43</v>
      </c>
      <c r="T203" s="1">
        <v>1</v>
      </c>
      <c r="U203" s="185" t="s">
        <v>4823</v>
      </c>
      <c r="V203" s="1">
        <v>1</v>
      </c>
      <c r="W203" s="1" t="s">
        <v>5409</v>
      </c>
      <c r="X203" s="160" t="s">
        <v>3749</v>
      </c>
      <c r="Y203" s="160" t="s">
        <v>4823</v>
      </c>
      <c r="Z203" s="160"/>
      <c r="AA203" s="160"/>
      <c r="AB203" s="160"/>
      <c r="AC203" s="160" t="s">
        <v>4822</v>
      </c>
    </row>
    <row r="204" spans="1:29">
      <c r="A204">
        <v>204</v>
      </c>
      <c r="B204" s="1" t="s">
        <v>29</v>
      </c>
      <c r="C204" t="s">
        <v>340</v>
      </c>
      <c r="D204" s="1" t="s">
        <v>69</v>
      </c>
      <c r="E204" s="160"/>
      <c r="F204" s="160"/>
      <c r="G204" s="160"/>
      <c r="H204" s="160"/>
      <c r="I204" s="160" t="s">
        <v>341</v>
      </c>
      <c r="J204" s="160"/>
      <c r="K204" s="160"/>
      <c r="L204" s="160"/>
      <c r="M204" s="160"/>
      <c r="N204" s="160"/>
      <c r="O204" s="160"/>
      <c r="P204" s="160"/>
      <c r="Q204" t="s">
        <v>726</v>
      </c>
      <c r="R204" s="160" t="s">
        <v>727</v>
      </c>
      <c r="S204" s="1" t="s">
        <v>34</v>
      </c>
      <c r="T204" s="1"/>
      <c r="V204" s="1"/>
      <c r="W204" s="1"/>
      <c r="X204" s="160"/>
      <c r="Y204" s="160"/>
      <c r="Z204" s="160"/>
      <c r="AA204" s="160"/>
      <c r="AB204" s="160"/>
      <c r="AC204" s="160"/>
    </row>
    <row r="205" spans="1:29">
      <c r="A205" s="161">
        <v>205</v>
      </c>
      <c r="B205" s="162" t="s">
        <v>29</v>
      </c>
      <c r="C205" s="161" t="s">
        <v>344</v>
      </c>
      <c r="D205" s="162" t="s">
        <v>48</v>
      </c>
      <c r="J205" s="167" t="s">
        <v>345</v>
      </c>
      <c r="Q205" s="161" t="s">
        <v>728</v>
      </c>
      <c r="R205" s="167" t="s">
        <v>729</v>
      </c>
      <c r="S205" s="162" t="s">
        <v>43</v>
      </c>
      <c r="U205" s="183" t="s">
        <v>4824</v>
      </c>
      <c r="X205" s="167" t="s">
        <v>4026</v>
      </c>
      <c r="Y205" s="167" t="s">
        <v>4823</v>
      </c>
      <c r="AC205" s="167" t="s">
        <v>5593</v>
      </c>
    </row>
    <row r="206" spans="1:29">
      <c r="A206" s="161">
        <v>206</v>
      </c>
      <c r="B206" s="162" t="s">
        <v>29</v>
      </c>
      <c r="C206" s="161" t="s">
        <v>350</v>
      </c>
      <c r="D206" s="162" t="s">
        <v>48</v>
      </c>
      <c r="J206" s="167" t="s">
        <v>351</v>
      </c>
      <c r="Q206" s="161" t="s">
        <v>732</v>
      </c>
      <c r="R206" s="167" t="s">
        <v>733</v>
      </c>
      <c r="S206" s="162" t="s">
        <v>43</v>
      </c>
      <c r="U206" s="183" t="s">
        <v>4825</v>
      </c>
      <c r="X206" s="167" t="s">
        <v>3748</v>
      </c>
      <c r="Y206" s="167" t="s">
        <v>4823</v>
      </c>
      <c r="AC206" s="167" t="s">
        <v>5594</v>
      </c>
    </row>
    <row r="207" spans="1:29">
      <c r="A207" s="161">
        <v>207</v>
      </c>
      <c r="B207" s="162" t="s">
        <v>29</v>
      </c>
      <c r="C207" s="161" t="s">
        <v>359</v>
      </c>
      <c r="D207" s="162" t="s">
        <v>48</v>
      </c>
      <c r="J207" s="167" t="s">
        <v>360</v>
      </c>
      <c r="Q207" s="161" t="s">
        <v>736</v>
      </c>
      <c r="R207" s="167" t="s">
        <v>737</v>
      </c>
      <c r="S207" s="162" t="s">
        <v>43</v>
      </c>
      <c r="U207" s="183" t="s">
        <v>4826</v>
      </c>
      <c r="X207" s="167" t="s">
        <v>3747</v>
      </c>
      <c r="Y207" s="167" t="s">
        <v>4823</v>
      </c>
      <c r="AC207" s="167" t="s">
        <v>5595</v>
      </c>
    </row>
    <row r="208" spans="1:29">
      <c r="A208" s="161">
        <v>208</v>
      </c>
      <c r="B208" s="162" t="s">
        <v>29</v>
      </c>
      <c r="C208" s="161" t="s">
        <v>379</v>
      </c>
      <c r="D208" s="162" t="s">
        <v>60</v>
      </c>
      <c r="J208" s="167" t="s">
        <v>380</v>
      </c>
      <c r="Q208" s="161" t="s">
        <v>740</v>
      </c>
      <c r="R208" s="167" t="s">
        <v>741</v>
      </c>
      <c r="S208" s="162" t="s">
        <v>43</v>
      </c>
    </row>
    <row r="209" spans="1:29">
      <c r="A209" s="161">
        <v>209</v>
      </c>
      <c r="B209" s="162" t="s">
        <v>29</v>
      </c>
      <c r="C209" s="161" t="s">
        <v>385</v>
      </c>
      <c r="D209" s="162" t="s">
        <v>69</v>
      </c>
      <c r="K209" s="167" t="s">
        <v>386</v>
      </c>
      <c r="Q209" s="161" t="s">
        <v>742</v>
      </c>
      <c r="R209" s="167" t="s">
        <v>388</v>
      </c>
      <c r="S209" s="162" t="s">
        <v>34</v>
      </c>
    </row>
    <row r="210" spans="1:29">
      <c r="A210">
        <v>210</v>
      </c>
      <c r="B210" s="1" t="s">
        <v>29</v>
      </c>
      <c r="C210" t="s">
        <v>389</v>
      </c>
      <c r="D210" s="1" t="s">
        <v>48</v>
      </c>
      <c r="E210" s="160"/>
      <c r="F210" s="160"/>
      <c r="G210" s="160"/>
      <c r="H210" s="160"/>
      <c r="I210" s="160"/>
      <c r="J210" s="160"/>
      <c r="K210" s="160"/>
      <c r="L210" s="160" t="s">
        <v>390</v>
      </c>
      <c r="M210" s="160"/>
      <c r="N210" s="160"/>
      <c r="O210" s="160"/>
      <c r="P210" s="160"/>
      <c r="Q210" t="s">
        <v>743</v>
      </c>
      <c r="R210" s="160" t="s">
        <v>744</v>
      </c>
      <c r="S210" s="1" t="s">
        <v>43</v>
      </c>
      <c r="T210" s="1"/>
      <c r="U210" s="183" t="s">
        <v>5408</v>
      </c>
      <c r="X210" s="167" t="s">
        <v>4073</v>
      </c>
      <c r="Y210" s="167" t="s">
        <v>4823</v>
      </c>
      <c r="AC210" s="167" t="s">
        <v>5596</v>
      </c>
    </row>
    <row r="211" spans="1:29">
      <c r="A211">
        <v>211</v>
      </c>
      <c r="B211" s="1" t="s">
        <v>29</v>
      </c>
      <c r="C211" t="s">
        <v>393</v>
      </c>
      <c r="D211" s="1" t="s">
        <v>48</v>
      </c>
      <c r="E211" s="160"/>
      <c r="F211" s="160"/>
      <c r="G211" s="160"/>
      <c r="H211" s="160"/>
      <c r="I211" s="160"/>
      <c r="J211" s="160"/>
      <c r="K211" s="160"/>
      <c r="L211" s="160" t="s">
        <v>394</v>
      </c>
      <c r="M211" s="160"/>
      <c r="N211" s="160"/>
      <c r="O211" s="160"/>
      <c r="P211" s="160"/>
      <c r="Q211" t="s">
        <v>745</v>
      </c>
      <c r="R211" s="160" t="s">
        <v>746</v>
      </c>
      <c r="S211" s="1" t="s">
        <v>43</v>
      </c>
      <c r="T211" s="1"/>
      <c r="U211" s="185" t="s">
        <v>5407</v>
      </c>
      <c r="V211" s="1"/>
      <c r="W211" s="1"/>
      <c r="X211" s="160" t="s">
        <v>3744</v>
      </c>
      <c r="Y211" s="160" t="s">
        <v>4823</v>
      </c>
      <c r="Z211" s="160"/>
      <c r="AA211" s="160"/>
      <c r="AB211" s="160"/>
      <c r="AC211" s="160" t="s">
        <v>5597</v>
      </c>
    </row>
    <row r="212" spans="1:29">
      <c r="A212">
        <v>212</v>
      </c>
      <c r="B212" s="1" t="s">
        <v>29</v>
      </c>
      <c r="C212" t="s">
        <v>400</v>
      </c>
      <c r="D212" s="1" t="s">
        <v>48</v>
      </c>
      <c r="E212" s="160"/>
      <c r="F212" s="160"/>
      <c r="G212" s="160"/>
      <c r="H212" s="160"/>
      <c r="I212" s="160"/>
      <c r="J212" s="160"/>
      <c r="K212" s="160"/>
      <c r="L212" s="160" t="s">
        <v>401</v>
      </c>
      <c r="M212" s="160"/>
      <c r="N212" s="160"/>
      <c r="O212" s="160"/>
      <c r="P212" s="160"/>
      <c r="Q212" t="s">
        <v>747</v>
      </c>
      <c r="R212" s="160" t="s">
        <v>748</v>
      </c>
      <c r="S212" s="1" t="s">
        <v>43</v>
      </c>
      <c r="T212" s="1"/>
      <c r="U212" s="185" t="s">
        <v>5274</v>
      </c>
      <c r="V212" s="1"/>
      <c r="W212" s="1"/>
      <c r="X212" s="160" t="s">
        <v>3743</v>
      </c>
      <c r="Y212" s="160" t="s">
        <v>4823</v>
      </c>
      <c r="Z212" s="160"/>
      <c r="AA212" s="160"/>
      <c r="AB212" s="160"/>
      <c r="AC212" s="160" t="s">
        <v>5598</v>
      </c>
    </row>
    <row r="213" spans="1:29">
      <c r="A213">
        <v>213</v>
      </c>
      <c r="B213" s="1" t="s">
        <v>29</v>
      </c>
      <c r="C213" t="s">
        <v>404</v>
      </c>
      <c r="D213" s="1" t="s">
        <v>48</v>
      </c>
      <c r="E213" s="160"/>
      <c r="F213" s="160"/>
      <c r="G213" s="160"/>
      <c r="H213" s="160"/>
      <c r="I213" s="160"/>
      <c r="J213" s="160"/>
      <c r="K213" s="160"/>
      <c r="L213" s="160" t="s">
        <v>405</v>
      </c>
      <c r="M213" s="160"/>
      <c r="N213" s="160"/>
      <c r="O213" s="160"/>
      <c r="P213" s="160"/>
      <c r="Q213" t="s">
        <v>749</v>
      </c>
      <c r="R213" s="160" t="s">
        <v>750</v>
      </c>
      <c r="S213" s="1" t="s">
        <v>43</v>
      </c>
      <c r="T213" s="1"/>
      <c r="U213" s="185" t="s">
        <v>5275</v>
      </c>
      <c r="V213" s="1"/>
      <c r="W213" s="1"/>
      <c r="X213" s="160" t="s">
        <v>3742</v>
      </c>
      <c r="Y213" s="160" t="s">
        <v>4823</v>
      </c>
      <c r="Z213" s="160"/>
      <c r="AA213" s="160"/>
      <c r="AB213" s="160"/>
      <c r="AC213" s="160" t="s">
        <v>5599</v>
      </c>
    </row>
    <row r="214" spans="1:29">
      <c r="A214">
        <v>214</v>
      </c>
      <c r="B214" s="1" t="s">
        <v>29</v>
      </c>
      <c r="C214" t="s">
        <v>408</v>
      </c>
      <c r="D214" s="1" t="s">
        <v>60</v>
      </c>
      <c r="E214" s="160"/>
      <c r="F214" s="160"/>
      <c r="G214" s="160"/>
      <c r="H214" s="160"/>
      <c r="I214" s="160"/>
      <c r="J214" s="160"/>
      <c r="K214" s="160"/>
      <c r="L214" s="160" t="s">
        <v>409</v>
      </c>
      <c r="M214" s="160"/>
      <c r="N214" s="160"/>
      <c r="O214" s="160"/>
      <c r="P214" s="160"/>
      <c r="Q214" t="s">
        <v>410</v>
      </c>
      <c r="R214" s="160" t="s">
        <v>411</v>
      </c>
      <c r="S214" s="1" t="s">
        <v>43</v>
      </c>
      <c r="T214" s="1"/>
      <c r="U214" s="185"/>
      <c r="V214" s="1"/>
      <c r="W214" s="1"/>
      <c r="X214" s="160"/>
      <c r="Y214" s="160"/>
      <c r="Z214" s="160"/>
      <c r="AA214" s="160"/>
      <c r="AB214" s="160"/>
      <c r="AC214" s="160"/>
    </row>
    <row r="215" spans="1:29">
      <c r="A215">
        <v>215</v>
      </c>
      <c r="B215" s="1" t="s">
        <v>29</v>
      </c>
      <c r="C215" t="s">
        <v>415</v>
      </c>
      <c r="D215" s="1" t="s">
        <v>69</v>
      </c>
      <c r="E215" s="160"/>
      <c r="F215" s="160"/>
      <c r="G215" s="160"/>
      <c r="H215" s="160"/>
      <c r="I215" s="160"/>
      <c r="J215" s="160"/>
      <c r="K215" s="160"/>
      <c r="L215" s="160"/>
      <c r="M215" s="160" t="s">
        <v>416</v>
      </c>
      <c r="N215" s="160"/>
      <c r="O215" s="160"/>
      <c r="P215" s="160"/>
      <c r="Q215" t="s">
        <v>417</v>
      </c>
      <c r="R215" s="160" t="s">
        <v>418</v>
      </c>
      <c r="S215" s="1" t="s">
        <v>34</v>
      </c>
      <c r="T215" s="1"/>
      <c r="U215" s="185"/>
      <c r="V215" s="1"/>
      <c r="W215" s="1"/>
      <c r="X215" s="160"/>
      <c r="Y215" s="160"/>
      <c r="Z215" s="160"/>
      <c r="AA215" s="160"/>
      <c r="AB215" s="160"/>
      <c r="AC215" s="160"/>
    </row>
    <row r="216" spans="1:29">
      <c r="A216">
        <v>216</v>
      </c>
      <c r="B216" s="1" t="s">
        <v>29</v>
      </c>
      <c r="C216" t="s">
        <v>419</v>
      </c>
      <c r="D216" s="1" t="s">
        <v>48</v>
      </c>
      <c r="E216" s="160"/>
      <c r="F216" s="160"/>
      <c r="G216" s="160"/>
      <c r="H216" s="160"/>
      <c r="I216" s="160"/>
      <c r="J216" s="160"/>
      <c r="K216" s="160"/>
      <c r="L216" s="160"/>
      <c r="M216" s="160"/>
      <c r="N216" s="160" t="s">
        <v>420</v>
      </c>
      <c r="O216" s="160"/>
      <c r="P216" s="160"/>
      <c r="Q216" t="s">
        <v>751</v>
      </c>
      <c r="R216" s="160" t="s">
        <v>752</v>
      </c>
      <c r="S216" s="1" t="s">
        <v>43</v>
      </c>
      <c r="T216" s="1"/>
      <c r="U216" s="185" t="s">
        <v>5406</v>
      </c>
      <c r="V216" s="1"/>
      <c r="W216" s="1"/>
      <c r="X216" s="160" t="s">
        <v>3740</v>
      </c>
      <c r="Y216" s="160" t="s">
        <v>4823</v>
      </c>
      <c r="Z216" s="160"/>
      <c r="AA216" s="160"/>
      <c r="AB216" s="160"/>
      <c r="AC216" s="160" t="s">
        <v>5600</v>
      </c>
    </row>
    <row r="217" spans="1:29">
      <c r="A217">
        <v>217</v>
      </c>
      <c r="B217" s="1" t="s">
        <v>29</v>
      </c>
      <c r="C217" t="s">
        <v>425</v>
      </c>
      <c r="D217" s="1" t="s">
        <v>60</v>
      </c>
      <c r="E217" s="160"/>
      <c r="F217" s="160"/>
      <c r="G217" s="160"/>
      <c r="H217" s="160"/>
      <c r="I217" s="160"/>
      <c r="J217" s="160"/>
      <c r="K217" s="160"/>
      <c r="L217" s="160" t="s">
        <v>426</v>
      </c>
      <c r="M217" s="160"/>
      <c r="N217" s="160"/>
      <c r="O217" s="160"/>
      <c r="P217" s="160"/>
      <c r="Q217" t="s">
        <v>427</v>
      </c>
      <c r="R217" s="160" t="s">
        <v>428</v>
      </c>
      <c r="S217" s="1" t="s">
        <v>43</v>
      </c>
      <c r="T217" s="1"/>
      <c r="U217" s="185"/>
      <c r="V217" s="1"/>
      <c r="W217" s="1"/>
      <c r="X217" s="160"/>
      <c r="Y217" s="160"/>
      <c r="Z217" s="160"/>
      <c r="AA217" s="160"/>
      <c r="AB217" s="160"/>
      <c r="AC217" s="160"/>
    </row>
    <row r="218" spans="1:29">
      <c r="A218">
        <v>218</v>
      </c>
      <c r="B218" s="1" t="s">
        <v>29</v>
      </c>
      <c r="C218" t="s">
        <v>415</v>
      </c>
      <c r="D218" s="1" t="s">
        <v>69</v>
      </c>
      <c r="E218" s="160"/>
      <c r="F218" s="160"/>
      <c r="G218" s="160"/>
      <c r="H218" s="160"/>
      <c r="I218" s="160"/>
      <c r="J218" s="160"/>
      <c r="K218" s="160"/>
      <c r="L218" s="160"/>
      <c r="M218" s="160" t="s">
        <v>416</v>
      </c>
      <c r="N218" s="160"/>
      <c r="O218" s="160"/>
      <c r="P218" s="160"/>
      <c r="Q218" t="s">
        <v>429</v>
      </c>
      <c r="R218" s="160" t="s">
        <v>430</v>
      </c>
      <c r="S218" s="1" t="s">
        <v>34</v>
      </c>
      <c r="T218" s="1"/>
      <c r="U218" s="185"/>
      <c r="V218" s="1"/>
      <c r="W218" s="1"/>
      <c r="X218" s="160"/>
      <c r="Y218" s="160"/>
      <c r="Z218" s="160"/>
      <c r="AA218" s="160"/>
      <c r="AB218" s="160"/>
      <c r="AC218" s="160"/>
    </row>
    <row r="219" spans="1:29">
      <c r="A219">
        <v>219</v>
      </c>
      <c r="B219" s="1" t="s">
        <v>29</v>
      </c>
      <c r="C219" t="s">
        <v>419</v>
      </c>
      <c r="D219" s="1" t="s">
        <v>48</v>
      </c>
      <c r="E219" s="160"/>
      <c r="F219" s="160"/>
      <c r="G219" s="160"/>
      <c r="H219" s="160"/>
      <c r="I219" s="160"/>
      <c r="J219" s="160"/>
      <c r="K219" s="160"/>
      <c r="L219" s="160"/>
      <c r="M219" s="160"/>
      <c r="N219" s="160" t="s">
        <v>420</v>
      </c>
      <c r="O219" s="160"/>
      <c r="P219" s="160"/>
      <c r="Q219" t="s">
        <v>753</v>
      </c>
      <c r="R219" s="160" t="s">
        <v>754</v>
      </c>
      <c r="S219" s="1" t="s">
        <v>43</v>
      </c>
      <c r="T219" s="1"/>
      <c r="U219" s="185" t="s">
        <v>5405</v>
      </c>
      <c r="V219" s="1"/>
      <c r="W219" s="1"/>
      <c r="X219" s="160" t="s">
        <v>3738</v>
      </c>
      <c r="Y219" s="160" t="s">
        <v>4823</v>
      </c>
      <c r="Z219" s="160"/>
      <c r="AA219" s="160"/>
      <c r="AB219" s="160"/>
      <c r="AC219" s="160" t="s">
        <v>5601</v>
      </c>
    </row>
    <row r="220" spans="1:29">
      <c r="A220">
        <v>220</v>
      </c>
      <c r="B220" s="1" t="s">
        <v>29</v>
      </c>
      <c r="C220" t="s">
        <v>434</v>
      </c>
      <c r="D220" s="1" t="s">
        <v>60</v>
      </c>
      <c r="E220" s="160"/>
      <c r="F220" s="160"/>
      <c r="G220" s="160"/>
      <c r="H220" s="160"/>
      <c r="I220" s="160"/>
      <c r="J220" s="160"/>
      <c r="K220" s="160"/>
      <c r="L220" s="160" t="s">
        <v>435</v>
      </c>
      <c r="M220" s="160"/>
      <c r="N220" s="160"/>
      <c r="O220" s="160"/>
      <c r="P220" s="160"/>
      <c r="Q220" t="s">
        <v>436</v>
      </c>
      <c r="R220" s="160" t="s">
        <v>437</v>
      </c>
      <c r="S220" s="1" t="s">
        <v>43</v>
      </c>
      <c r="T220" s="1"/>
      <c r="U220" s="185"/>
      <c r="V220" s="1"/>
      <c r="W220" s="1"/>
      <c r="X220" s="160"/>
      <c r="Y220" s="160"/>
      <c r="Z220" s="160"/>
      <c r="AA220" s="160"/>
      <c r="AB220" s="160"/>
      <c r="AC220" s="160"/>
    </row>
    <row r="221" spans="1:29">
      <c r="A221">
        <v>221</v>
      </c>
      <c r="B221" s="1" t="s">
        <v>29</v>
      </c>
      <c r="C221" t="s">
        <v>415</v>
      </c>
      <c r="D221" s="1" t="s">
        <v>69</v>
      </c>
      <c r="E221" s="160"/>
      <c r="F221" s="160"/>
      <c r="G221" s="160"/>
      <c r="H221" s="160"/>
      <c r="I221" s="160"/>
      <c r="J221" s="160"/>
      <c r="K221" s="160"/>
      <c r="L221" s="160"/>
      <c r="M221" s="160" t="s">
        <v>416</v>
      </c>
      <c r="N221" s="160"/>
      <c r="O221" s="160"/>
      <c r="P221" s="160"/>
      <c r="Q221" t="s">
        <v>438</v>
      </c>
      <c r="R221" s="160" t="s">
        <v>550</v>
      </c>
      <c r="S221" s="1" t="s">
        <v>34</v>
      </c>
      <c r="T221" s="1"/>
      <c r="U221" s="185"/>
      <c r="V221" s="1"/>
      <c r="W221" s="1"/>
      <c r="X221" s="160"/>
      <c r="Y221" s="160"/>
      <c r="Z221" s="160"/>
      <c r="AA221" s="160"/>
      <c r="AB221" s="160"/>
      <c r="AC221" s="160"/>
    </row>
    <row r="222" spans="1:29">
      <c r="A222">
        <v>222</v>
      </c>
      <c r="B222" s="1" t="s">
        <v>29</v>
      </c>
      <c r="C222" t="s">
        <v>440</v>
      </c>
      <c r="D222" s="1" t="s">
        <v>48</v>
      </c>
      <c r="E222" s="160"/>
      <c r="F222" s="160"/>
      <c r="G222" s="160"/>
      <c r="H222" s="160"/>
      <c r="I222" s="160"/>
      <c r="J222" s="160"/>
      <c r="K222" s="160"/>
      <c r="L222" s="160"/>
      <c r="M222" s="160"/>
      <c r="N222" s="160" t="s">
        <v>441</v>
      </c>
      <c r="O222" s="160"/>
      <c r="P222" s="160"/>
      <c r="Q222" t="s">
        <v>755</v>
      </c>
      <c r="R222" s="160" t="s">
        <v>756</v>
      </c>
      <c r="S222" s="1" t="s">
        <v>43</v>
      </c>
      <c r="T222" s="1"/>
      <c r="U222" s="185" t="s">
        <v>5404</v>
      </c>
      <c r="V222" s="1"/>
      <c r="W222" s="1"/>
      <c r="X222" s="160" t="s">
        <v>3736</v>
      </c>
      <c r="Y222" s="160" t="s">
        <v>4823</v>
      </c>
      <c r="Z222" s="160"/>
      <c r="AA222" s="160"/>
      <c r="AB222" s="160"/>
      <c r="AC222" s="160" t="s">
        <v>5602</v>
      </c>
    </row>
    <row r="223" spans="1:29">
      <c r="A223">
        <v>223</v>
      </c>
      <c r="B223" s="1" t="s">
        <v>29</v>
      </c>
      <c r="C223" t="s">
        <v>446</v>
      </c>
      <c r="D223" s="1" t="s">
        <v>60</v>
      </c>
      <c r="E223" s="160"/>
      <c r="F223" s="160"/>
      <c r="G223" s="160"/>
      <c r="H223" s="160"/>
      <c r="I223" s="160"/>
      <c r="J223" s="160" t="s">
        <v>447</v>
      </c>
      <c r="K223" s="160"/>
      <c r="L223" s="160"/>
      <c r="M223" s="160"/>
      <c r="N223" s="160"/>
      <c r="O223" s="160"/>
      <c r="P223" s="160"/>
      <c r="Q223" t="s">
        <v>757</v>
      </c>
      <c r="R223" s="160" t="s">
        <v>758</v>
      </c>
      <c r="S223" s="1" t="s">
        <v>43</v>
      </c>
      <c r="T223" s="1"/>
      <c r="U223" s="185"/>
      <c r="V223" s="1"/>
      <c r="W223" s="1"/>
      <c r="X223" s="160"/>
      <c r="Y223" s="160"/>
      <c r="Z223" s="160"/>
      <c r="AA223" s="160"/>
      <c r="AB223" s="160"/>
      <c r="AC223" s="160"/>
    </row>
    <row r="224" spans="1:29">
      <c r="A224">
        <v>224</v>
      </c>
      <c r="B224" s="1" t="s">
        <v>29</v>
      </c>
      <c r="C224" t="s">
        <v>452</v>
      </c>
      <c r="D224" s="1" t="s">
        <v>69</v>
      </c>
      <c r="E224" s="160"/>
      <c r="F224" s="160"/>
      <c r="G224" s="160"/>
      <c r="H224" s="160"/>
      <c r="I224" s="160"/>
      <c r="J224" s="160"/>
      <c r="K224" s="160" t="s">
        <v>453</v>
      </c>
      <c r="L224" s="160"/>
      <c r="M224" s="160"/>
      <c r="N224" s="160"/>
      <c r="O224" s="160"/>
      <c r="P224" s="160"/>
      <c r="Q224" t="s">
        <v>759</v>
      </c>
      <c r="R224" s="160" t="s">
        <v>760</v>
      </c>
      <c r="S224" s="1" t="s">
        <v>34</v>
      </c>
      <c r="T224" s="1"/>
      <c r="V224" s="1"/>
      <c r="W224" s="1"/>
      <c r="X224" s="160"/>
      <c r="Y224" s="160"/>
      <c r="Z224" s="160"/>
      <c r="AA224" s="160"/>
      <c r="AB224" s="160"/>
      <c r="AC224" s="160"/>
    </row>
    <row r="225" spans="1:29">
      <c r="A225">
        <v>225</v>
      </c>
      <c r="B225" s="1" t="s">
        <v>29</v>
      </c>
      <c r="C225" t="s">
        <v>456</v>
      </c>
      <c r="D225" s="1" t="s">
        <v>48</v>
      </c>
      <c r="E225" s="160"/>
      <c r="F225" s="160"/>
      <c r="G225" s="160"/>
      <c r="H225" s="160"/>
      <c r="I225" s="160"/>
      <c r="J225" s="160"/>
      <c r="K225" s="160"/>
      <c r="L225" s="160" t="s">
        <v>457</v>
      </c>
      <c r="M225" s="160"/>
      <c r="N225" s="160"/>
      <c r="O225" s="160"/>
      <c r="P225" s="160"/>
      <c r="Q225" t="s">
        <v>761</v>
      </c>
      <c r="R225" s="160" t="s">
        <v>762</v>
      </c>
      <c r="S225" s="1" t="s">
        <v>43</v>
      </c>
      <c r="T225" s="1"/>
      <c r="U225" s="183" t="s">
        <v>5403</v>
      </c>
      <c r="X225" s="167" t="s">
        <v>3734</v>
      </c>
      <c r="Y225" s="167" t="s">
        <v>4823</v>
      </c>
      <c r="AC225" s="167" t="s">
        <v>5603</v>
      </c>
    </row>
    <row r="226" spans="1:29">
      <c r="A226">
        <v>226</v>
      </c>
      <c r="B226" s="1" t="s">
        <v>29</v>
      </c>
      <c r="C226" t="s">
        <v>462</v>
      </c>
      <c r="D226" s="1" t="s">
        <v>48</v>
      </c>
      <c r="E226" s="160"/>
      <c r="F226" s="160"/>
      <c r="G226" s="160"/>
      <c r="H226" s="160"/>
      <c r="I226" s="160"/>
      <c r="J226" s="160"/>
      <c r="K226" s="160"/>
      <c r="L226" s="160" t="s">
        <v>463</v>
      </c>
      <c r="M226" s="160"/>
      <c r="N226" s="160"/>
      <c r="O226" s="160"/>
      <c r="P226" s="160"/>
      <c r="Q226" t="s">
        <v>763</v>
      </c>
      <c r="R226" s="160" t="s">
        <v>764</v>
      </c>
      <c r="S226" s="1" t="s">
        <v>43</v>
      </c>
      <c r="T226" s="1"/>
      <c r="U226" s="185" t="s">
        <v>5402</v>
      </c>
      <c r="V226" s="1"/>
      <c r="W226" s="1"/>
      <c r="X226" s="160" t="s">
        <v>3733</v>
      </c>
      <c r="Y226" s="160" t="s">
        <v>4823</v>
      </c>
      <c r="Z226" s="160"/>
      <c r="AA226" s="160"/>
      <c r="AB226" s="160"/>
      <c r="AC226" s="160" t="s">
        <v>5604</v>
      </c>
    </row>
    <row r="227" spans="1:29">
      <c r="A227">
        <v>227</v>
      </c>
      <c r="B227" s="1" t="s">
        <v>29</v>
      </c>
      <c r="C227" t="s">
        <v>468</v>
      </c>
      <c r="D227" s="1" t="s">
        <v>48</v>
      </c>
      <c r="E227" s="160"/>
      <c r="F227" s="160"/>
      <c r="G227" s="160"/>
      <c r="H227" s="160"/>
      <c r="I227" s="160"/>
      <c r="J227" s="160"/>
      <c r="K227" s="160"/>
      <c r="L227" s="160" t="s">
        <v>469</v>
      </c>
      <c r="M227" s="160"/>
      <c r="N227" s="160"/>
      <c r="O227" s="160"/>
      <c r="P227" s="160"/>
      <c r="Q227" t="s">
        <v>765</v>
      </c>
      <c r="R227" s="160" t="s">
        <v>766</v>
      </c>
      <c r="S227" s="1" t="s">
        <v>43</v>
      </c>
      <c r="T227" s="1"/>
      <c r="U227" s="185" t="s">
        <v>5401</v>
      </c>
      <c r="V227" s="1"/>
      <c r="W227" s="1"/>
      <c r="X227" s="160" t="s">
        <v>3732</v>
      </c>
      <c r="Y227" s="160" t="s">
        <v>4823</v>
      </c>
      <c r="Z227" s="160"/>
      <c r="AA227" s="160"/>
      <c r="AB227" s="160"/>
      <c r="AC227" s="160" t="s">
        <v>5605</v>
      </c>
    </row>
    <row r="228" spans="1:29">
      <c r="A228">
        <v>228</v>
      </c>
      <c r="B228" s="1" t="s">
        <v>29</v>
      </c>
      <c r="C228" t="s">
        <v>474</v>
      </c>
      <c r="D228" s="1" t="s">
        <v>48</v>
      </c>
      <c r="E228" s="160"/>
      <c r="F228" s="160"/>
      <c r="G228" s="160"/>
      <c r="H228" s="160"/>
      <c r="I228" s="160"/>
      <c r="J228" s="160"/>
      <c r="K228" s="160"/>
      <c r="L228" s="160" t="s">
        <v>475</v>
      </c>
      <c r="M228" s="160"/>
      <c r="N228" s="160"/>
      <c r="O228" s="160"/>
      <c r="P228" s="160"/>
      <c r="Q228" t="s">
        <v>767</v>
      </c>
      <c r="R228" s="160" t="s">
        <v>768</v>
      </c>
      <c r="S228" s="1" t="s">
        <v>43</v>
      </c>
      <c r="T228" s="1"/>
      <c r="U228" s="185" t="s">
        <v>5400</v>
      </c>
      <c r="V228" s="1"/>
      <c r="W228" s="1"/>
      <c r="X228" s="160" t="s">
        <v>3731</v>
      </c>
      <c r="Y228" s="160" t="s">
        <v>4823</v>
      </c>
      <c r="Z228" s="160"/>
      <c r="AA228" s="160"/>
      <c r="AB228" s="160"/>
      <c r="AC228" s="160" t="s">
        <v>5606</v>
      </c>
    </row>
    <row r="229" spans="1:29">
      <c r="A229">
        <v>229</v>
      </c>
      <c r="B229" s="1" t="s">
        <v>29</v>
      </c>
      <c r="C229" t="s">
        <v>480</v>
      </c>
      <c r="D229" s="1" t="s">
        <v>48</v>
      </c>
      <c r="E229" s="160"/>
      <c r="F229" s="160"/>
      <c r="G229" s="160"/>
      <c r="H229" s="160"/>
      <c r="I229" s="160"/>
      <c r="J229" s="160"/>
      <c r="K229" s="160"/>
      <c r="L229" s="160" t="s">
        <v>481</v>
      </c>
      <c r="M229" s="160"/>
      <c r="N229" s="160"/>
      <c r="O229" s="160"/>
      <c r="P229" s="160"/>
      <c r="Q229" t="s">
        <v>769</v>
      </c>
      <c r="R229" s="160" t="s">
        <v>770</v>
      </c>
      <c r="S229" s="1" t="s">
        <v>64</v>
      </c>
      <c r="T229" s="1"/>
      <c r="U229" s="185" t="s">
        <v>5399</v>
      </c>
      <c r="V229" s="1"/>
      <c r="W229" s="1"/>
      <c r="X229" s="160" t="s">
        <v>3730</v>
      </c>
      <c r="Y229" s="160" t="s">
        <v>4823</v>
      </c>
      <c r="Z229" s="160"/>
      <c r="AA229" s="160"/>
      <c r="AB229" s="160"/>
      <c r="AC229" s="160" t="s">
        <v>5607</v>
      </c>
    </row>
    <row r="230" spans="1:29">
      <c r="A230">
        <v>230</v>
      </c>
      <c r="B230" s="1" t="s">
        <v>29</v>
      </c>
      <c r="C230" t="s">
        <v>771</v>
      </c>
      <c r="D230" s="1" t="s">
        <v>60</v>
      </c>
      <c r="E230" s="160"/>
      <c r="F230" s="160"/>
      <c r="G230" s="160"/>
      <c r="H230" s="160" t="s">
        <v>772</v>
      </c>
      <c r="I230" s="160"/>
      <c r="J230" s="160"/>
      <c r="K230" s="160"/>
      <c r="L230" s="160"/>
      <c r="M230" s="160"/>
      <c r="N230" s="160"/>
      <c r="O230" s="160"/>
      <c r="P230" s="160"/>
      <c r="Q230" t="s">
        <v>773</v>
      </c>
      <c r="R230" s="160" t="s">
        <v>774</v>
      </c>
      <c r="S230" s="1" t="s">
        <v>43</v>
      </c>
      <c r="T230" s="1">
        <v>1</v>
      </c>
      <c r="U230" s="185" t="s">
        <v>4842</v>
      </c>
      <c r="V230" s="1">
        <v>1</v>
      </c>
      <c r="W230" s="1" t="s">
        <v>5398</v>
      </c>
      <c r="X230" s="160" t="s">
        <v>3729</v>
      </c>
      <c r="Y230" s="160" t="s">
        <v>4842</v>
      </c>
      <c r="Z230" s="160"/>
      <c r="AA230" s="160"/>
      <c r="AB230" s="160"/>
      <c r="AC230" s="160" t="s">
        <v>4841</v>
      </c>
    </row>
    <row r="231" spans="1:29">
      <c r="A231">
        <v>231</v>
      </c>
      <c r="B231" s="1" t="s">
        <v>29</v>
      </c>
      <c r="C231" t="s">
        <v>340</v>
      </c>
      <c r="D231" s="1" t="s">
        <v>69</v>
      </c>
      <c r="E231" s="160"/>
      <c r="F231" s="160"/>
      <c r="G231" s="160"/>
      <c r="H231" s="160"/>
      <c r="I231" s="160" t="s">
        <v>341</v>
      </c>
      <c r="J231" s="160"/>
      <c r="K231" s="160"/>
      <c r="L231" s="160"/>
      <c r="M231" s="160"/>
      <c r="N231" s="160"/>
      <c r="O231" s="160"/>
      <c r="P231" s="160"/>
      <c r="Q231" t="s">
        <v>775</v>
      </c>
      <c r="R231" s="160" t="s">
        <v>776</v>
      </c>
      <c r="S231" s="1" t="s">
        <v>34</v>
      </c>
      <c r="T231" s="1"/>
      <c r="V231" s="1"/>
      <c r="W231" s="1"/>
      <c r="X231" s="160"/>
      <c r="Y231" s="160"/>
      <c r="Z231" s="160"/>
      <c r="AA231" s="160"/>
      <c r="AB231" s="160"/>
      <c r="AC231" s="160"/>
    </row>
    <row r="232" spans="1:29">
      <c r="A232">
        <v>232</v>
      </c>
      <c r="B232" s="1" t="s">
        <v>29</v>
      </c>
      <c r="C232" t="s">
        <v>344</v>
      </c>
      <c r="D232" s="1" t="s">
        <v>48</v>
      </c>
      <c r="E232" s="160"/>
      <c r="F232" s="160"/>
      <c r="G232" s="160"/>
      <c r="H232" s="160"/>
      <c r="I232" s="160"/>
      <c r="J232" s="160" t="s">
        <v>345</v>
      </c>
      <c r="K232" s="160"/>
      <c r="L232" s="160"/>
      <c r="M232" s="160"/>
      <c r="N232" s="160"/>
      <c r="O232" s="160"/>
      <c r="P232" s="160"/>
      <c r="Q232" t="s">
        <v>777</v>
      </c>
      <c r="R232" s="160" t="s">
        <v>778</v>
      </c>
      <c r="S232" s="1" t="s">
        <v>43</v>
      </c>
      <c r="T232" s="1"/>
      <c r="U232" s="183" t="s">
        <v>4843</v>
      </c>
      <c r="X232" s="167" t="s">
        <v>4074</v>
      </c>
      <c r="Y232" s="167" t="s">
        <v>4842</v>
      </c>
      <c r="AC232" s="167" t="s">
        <v>5608</v>
      </c>
    </row>
    <row r="233" spans="1:29">
      <c r="A233">
        <v>233</v>
      </c>
      <c r="B233" s="1" t="s">
        <v>29</v>
      </c>
      <c r="C233" t="s">
        <v>350</v>
      </c>
      <c r="D233" s="1" t="s">
        <v>48</v>
      </c>
      <c r="E233" s="160"/>
      <c r="F233" s="160"/>
      <c r="G233" s="160"/>
      <c r="H233" s="160"/>
      <c r="I233" s="160"/>
      <c r="J233" s="160" t="s">
        <v>351</v>
      </c>
      <c r="K233" s="160"/>
      <c r="L233" s="160"/>
      <c r="M233" s="160"/>
      <c r="N233" s="160"/>
      <c r="O233" s="160"/>
      <c r="P233" s="160"/>
      <c r="Q233" t="s">
        <v>779</v>
      </c>
      <c r="R233" s="160" t="s">
        <v>780</v>
      </c>
      <c r="S233" s="1" t="s">
        <v>43</v>
      </c>
      <c r="T233" s="1"/>
      <c r="U233" s="185" t="s">
        <v>4844</v>
      </c>
      <c r="V233" s="1"/>
      <c r="W233" s="1"/>
      <c r="X233" s="160" t="s">
        <v>3727</v>
      </c>
      <c r="Y233" s="160" t="s">
        <v>4842</v>
      </c>
      <c r="Z233" s="160"/>
      <c r="AA233" s="160"/>
      <c r="AB233" s="160"/>
      <c r="AC233" s="160" t="s">
        <v>5609</v>
      </c>
    </row>
    <row r="234" spans="1:29">
      <c r="A234">
        <v>234</v>
      </c>
      <c r="B234" s="1" t="s">
        <v>29</v>
      </c>
      <c r="C234" t="s">
        <v>359</v>
      </c>
      <c r="D234" s="1" t="s">
        <v>48</v>
      </c>
      <c r="E234" s="160"/>
      <c r="F234" s="160"/>
      <c r="G234" s="160"/>
      <c r="H234" s="160"/>
      <c r="I234" s="160"/>
      <c r="J234" s="160" t="s">
        <v>360</v>
      </c>
      <c r="K234" s="160"/>
      <c r="L234" s="160"/>
      <c r="M234" s="160"/>
      <c r="N234" s="160"/>
      <c r="O234" s="160"/>
      <c r="P234" s="160"/>
      <c r="Q234" t="s">
        <v>781</v>
      </c>
      <c r="R234" s="160" t="s">
        <v>782</v>
      </c>
      <c r="S234" s="1" t="s">
        <v>43</v>
      </c>
      <c r="T234" s="1"/>
      <c r="U234" s="185" t="s">
        <v>4845</v>
      </c>
      <c r="V234" s="1"/>
      <c r="W234" s="1"/>
      <c r="X234" s="160" t="s">
        <v>3726</v>
      </c>
      <c r="Y234" s="160" t="s">
        <v>4842</v>
      </c>
      <c r="Z234" s="160"/>
      <c r="AA234" s="160"/>
      <c r="AB234" s="160"/>
      <c r="AC234" s="160" t="s">
        <v>5610</v>
      </c>
    </row>
    <row r="235" spans="1:29">
      <c r="A235">
        <v>235</v>
      </c>
      <c r="B235" s="1" t="s">
        <v>29</v>
      </c>
      <c r="C235" t="s">
        <v>379</v>
      </c>
      <c r="D235" s="1" t="s">
        <v>60</v>
      </c>
      <c r="E235" s="160"/>
      <c r="F235" s="160"/>
      <c r="G235" s="160"/>
      <c r="H235" s="160"/>
      <c r="I235" s="160"/>
      <c r="J235" s="160" t="s">
        <v>380</v>
      </c>
      <c r="K235" s="160"/>
      <c r="L235" s="160"/>
      <c r="M235" s="160"/>
      <c r="N235" s="160"/>
      <c r="O235" s="160"/>
      <c r="P235" s="160"/>
      <c r="Q235" t="s">
        <v>783</v>
      </c>
      <c r="R235" s="160" t="s">
        <v>784</v>
      </c>
      <c r="S235" s="1" t="s">
        <v>43</v>
      </c>
      <c r="T235" s="1"/>
      <c r="U235" s="185"/>
      <c r="V235" s="1"/>
      <c r="W235" s="1"/>
      <c r="X235" s="160"/>
      <c r="Y235" s="160"/>
      <c r="Z235" s="160"/>
      <c r="AA235" s="160"/>
      <c r="AB235" s="160"/>
      <c r="AC235" s="160"/>
    </row>
    <row r="236" spans="1:29">
      <c r="A236">
        <v>236</v>
      </c>
      <c r="B236" s="1" t="s">
        <v>29</v>
      </c>
      <c r="C236" t="s">
        <v>385</v>
      </c>
      <c r="D236" s="1" t="s">
        <v>69</v>
      </c>
      <c r="E236" s="160"/>
      <c r="F236" s="160"/>
      <c r="G236" s="160"/>
      <c r="H236" s="160"/>
      <c r="I236" s="160"/>
      <c r="J236" s="160"/>
      <c r="K236" s="160" t="s">
        <v>386</v>
      </c>
      <c r="L236" s="160"/>
      <c r="M236" s="160"/>
      <c r="N236" s="160"/>
      <c r="O236" s="160"/>
      <c r="P236" s="160"/>
      <c r="Q236" t="s">
        <v>785</v>
      </c>
      <c r="R236" s="160" t="s">
        <v>388</v>
      </c>
      <c r="S236" s="1" t="s">
        <v>34</v>
      </c>
      <c r="T236" s="1"/>
      <c r="V236" s="1"/>
      <c r="W236" s="1"/>
      <c r="X236" s="160"/>
      <c r="Y236" s="160"/>
      <c r="Z236" s="160"/>
      <c r="AA236" s="160"/>
      <c r="AB236" s="160"/>
      <c r="AC236" s="160"/>
    </row>
    <row r="237" spans="1:29">
      <c r="A237">
        <v>237</v>
      </c>
      <c r="B237" s="1" t="s">
        <v>29</v>
      </c>
      <c r="C237" t="s">
        <v>389</v>
      </c>
      <c r="D237" s="1" t="s">
        <v>48</v>
      </c>
      <c r="E237" s="160"/>
      <c r="F237" s="160"/>
      <c r="G237" s="160"/>
      <c r="H237" s="160"/>
      <c r="I237" s="160"/>
      <c r="J237" s="160"/>
      <c r="K237" s="160"/>
      <c r="L237" s="160" t="s">
        <v>390</v>
      </c>
      <c r="M237" s="160"/>
      <c r="N237" s="160"/>
      <c r="O237" s="160"/>
      <c r="P237" s="160"/>
      <c r="Q237" t="s">
        <v>786</v>
      </c>
      <c r="R237" s="160" t="s">
        <v>787</v>
      </c>
      <c r="S237" s="1" t="s">
        <v>43</v>
      </c>
      <c r="T237" s="1"/>
      <c r="U237" s="183" t="s">
        <v>5397</v>
      </c>
      <c r="X237" s="167" t="s">
        <v>4075</v>
      </c>
      <c r="Y237" s="167" t="s">
        <v>4842</v>
      </c>
      <c r="AC237" s="167" t="s">
        <v>5611</v>
      </c>
    </row>
    <row r="238" spans="1:29">
      <c r="A238">
        <v>238</v>
      </c>
      <c r="B238" s="1" t="s">
        <v>29</v>
      </c>
      <c r="C238" t="s">
        <v>393</v>
      </c>
      <c r="D238" s="1" t="s">
        <v>48</v>
      </c>
      <c r="E238" s="160"/>
      <c r="F238" s="160"/>
      <c r="G238" s="160"/>
      <c r="H238" s="160"/>
      <c r="I238" s="160"/>
      <c r="J238" s="160"/>
      <c r="K238" s="160"/>
      <c r="L238" s="160" t="s">
        <v>394</v>
      </c>
      <c r="M238" s="160"/>
      <c r="N238" s="160"/>
      <c r="O238" s="160"/>
      <c r="P238" s="160"/>
      <c r="Q238" t="s">
        <v>788</v>
      </c>
      <c r="R238" s="160" t="s">
        <v>789</v>
      </c>
      <c r="S238" s="1" t="s">
        <v>43</v>
      </c>
      <c r="T238" s="1"/>
      <c r="U238" s="185" t="s">
        <v>5396</v>
      </c>
      <c r="V238" s="1"/>
      <c r="W238" s="1"/>
      <c r="X238" s="160" t="s">
        <v>3723</v>
      </c>
      <c r="Y238" s="160" t="s">
        <v>4842</v>
      </c>
      <c r="Z238" s="160"/>
      <c r="AA238" s="160"/>
      <c r="AB238" s="160"/>
      <c r="AC238" s="160" t="s">
        <v>5612</v>
      </c>
    </row>
    <row r="239" spans="1:29">
      <c r="A239">
        <v>239</v>
      </c>
      <c r="B239" s="1" t="s">
        <v>29</v>
      </c>
      <c r="C239" t="s">
        <v>400</v>
      </c>
      <c r="D239" s="1" t="s">
        <v>48</v>
      </c>
      <c r="E239" s="160"/>
      <c r="F239" s="160"/>
      <c r="G239" s="160"/>
      <c r="H239" s="160"/>
      <c r="I239" s="160"/>
      <c r="J239" s="160"/>
      <c r="K239" s="160"/>
      <c r="L239" s="160" t="s">
        <v>401</v>
      </c>
      <c r="M239" s="160"/>
      <c r="N239" s="160"/>
      <c r="O239" s="160"/>
      <c r="P239" s="160"/>
      <c r="Q239" t="s">
        <v>790</v>
      </c>
      <c r="R239" s="160" t="s">
        <v>791</v>
      </c>
      <c r="S239" s="1" t="s">
        <v>43</v>
      </c>
      <c r="T239" s="1"/>
      <c r="U239" s="185" t="s">
        <v>5395</v>
      </c>
      <c r="V239" s="1"/>
      <c r="W239" s="1"/>
      <c r="X239" s="160" t="s">
        <v>3722</v>
      </c>
      <c r="Y239" s="160" t="s">
        <v>4842</v>
      </c>
      <c r="Z239" s="160"/>
      <c r="AA239" s="160"/>
      <c r="AB239" s="160"/>
      <c r="AC239" s="160" t="s">
        <v>5613</v>
      </c>
    </row>
    <row r="240" spans="1:29">
      <c r="A240">
        <v>240</v>
      </c>
      <c r="B240" s="1" t="s">
        <v>29</v>
      </c>
      <c r="C240" t="s">
        <v>404</v>
      </c>
      <c r="D240" s="1" t="s">
        <v>48</v>
      </c>
      <c r="E240" s="160"/>
      <c r="F240" s="160"/>
      <c r="G240" s="160"/>
      <c r="H240" s="160"/>
      <c r="I240" s="160"/>
      <c r="J240" s="160"/>
      <c r="K240" s="160"/>
      <c r="L240" s="160" t="s">
        <v>405</v>
      </c>
      <c r="M240" s="160"/>
      <c r="N240" s="160"/>
      <c r="O240" s="160"/>
      <c r="P240" s="160"/>
      <c r="Q240" t="s">
        <v>792</v>
      </c>
      <c r="R240" s="160" t="s">
        <v>793</v>
      </c>
      <c r="S240" s="1" t="s">
        <v>43</v>
      </c>
      <c r="T240" s="1"/>
      <c r="U240" s="185" t="s">
        <v>5394</v>
      </c>
      <c r="V240" s="1"/>
      <c r="W240" s="1"/>
      <c r="X240" s="160" t="s">
        <v>3721</v>
      </c>
      <c r="Y240" s="160" t="s">
        <v>4842</v>
      </c>
      <c r="Z240" s="160"/>
      <c r="AA240" s="160"/>
      <c r="AB240" s="160"/>
      <c r="AC240" s="160" t="s">
        <v>5614</v>
      </c>
    </row>
    <row r="241" spans="1:29">
      <c r="A241">
        <v>241</v>
      </c>
      <c r="B241" s="1" t="s">
        <v>29</v>
      </c>
      <c r="C241" t="s">
        <v>408</v>
      </c>
      <c r="D241" s="1" t="s">
        <v>60</v>
      </c>
      <c r="E241" s="160"/>
      <c r="F241" s="160"/>
      <c r="G241" s="160"/>
      <c r="H241" s="160"/>
      <c r="I241" s="160"/>
      <c r="J241" s="160"/>
      <c r="K241" s="160"/>
      <c r="L241" s="160" t="s">
        <v>409</v>
      </c>
      <c r="M241" s="160"/>
      <c r="N241" s="160"/>
      <c r="O241" s="160"/>
      <c r="P241" s="160"/>
      <c r="Q241" t="s">
        <v>410</v>
      </c>
      <c r="R241" s="160" t="s">
        <v>411</v>
      </c>
      <c r="S241" s="1" t="s">
        <v>43</v>
      </c>
      <c r="T241" s="1"/>
      <c r="U241" s="185"/>
      <c r="V241" s="1"/>
      <c r="W241" s="1"/>
      <c r="X241" s="160"/>
      <c r="Y241" s="160"/>
      <c r="Z241" s="160"/>
      <c r="AA241" s="160"/>
      <c r="AB241" s="160"/>
      <c r="AC241" s="160"/>
    </row>
    <row r="242" spans="1:29">
      <c r="A242">
        <v>242</v>
      </c>
      <c r="B242" s="1" t="s">
        <v>29</v>
      </c>
      <c r="C242" t="s">
        <v>415</v>
      </c>
      <c r="D242" s="1" t="s">
        <v>69</v>
      </c>
      <c r="E242" s="160"/>
      <c r="F242" s="160"/>
      <c r="G242" s="160"/>
      <c r="H242" s="160"/>
      <c r="I242" s="160"/>
      <c r="J242" s="160"/>
      <c r="K242" s="160"/>
      <c r="L242" s="160"/>
      <c r="M242" s="160" t="s">
        <v>416</v>
      </c>
      <c r="N242" s="160"/>
      <c r="O242" s="160"/>
      <c r="P242" s="160"/>
      <c r="Q242" t="s">
        <v>417</v>
      </c>
      <c r="R242" s="160" t="s">
        <v>418</v>
      </c>
      <c r="S242" s="1" t="s">
        <v>34</v>
      </c>
      <c r="T242" s="1"/>
      <c r="U242" s="185"/>
      <c r="V242" s="1"/>
      <c r="W242" s="1"/>
      <c r="X242" s="160"/>
      <c r="Y242" s="160"/>
      <c r="Z242" s="160"/>
      <c r="AA242" s="160"/>
      <c r="AB242" s="160"/>
      <c r="AC242" s="160"/>
    </row>
    <row r="243" spans="1:29">
      <c r="A243">
        <v>243</v>
      </c>
      <c r="B243" s="1" t="s">
        <v>29</v>
      </c>
      <c r="C243" t="s">
        <v>419</v>
      </c>
      <c r="D243" s="1" t="s">
        <v>48</v>
      </c>
      <c r="E243" s="160"/>
      <c r="F243" s="160"/>
      <c r="G243" s="160"/>
      <c r="H243" s="160"/>
      <c r="I243" s="160"/>
      <c r="J243" s="160"/>
      <c r="K243" s="160"/>
      <c r="L243" s="160"/>
      <c r="M243" s="160"/>
      <c r="N243" s="160" t="s">
        <v>420</v>
      </c>
      <c r="O243" s="160"/>
      <c r="P243" s="160"/>
      <c r="Q243" t="s">
        <v>794</v>
      </c>
      <c r="R243" s="160" t="s">
        <v>795</v>
      </c>
      <c r="S243" s="1" t="s">
        <v>43</v>
      </c>
      <c r="T243" s="1"/>
      <c r="U243" s="185" t="s">
        <v>5393</v>
      </c>
      <c r="V243" s="1"/>
      <c r="W243" s="1"/>
      <c r="X243" s="160" t="s">
        <v>3719</v>
      </c>
      <c r="Y243" s="160" t="s">
        <v>4842</v>
      </c>
      <c r="Z243" s="160"/>
      <c r="AA243" s="160"/>
      <c r="AB243" s="160"/>
      <c r="AC243" s="160" t="s">
        <v>5615</v>
      </c>
    </row>
    <row r="244" spans="1:29">
      <c r="A244">
        <v>244</v>
      </c>
      <c r="B244" s="1" t="s">
        <v>29</v>
      </c>
      <c r="C244" t="s">
        <v>425</v>
      </c>
      <c r="D244" s="1" t="s">
        <v>60</v>
      </c>
      <c r="E244" s="160"/>
      <c r="F244" s="160"/>
      <c r="G244" s="160"/>
      <c r="H244" s="160"/>
      <c r="I244" s="160"/>
      <c r="J244" s="160"/>
      <c r="K244" s="160"/>
      <c r="L244" s="160" t="s">
        <v>426</v>
      </c>
      <c r="M244" s="160"/>
      <c r="N244" s="160"/>
      <c r="O244" s="160"/>
      <c r="P244" s="160"/>
      <c r="Q244" t="s">
        <v>427</v>
      </c>
      <c r="R244" s="160" t="s">
        <v>428</v>
      </c>
      <c r="S244" s="1" t="s">
        <v>43</v>
      </c>
      <c r="T244" s="1"/>
      <c r="U244" s="185"/>
      <c r="V244" s="1"/>
      <c r="W244" s="1"/>
      <c r="X244" s="160"/>
      <c r="Y244" s="160"/>
      <c r="Z244" s="160"/>
      <c r="AA244" s="160"/>
      <c r="AB244" s="160"/>
      <c r="AC244" s="160"/>
    </row>
    <row r="245" spans="1:29">
      <c r="A245">
        <v>245</v>
      </c>
      <c r="B245" s="1" t="s">
        <v>29</v>
      </c>
      <c r="C245" t="s">
        <v>415</v>
      </c>
      <c r="D245" s="1" t="s">
        <v>69</v>
      </c>
      <c r="E245" s="160"/>
      <c r="F245" s="160"/>
      <c r="G245" s="160"/>
      <c r="H245" s="160"/>
      <c r="I245" s="160"/>
      <c r="J245" s="160"/>
      <c r="K245" s="160"/>
      <c r="L245" s="160"/>
      <c r="M245" s="160" t="s">
        <v>416</v>
      </c>
      <c r="N245" s="160"/>
      <c r="O245" s="160"/>
      <c r="P245" s="160"/>
      <c r="Q245" t="s">
        <v>429</v>
      </c>
      <c r="R245" s="160" t="s">
        <v>430</v>
      </c>
      <c r="S245" s="1" t="s">
        <v>34</v>
      </c>
      <c r="T245" s="1"/>
      <c r="U245" s="185"/>
      <c r="V245" s="1"/>
      <c r="W245" s="1"/>
      <c r="X245" s="160"/>
      <c r="Y245" s="160"/>
      <c r="Z245" s="160"/>
      <c r="AA245" s="160"/>
      <c r="AB245" s="160"/>
      <c r="AC245" s="160"/>
    </row>
    <row r="246" spans="1:29">
      <c r="A246">
        <v>246</v>
      </c>
      <c r="B246" s="1" t="s">
        <v>29</v>
      </c>
      <c r="C246" t="s">
        <v>419</v>
      </c>
      <c r="D246" s="1" t="s">
        <v>48</v>
      </c>
      <c r="E246" s="160"/>
      <c r="F246" s="160"/>
      <c r="G246" s="160"/>
      <c r="H246" s="160"/>
      <c r="I246" s="160"/>
      <c r="J246" s="160"/>
      <c r="K246" s="160"/>
      <c r="L246" s="160"/>
      <c r="M246" s="160"/>
      <c r="N246" s="160" t="s">
        <v>420</v>
      </c>
      <c r="O246" s="160"/>
      <c r="P246" s="160"/>
      <c r="Q246" t="s">
        <v>796</v>
      </c>
      <c r="R246" s="160" t="s">
        <v>797</v>
      </c>
      <c r="S246" s="1" t="s">
        <v>43</v>
      </c>
      <c r="T246" s="1"/>
      <c r="U246" s="185" t="s">
        <v>5392</v>
      </c>
      <c r="V246" s="1"/>
      <c r="W246" s="1"/>
      <c r="X246" s="160" t="s">
        <v>3717</v>
      </c>
      <c r="Y246" s="160" t="s">
        <v>4842</v>
      </c>
      <c r="Z246" s="160"/>
      <c r="AA246" s="160"/>
      <c r="AB246" s="160"/>
      <c r="AC246" s="160" t="s">
        <v>5616</v>
      </c>
    </row>
    <row r="247" spans="1:29">
      <c r="A247">
        <v>247</v>
      </c>
      <c r="B247" s="1" t="s">
        <v>29</v>
      </c>
      <c r="C247" t="s">
        <v>434</v>
      </c>
      <c r="D247" s="1" t="s">
        <v>60</v>
      </c>
      <c r="E247" s="160"/>
      <c r="F247" s="160"/>
      <c r="G247" s="160"/>
      <c r="H247" s="160"/>
      <c r="I247" s="160"/>
      <c r="J247" s="160"/>
      <c r="K247" s="160"/>
      <c r="L247" s="160" t="s">
        <v>435</v>
      </c>
      <c r="M247" s="160"/>
      <c r="N247" s="160"/>
      <c r="O247" s="160"/>
      <c r="P247" s="160"/>
      <c r="Q247" t="s">
        <v>436</v>
      </c>
      <c r="R247" s="160" t="s">
        <v>437</v>
      </c>
      <c r="S247" s="1" t="s">
        <v>43</v>
      </c>
      <c r="T247" s="1"/>
      <c r="U247" s="185"/>
      <c r="V247" s="1"/>
      <c r="W247" s="1"/>
      <c r="X247" s="160"/>
      <c r="Y247" s="160"/>
      <c r="Z247" s="160"/>
      <c r="AA247" s="160"/>
      <c r="AB247" s="160"/>
      <c r="AC247" s="160"/>
    </row>
    <row r="248" spans="1:29">
      <c r="A248">
        <v>248</v>
      </c>
      <c r="B248" s="1" t="s">
        <v>29</v>
      </c>
      <c r="C248" t="s">
        <v>415</v>
      </c>
      <c r="D248" s="1" t="s">
        <v>69</v>
      </c>
      <c r="E248" s="160"/>
      <c r="F248" s="160"/>
      <c r="G248" s="160"/>
      <c r="H248" s="160"/>
      <c r="I248" s="160"/>
      <c r="J248" s="160"/>
      <c r="K248" s="160"/>
      <c r="L248" s="160"/>
      <c r="M248" s="160" t="s">
        <v>416</v>
      </c>
      <c r="N248" s="160"/>
      <c r="O248" s="160"/>
      <c r="P248" s="160"/>
      <c r="Q248" t="s">
        <v>438</v>
      </c>
      <c r="R248" s="160" t="s">
        <v>550</v>
      </c>
      <c r="S248" s="1" t="s">
        <v>34</v>
      </c>
      <c r="T248" s="1"/>
      <c r="U248" s="185"/>
      <c r="V248" s="1"/>
      <c r="W248" s="1"/>
      <c r="X248" s="160"/>
      <c r="Y248" s="160"/>
      <c r="Z248" s="160"/>
      <c r="AA248" s="160"/>
      <c r="AB248" s="160"/>
      <c r="AC248" s="160"/>
    </row>
    <row r="249" spans="1:29">
      <c r="A249">
        <v>249</v>
      </c>
      <c r="B249" s="1" t="s">
        <v>29</v>
      </c>
      <c r="C249" t="s">
        <v>440</v>
      </c>
      <c r="D249" s="1" t="s">
        <v>48</v>
      </c>
      <c r="E249" s="160"/>
      <c r="F249" s="160"/>
      <c r="G249" s="160"/>
      <c r="H249" s="160"/>
      <c r="I249" s="160"/>
      <c r="J249" s="160"/>
      <c r="K249" s="160"/>
      <c r="L249" s="160"/>
      <c r="M249" s="160"/>
      <c r="N249" s="160" t="s">
        <v>441</v>
      </c>
      <c r="O249" s="160"/>
      <c r="P249" s="160"/>
      <c r="Q249" t="s">
        <v>798</v>
      </c>
      <c r="R249" s="160" t="s">
        <v>799</v>
      </c>
      <c r="S249" s="1" t="s">
        <v>43</v>
      </c>
      <c r="T249" s="1"/>
      <c r="U249" s="185" t="s">
        <v>5391</v>
      </c>
      <c r="V249" s="1"/>
      <c r="W249" s="1"/>
      <c r="X249" s="160" t="s">
        <v>3715</v>
      </c>
      <c r="Y249" s="160" t="s">
        <v>4842</v>
      </c>
      <c r="Z249" s="160"/>
      <c r="AA249" s="160"/>
      <c r="AB249" s="160"/>
      <c r="AC249" s="160" t="s">
        <v>5617</v>
      </c>
    </row>
    <row r="250" spans="1:29">
      <c r="A250">
        <v>250</v>
      </c>
      <c r="B250" s="1" t="s">
        <v>29</v>
      </c>
      <c r="C250" t="s">
        <v>446</v>
      </c>
      <c r="D250" s="1" t="s">
        <v>60</v>
      </c>
      <c r="E250" s="160"/>
      <c r="F250" s="160"/>
      <c r="G250" s="160"/>
      <c r="H250" s="160"/>
      <c r="I250" s="160"/>
      <c r="J250" s="160" t="s">
        <v>447</v>
      </c>
      <c r="K250" s="160"/>
      <c r="L250" s="160"/>
      <c r="M250" s="160"/>
      <c r="N250" s="160"/>
      <c r="O250" s="160"/>
      <c r="P250" s="160"/>
      <c r="Q250" t="s">
        <v>800</v>
      </c>
      <c r="R250" s="160" t="s">
        <v>801</v>
      </c>
      <c r="S250" s="1" t="s">
        <v>43</v>
      </c>
      <c r="T250" s="1"/>
      <c r="U250" s="185"/>
      <c r="V250" s="1"/>
      <c r="W250" s="1"/>
      <c r="X250" s="160"/>
      <c r="Y250" s="160"/>
      <c r="Z250" s="160"/>
      <c r="AA250" s="160"/>
      <c r="AB250" s="160"/>
      <c r="AC250" s="160"/>
    </row>
    <row r="251" spans="1:29">
      <c r="A251">
        <v>251</v>
      </c>
      <c r="B251" s="1" t="s">
        <v>29</v>
      </c>
      <c r="C251" t="s">
        <v>452</v>
      </c>
      <c r="D251" s="1" t="s">
        <v>69</v>
      </c>
      <c r="E251" s="160"/>
      <c r="F251" s="160"/>
      <c r="G251" s="160"/>
      <c r="H251" s="160"/>
      <c r="I251" s="160"/>
      <c r="J251" s="160"/>
      <c r="K251" s="160" t="s">
        <v>453</v>
      </c>
      <c r="L251" s="160"/>
      <c r="M251" s="160"/>
      <c r="N251" s="160"/>
      <c r="O251" s="160"/>
      <c r="P251" s="160"/>
      <c r="Q251" t="s">
        <v>802</v>
      </c>
      <c r="R251" s="160" t="s">
        <v>803</v>
      </c>
      <c r="S251" s="1" t="s">
        <v>34</v>
      </c>
      <c r="T251" s="1"/>
      <c r="V251" s="1"/>
      <c r="W251" s="1"/>
      <c r="X251" s="160"/>
      <c r="Y251" s="160"/>
      <c r="Z251" s="160"/>
      <c r="AA251" s="160"/>
      <c r="AB251" s="160"/>
      <c r="AC251" s="160"/>
    </row>
    <row r="252" spans="1:29">
      <c r="A252">
        <v>252</v>
      </c>
      <c r="B252" s="1" t="s">
        <v>29</v>
      </c>
      <c r="C252" t="s">
        <v>456</v>
      </c>
      <c r="D252" s="1" t="s">
        <v>48</v>
      </c>
      <c r="E252" s="160"/>
      <c r="F252" s="160"/>
      <c r="G252" s="160"/>
      <c r="H252" s="160"/>
      <c r="I252" s="160"/>
      <c r="J252" s="160"/>
      <c r="K252" s="160"/>
      <c r="L252" s="160" t="s">
        <v>457</v>
      </c>
      <c r="M252" s="160"/>
      <c r="N252" s="160"/>
      <c r="O252" s="160"/>
      <c r="P252" s="160"/>
      <c r="Q252" t="s">
        <v>804</v>
      </c>
      <c r="R252" s="160" t="s">
        <v>805</v>
      </c>
      <c r="S252" s="1" t="s">
        <v>43</v>
      </c>
      <c r="T252" s="1"/>
      <c r="U252" s="183" t="s">
        <v>5390</v>
      </c>
      <c r="X252" s="167" t="s">
        <v>3713</v>
      </c>
      <c r="Y252" s="167" t="s">
        <v>4842</v>
      </c>
      <c r="AC252" s="167" t="s">
        <v>5618</v>
      </c>
    </row>
    <row r="253" spans="1:29">
      <c r="A253">
        <v>253</v>
      </c>
      <c r="B253" s="1" t="s">
        <v>29</v>
      </c>
      <c r="C253" t="s">
        <v>462</v>
      </c>
      <c r="D253" s="1" t="s">
        <v>48</v>
      </c>
      <c r="E253" s="160"/>
      <c r="F253" s="160"/>
      <c r="G253" s="160"/>
      <c r="H253" s="160"/>
      <c r="I253" s="160"/>
      <c r="J253" s="160"/>
      <c r="K253" s="160"/>
      <c r="L253" s="160" t="s">
        <v>463</v>
      </c>
      <c r="M253" s="160"/>
      <c r="N253" s="160"/>
      <c r="O253" s="160"/>
      <c r="P253" s="160"/>
      <c r="Q253" t="s">
        <v>806</v>
      </c>
      <c r="R253" s="160" t="s">
        <v>807</v>
      </c>
      <c r="S253" s="1" t="s">
        <v>43</v>
      </c>
      <c r="T253" s="1"/>
      <c r="U253" s="185" t="s">
        <v>5389</v>
      </c>
      <c r="V253" s="1"/>
      <c r="W253" s="1"/>
      <c r="X253" s="160" t="s">
        <v>3712</v>
      </c>
      <c r="Y253" s="160" t="s">
        <v>4842</v>
      </c>
      <c r="Z253" s="160"/>
      <c r="AA253" s="160"/>
      <c r="AB253" s="160"/>
      <c r="AC253" s="160" t="s">
        <v>5619</v>
      </c>
    </row>
    <row r="254" spans="1:29">
      <c r="A254">
        <v>254</v>
      </c>
      <c r="B254" s="1" t="s">
        <v>29</v>
      </c>
      <c r="C254" t="s">
        <v>468</v>
      </c>
      <c r="D254" s="1" t="s">
        <v>48</v>
      </c>
      <c r="E254" s="160"/>
      <c r="F254" s="160"/>
      <c r="G254" s="160"/>
      <c r="H254" s="160"/>
      <c r="I254" s="160"/>
      <c r="J254" s="160"/>
      <c r="K254" s="160"/>
      <c r="L254" s="160" t="s">
        <v>469</v>
      </c>
      <c r="M254" s="160"/>
      <c r="N254" s="160"/>
      <c r="O254" s="160"/>
      <c r="P254" s="160"/>
      <c r="Q254" t="s">
        <v>808</v>
      </c>
      <c r="R254" s="160" t="s">
        <v>809</v>
      </c>
      <c r="S254" s="1" t="s">
        <v>43</v>
      </c>
      <c r="T254" s="1"/>
      <c r="U254" s="185" t="s">
        <v>5388</v>
      </c>
      <c r="V254" s="1"/>
      <c r="W254" s="1"/>
      <c r="X254" s="160" t="s">
        <v>3711</v>
      </c>
      <c r="Y254" s="160" t="s">
        <v>4842</v>
      </c>
      <c r="Z254" s="160"/>
      <c r="AA254" s="160"/>
      <c r="AB254" s="160"/>
      <c r="AC254" s="160" t="s">
        <v>5620</v>
      </c>
    </row>
    <row r="255" spans="1:29">
      <c r="A255">
        <v>255</v>
      </c>
      <c r="B255" s="1" t="s">
        <v>29</v>
      </c>
      <c r="C255" t="s">
        <v>474</v>
      </c>
      <c r="D255" s="1" t="s">
        <v>48</v>
      </c>
      <c r="E255" s="160"/>
      <c r="F255" s="160"/>
      <c r="G255" s="160"/>
      <c r="H255" s="160"/>
      <c r="I255" s="160"/>
      <c r="J255" s="160"/>
      <c r="K255" s="160"/>
      <c r="L255" s="160" t="s">
        <v>475</v>
      </c>
      <c r="M255" s="160"/>
      <c r="N255" s="160"/>
      <c r="O255" s="160"/>
      <c r="P255" s="160"/>
      <c r="Q255" t="s">
        <v>810</v>
      </c>
      <c r="R255" s="160" t="s">
        <v>811</v>
      </c>
      <c r="S255" s="1" t="s">
        <v>43</v>
      </c>
      <c r="T255" s="1"/>
      <c r="U255" s="185" t="s">
        <v>5387</v>
      </c>
      <c r="V255" s="1"/>
      <c r="W255" s="1"/>
      <c r="X255" s="160" t="s">
        <v>3710</v>
      </c>
      <c r="Y255" s="160" t="s">
        <v>4842</v>
      </c>
      <c r="Z255" s="160"/>
      <c r="AA255" s="160"/>
      <c r="AB255" s="160"/>
      <c r="AC255" s="160" t="s">
        <v>5621</v>
      </c>
    </row>
    <row r="256" spans="1:29">
      <c r="A256">
        <v>256</v>
      </c>
      <c r="B256" s="1" t="s">
        <v>29</v>
      </c>
      <c r="C256" t="s">
        <v>480</v>
      </c>
      <c r="D256" s="1" t="s">
        <v>48</v>
      </c>
      <c r="E256" s="160"/>
      <c r="F256" s="160"/>
      <c r="G256" s="160"/>
      <c r="H256" s="160"/>
      <c r="I256" s="160"/>
      <c r="J256" s="160"/>
      <c r="K256" s="160"/>
      <c r="L256" s="160" t="s">
        <v>481</v>
      </c>
      <c r="M256" s="160"/>
      <c r="N256" s="160"/>
      <c r="O256" s="160"/>
      <c r="P256" s="160"/>
      <c r="Q256" t="s">
        <v>812</v>
      </c>
      <c r="R256" s="160" t="s">
        <v>813</v>
      </c>
      <c r="S256" s="1" t="s">
        <v>64</v>
      </c>
      <c r="T256" s="1"/>
      <c r="U256" s="185" t="s">
        <v>5386</v>
      </c>
      <c r="V256" s="1"/>
      <c r="W256" s="1"/>
      <c r="X256" s="160" t="s">
        <v>3709</v>
      </c>
      <c r="Y256" s="160" t="s">
        <v>4842</v>
      </c>
      <c r="Z256" s="160"/>
      <c r="AA256" s="160"/>
      <c r="AB256" s="160"/>
      <c r="AC256" s="160" t="s">
        <v>5622</v>
      </c>
    </row>
    <row r="257" spans="1:29">
      <c r="A257">
        <v>257</v>
      </c>
      <c r="B257" s="1" t="s">
        <v>29</v>
      </c>
      <c r="C257" t="s">
        <v>814</v>
      </c>
      <c r="D257" s="1" t="s">
        <v>60</v>
      </c>
      <c r="E257" s="160"/>
      <c r="F257" s="160"/>
      <c r="G257" s="160"/>
      <c r="H257" s="160" t="s">
        <v>815</v>
      </c>
      <c r="I257" s="160"/>
      <c r="J257" s="160"/>
      <c r="K257" s="160"/>
      <c r="L257" s="160"/>
      <c r="M257" s="160"/>
      <c r="N257" s="160"/>
      <c r="O257" s="160"/>
      <c r="P257" s="160"/>
      <c r="Q257" t="s">
        <v>816</v>
      </c>
      <c r="R257" s="160" t="s">
        <v>817</v>
      </c>
      <c r="S257" s="1" t="s">
        <v>43</v>
      </c>
      <c r="T257" s="1">
        <v>1</v>
      </c>
      <c r="U257" s="185" t="s">
        <v>4861</v>
      </c>
      <c r="V257" s="1">
        <v>1</v>
      </c>
      <c r="W257" s="1" t="s">
        <v>5385</v>
      </c>
      <c r="X257" s="160" t="s">
        <v>3708</v>
      </c>
      <c r="Y257" s="160" t="s">
        <v>4861</v>
      </c>
      <c r="Z257" s="160"/>
      <c r="AA257" s="160"/>
      <c r="AB257" s="160"/>
      <c r="AC257" s="160" t="s">
        <v>4860</v>
      </c>
    </row>
    <row r="258" spans="1:29">
      <c r="A258">
        <v>258</v>
      </c>
      <c r="B258" s="1" t="s">
        <v>29</v>
      </c>
      <c r="C258" t="s">
        <v>818</v>
      </c>
      <c r="D258" s="1" t="s">
        <v>69</v>
      </c>
      <c r="E258" s="160"/>
      <c r="F258" s="160"/>
      <c r="G258" s="160"/>
      <c r="H258" s="160"/>
      <c r="I258" s="160" t="s">
        <v>819</v>
      </c>
      <c r="J258" s="160"/>
      <c r="K258" s="160"/>
      <c r="L258" s="160"/>
      <c r="M258" s="160"/>
      <c r="N258" s="160"/>
      <c r="O258" s="160"/>
      <c r="P258" s="160"/>
      <c r="Q258" t="s">
        <v>820</v>
      </c>
      <c r="R258" s="160" t="s">
        <v>821</v>
      </c>
      <c r="S258" s="1" t="s">
        <v>34</v>
      </c>
      <c r="T258" s="1"/>
      <c r="V258" s="1"/>
      <c r="W258" s="1"/>
      <c r="X258" s="160"/>
      <c r="Y258" s="160"/>
      <c r="Z258" s="160"/>
      <c r="AA258" s="160"/>
      <c r="AB258" s="160"/>
      <c r="AC258" s="160"/>
    </row>
    <row r="259" spans="1:29">
      <c r="A259" s="161">
        <v>259</v>
      </c>
      <c r="B259" s="162" t="s">
        <v>29</v>
      </c>
      <c r="C259" s="161" t="s">
        <v>822</v>
      </c>
      <c r="D259" s="162" t="s">
        <v>48</v>
      </c>
      <c r="J259" s="167" t="s">
        <v>823</v>
      </c>
      <c r="Q259" s="161" t="s">
        <v>824</v>
      </c>
      <c r="R259" s="167" t="s">
        <v>3707</v>
      </c>
      <c r="S259" s="162" t="s">
        <v>43</v>
      </c>
      <c r="U259" s="183" t="s">
        <v>4862</v>
      </c>
      <c r="X259" s="167" t="s">
        <v>3706</v>
      </c>
      <c r="Y259" s="167" t="s">
        <v>4861</v>
      </c>
      <c r="AC259" s="167" t="s">
        <v>5623</v>
      </c>
    </row>
    <row r="260" spans="1:29">
      <c r="A260" s="161">
        <v>260</v>
      </c>
      <c r="B260" s="162" t="s">
        <v>29</v>
      </c>
      <c r="C260" s="161" t="s">
        <v>826</v>
      </c>
      <c r="D260" s="162" t="s">
        <v>48</v>
      </c>
      <c r="J260" s="167" t="s">
        <v>827</v>
      </c>
      <c r="Q260" s="161" t="s">
        <v>828</v>
      </c>
      <c r="R260" s="167" t="s">
        <v>3705</v>
      </c>
      <c r="S260" s="162" t="s">
        <v>43</v>
      </c>
      <c r="U260" s="183" t="s">
        <v>4863</v>
      </c>
      <c r="X260" s="167" t="s">
        <v>3704</v>
      </c>
      <c r="Y260" s="167" t="s">
        <v>4861</v>
      </c>
      <c r="AC260" s="167" t="s">
        <v>5624</v>
      </c>
    </row>
    <row r="261" spans="1:29">
      <c r="A261" s="161">
        <v>261</v>
      </c>
      <c r="B261" s="162" t="s">
        <v>29</v>
      </c>
      <c r="C261" s="161" t="s">
        <v>830</v>
      </c>
      <c r="D261" s="162" t="s">
        <v>48</v>
      </c>
      <c r="J261" s="167" t="s">
        <v>831</v>
      </c>
      <c r="Q261" s="161" t="s">
        <v>832</v>
      </c>
      <c r="R261" s="167" t="s">
        <v>833</v>
      </c>
      <c r="S261" s="162" t="s">
        <v>43</v>
      </c>
      <c r="U261" s="183" t="s">
        <v>4864</v>
      </c>
      <c r="X261" s="167" t="s">
        <v>3703</v>
      </c>
      <c r="Y261" s="167" t="s">
        <v>4861</v>
      </c>
      <c r="AC261" s="167" t="s">
        <v>5625</v>
      </c>
    </row>
    <row r="262" spans="1:29">
      <c r="A262" s="161">
        <v>262</v>
      </c>
      <c r="B262" s="162" t="s">
        <v>29</v>
      </c>
      <c r="C262" s="161" t="s">
        <v>835</v>
      </c>
      <c r="D262" s="162" t="s">
        <v>48</v>
      </c>
      <c r="J262" s="167" t="s">
        <v>836</v>
      </c>
      <c r="Q262" s="161" t="s">
        <v>837</v>
      </c>
      <c r="R262" s="167" t="s">
        <v>838</v>
      </c>
      <c r="S262" s="162" t="s">
        <v>43</v>
      </c>
      <c r="U262" s="183" t="s">
        <v>4865</v>
      </c>
      <c r="X262" s="167" t="s">
        <v>3702</v>
      </c>
      <c r="Y262" s="167" t="s">
        <v>4861</v>
      </c>
      <c r="AC262" s="167" t="s">
        <v>5626</v>
      </c>
    </row>
    <row r="263" spans="1:29">
      <c r="A263" s="161">
        <v>263</v>
      </c>
      <c r="B263" s="162" t="s">
        <v>29</v>
      </c>
      <c r="C263" s="161" t="s">
        <v>840</v>
      </c>
      <c r="D263" s="162" t="s">
        <v>60</v>
      </c>
      <c r="H263" s="167" t="s">
        <v>841</v>
      </c>
      <c r="Q263" s="161" t="s">
        <v>842</v>
      </c>
      <c r="R263" s="167" t="s">
        <v>843</v>
      </c>
      <c r="S263" s="162" t="s">
        <v>43</v>
      </c>
      <c r="T263" s="162">
        <v>1</v>
      </c>
      <c r="U263" s="183" t="s">
        <v>4867</v>
      </c>
      <c r="V263" s="162">
        <v>1</v>
      </c>
      <c r="W263" s="162" t="s">
        <v>5384</v>
      </c>
      <c r="X263" s="167" t="s">
        <v>3701</v>
      </c>
      <c r="Y263" s="167" t="s">
        <v>4867</v>
      </c>
      <c r="AC263" s="167" t="s">
        <v>4866</v>
      </c>
    </row>
    <row r="264" spans="1:29">
      <c r="A264" s="161">
        <v>264</v>
      </c>
      <c r="B264" s="162" t="s">
        <v>29</v>
      </c>
      <c r="C264" s="161" t="s">
        <v>818</v>
      </c>
      <c r="D264" s="162" t="s">
        <v>69</v>
      </c>
      <c r="I264" s="167" t="s">
        <v>819</v>
      </c>
      <c r="Q264" s="161" t="s">
        <v>844</v>
      </c>
      <c r="R264" s="167" t="s">
        <v>845</v>
      </c>
      <c r="S264" s="162" t="s">
        <v>34</v>
      </c>
      <c r="W264" s="1"/>
      <c r="X264" s="160"/>
      <c r="Y264" s="160"/>
      <c r="Z264" s="160"/>
      <c r="AA264" s="160"/>
      <c r="AB264" s="160"/>
      <c r="AC264" s="160"/>
    </row>
    <row r="265" spans="1:29">
      <c r="A265">
        <v>265</v>
      </c>
      <c r="B265" s="1" t="s">
        <v>29</v>
      </c>
      <c r="C265" t="s">
        <v>822</v>
      </c>
      <c r="D265" s="1" t="s">
        <v>48</v>
      </c>
      <c r="E265" s="160"/>
      <c r="F265" s="160"/>
      <c r="G265" s="160"/>
      <c r="H265" s="160"/>
      <c r="I265" s="160"/>
      <c r="J265" s="160" t="s">
        <v>823</v>
      </c>
      <c r="K265" s="160"/>
      <c r="L265" s="160"/>
      <c r="M265" s="160"/>
      <c r="N265" s="160"/>
      <c r="O265" s="160"/>
      <c r="P265" s="160"/>
      <c r="Q265" t="s">
        <v>824</v>
      </c>
      <c r="R265" s="160" t="s">
        <v>846</v>
      </c>
      <c r="S265" s="1" t="s">
        <v>43</v>
      </c>
      <c r="T265" s="1"/>
      <c r="U265" s="183" t="s">
        <v>4868</v>
      </c>
      <c r="X265" s="167" t="s">
        <v>3700</v>
      </c>
      <c r="Y265" s="167" t="s">
        <v>4867</v>
      </c>
      <c r="AC265" s="167" t="s">
        <v>5627</v>
      </c>
    </row>
    <row r="266" spans="1:29">
      <c r="A266">
        <v>266</v>
      </c>
      <c r="B266" s="1" t="s">
        <v>29</v>
      </c>
      <c r="C266" t="s">
        <v>826</v>
      </c>
      <c r="D266" s="1" t="s">
        <v>48</v>
      </c>
      <c r="E266" s="160"/>
      <c r="F266" s="160"/>
      <c r="G266" s="160"/>
      <c r="H266" s="160"/>
      <c r="I266" s="160"/>
      <c r="J266" s="160" t="s">
        <v>827</v>
      </c>
      <c r="K266" s="160"/>
      <c r="L266" s="160"/>
      <c r="M266" s="160"/>
      <c r="N266" s="160"/>
      <c r="O266" s="160"/>
      <c r="P266" s="160"/>
      <c r="Q266" t="s">
        <v>828</v>
      </c>
      <c r="R266" s="160" t="s">
        <v>847</v>
      </c>
      <c r="S266" s="1" t="s">
        <v>43</v>
      </c>
      <c r="T266" s="1"/>
      <c r="U266" s="185" t="s">
        <v>4869</v>
      </c>
      <c r="V266" s="1"/>
      <c r="W266" s="1"/>
      <c r="X266" s="160" t="s">
        <v>3699</v>
      </c>
      <c r="Y266" s="160" t="s">
        <v>4867</v>
      </c>
      <c r="Z266" s="160"/>
      <c r="AA266" s="160"/>
      <c r="AB266" s="160"/>
      <c r="AC266" s="160" t="s">
        <v>5628</v>
      </c>
    </row>
    <row r="267" spans="1:29">
      <c r="A267">
        <v>267</v>
      </c>
      <c r="B267" s="1" t="s">
        <v>29</v>
      </c>
      <c r="C267" t="s">
        <v>830</v>
      </c>
      <c r="D267" s="1" t="s">
        <v>48</v>
      </c>
      <c r="E267" s="160"/>
      <c r="F267" s="160"/>
      <c r="G267" s="160"/>
      <c r="H267" s="160"/>
      <c r="I267" s="160"/>
      <c r="J267" s="160" t="s">
        <v>831</v>
      </c>
      <c r="K267" s="160"/>
      <c r="L267" s="160"/>
      <c r="M267" s="160"/>
      <c r="N267" s="160"/>
      <c r="O267" s="160"/>
      <c r="P267" s="160"/>
      <c r="Q267" t="s">
        <v>832</v>
      </c>
      <c r="R267" s="160" t="s">
        <v>833</v>
      </c>
      <c r="S267" s="1" t="s">
        <v>43</v>
      </c>
      <c r="T267" s="1"/>
      <c r="U267" s="185" t="s">
        <v>4870</v>
      </c>
      <c r="V267" s="1"/>
      <c r="W267" s="1"/>
      <c r="X267" s="160" t="s">
        <v>3698</v>
      </c>
      <c r="Y267" s="160" t="s">
        <v>4867</v>
      </c>
      <c r="Z267" s="160"/>
      <c r="AA267" s="160"/>
      <c r="AB267" s="160"/>
      <c r="AC267" s="160" t="s">
        <v>5629</v>
      </c>
    </row>
    <row r="268" spans="1:29">
      <c r="A268">
        <v>268</v>
      </c>
      <c r="B268" s="1" t="s">
        <v>29</v>
      </c>
      <c r="C268" t="s">
        <v>835</v>
      </c>
      <c r="D268" s="1" t="s">
        <v>48</v>
      </c>
      <c r="E268" s="160"/>
      <c r="F268" s="160"/>
      <c r="G268" s="160"/>
      <c r="H268" s="160"/>
      <c r="I268" s="160"/>
      <c r="J268" s="160" t="s">
        <v>836</v>
      </c>
      <c r="K268" s="160"/>
      <c r="L268" s="160"/>
      <c r="M268" s="160"/>
      <c r="N268" s="160"/>
      <c r="O268" s="160"/>
      <c r="P268" s="160"/>
      <c r="Q268" t="s">
        <v>837</v>
      </c>
      <c r="R268" s="160" t="s">
        <v>838</v>
      </c>
      <c r="S268" s="1" t="s">
        <v>43</v>
      </c>
      <c r="T268" s="1"/>
      <c r="U268" s="185" t="s">
        <v>4871</v>
      </c>
      <c r="V268" s="1"/>
      <c r="W268" s="1"/>
      <c r="X268" s="160" t="s">
        <v>3697</v>
      </c>
      <c r="Y268" s="160" t="s">
        <v>4867</v>
      </c>
      <c r="Z268" s="160"/>
      <c r="AA268" s="160"/>
      <c r="AB268" s="160"/>
      <c r="AC268" s="160" t="s">
        <v>5630</v>
      </c>
    </row>
    <row r="269" spans="1:29">
      <c r="A269">
        <v>269</v>
      </c>
      <c r="B269" s="1" t="s">
        <v>29</v>
      </c>
      <c r="C269" t="s">
        <v>848</v>
      </c>
      <c r="D269" s="1" t="s">
        <v>60</v>
      </c>
      <c r="E269" s="160"/>
      <c r="F269" s="160"/>
      <c r="G269" s="160"/>
      <c r="H269" s="160" t="s">
        <v>849</v>
      </c>
      <c r="I269" s="160"/>
      <c r="J269" s="160"/>
      <c r="K269" s="160"/>
      <c r="L269" s="160"/>
      <c r="M269" s="160"/>
      <c r="N269" s="160"/>
      <c r="O269" s="160"/>
      <c r="P269" s="160"/>
      <c r="Q269" t="s">
        <v>850</v>
      </c>
      <c r="R269" s="160" t="s">
        <v>851</v>
      </c>
      <c r="S269" s="1" t="s">
        <v>210</v>
      </c>
      <c r="T269" s="1" t="s">
        <v>3359</v>
      </c>
      <c r="U269" s="185" t="s">
        <v>4873</v>
      </c>
      <c r="V269" s="1">
        <v>1</v>
      </c>
      <c r="W269" s="1" t="s">
        <v>5383</v>
      </c>
      <c r="X269" s="160" t="s">
        <v>3696</v>
      </c>
      <c r="Y269" s="160" t="s">
        <v>4873</v>
      </c>
      <c r="Z269" s="160"/>
      <c r="AA269" s="160"/>
      <c r="AB269" s="160"/>
      <c r="AC269" s="160" t="s">
        <v>4872</v>
      </c>
    </row>
    <row r="270" spans="1:29">
      <c r="A270">
        <v>270</v>
      </c>
      <c r="B270" s="1" t="s">
        <v>29</v>
      </c>
      <c r="C270" t="s">
        <v>854</v>
      </c>
      <c r="D270" s="1" t="s">
        <v>69</v>
      </c>
      <c r="E270" s="160"/>
      <c r="F270" s="160"/>
      <c r="G270" s="160"/>
      <c r="H270" s="160"/>
      <c r="I270" s="160" t="s">
        <v>855</v>
      </c>
      <c r="J270" s="160"/>
      <c r="K270" s="160"/>
      <c r="L270" s="160"/>
      <c r="M270" s="160"/>
      <c r="N270" s="160"/>
      <c r="O270" s="160"/>
      <c r="P270" s="160"/>
      <c r="Q270" t="s">
        <v>856</v>
      </c>
      <c r="R270" s="160" t="s">
        <v>857</v>
      </c>
      <c r="S270" s="1" t="s">
        <v>34</v>
      </c>
      <c r="T270" s="1"/>
      <c r="V270" s="1"/>
      <c r="W270" s="1"/>
      <c r="X270" s="160"/>
      <c r="Y270" s="160"/>
      <c r="Z270" s="160"/>
      <c r="AA270" s="160"/>
      <c r="AB270" s="160"/>
      <c r="AC270" s="160"/>
    </row>
    <row r="271" spans="1:29">
      <c r="A271" s="161">
        <v>271</v>
      </c>
      <c r="B271" s="162" t="s">
        <v>29</v>
      </c>
      <c r="C271" s="161" t="s">
        <v>858</v>
      </c>
      <c r="D271" s="162" t="s">
        <v>48</v>
      </c>
      <c r="J271" s="167" t="s">
        <v>859</v>
      </c>
      <c r="Q271" s="161" t="s">
        <v>860</v>
      </c>
      <c r="R271" s="167" t="s">
        <v>861</v>
      </c>
      <c r="S271" s="162" t="s">
        <v>43</v>
      </c>
      <c r="U271" s="183" t="s">
        <v>4874</v>
      </c>
      <c r="X271" s="167" t="s">
        <v>3695</v>
      </c>
      <c r="Y271" s="167" t="s">
        <v>4873</v>
      </c>
      <c r="AC271" s="167" t="s">
        <v>5631</v>
      </c>
    </row>
    <row r="272" spans="1:29">
      <c r="A272" s="161">
        <v>272</v>
      </c>
      <c r="B272" s="162" t="s">
        <v>29</v>
      </c>
      <c r="C272" s="161" t="s">
        <v>865</v>
      </c>
      <c r="D272" s="162" t="s">
        <v>48</v>
      </c>
      <c r="J272" s="167" t="s">
        <v>866</v>
      </c>
      <c r="Q272" s="161" t="s">
        <v>867</v>
      </c>
      <c r="R272" s="167" t="s">
        <v>868</v>
      </c>
      <c r="S272" s="162" t="s">
        <v>43</v>
      </c>
      <c r="U272" s="183" t="s">
        <v>4875</v>
      </c>
      <c r="X272" s="167" t="s">
        <v>3694</v>
      </c>
      <c r="Y272" s="167" t="s">
        <v>4873</v>
      </c>
      <c r="AC272" s="167" t="s">
        <v>5632</v>
      </c>
    </row>
    <row r="273" spans="1:29">
      <c r="A273" s="161">
        <v>273</v>
      </c>
      <c r="B273" s="162" t="s">
        <v>29</v>
      </c>
      <c r="C273" s="161" t="s">
        <v>871</v>
      </c>
      <c r="D273" s="162" t="s">
        <v>48</v>
      </c>
      <c r="J273" s="167" t="s">
        <v>872</v>
      </c>
      <c r="Q273" s="161" t="s">
        <v>873</v>
      </c>
      <c r="R273" s="167" t="s">
        <v>874</v>
      </c>
      <c r="S273" s="162" t="s">
        <v>43</v>
      </c>
      <c r="U273" s="183" t="s">
        <v>4876</v>
      </c>
      <c r="X273" s="167" t="s">
        <v>3693</v>
      </c>
      <c r="Y273" s="167" t="s">
        <v>4873</v>
      </c>
      <c r="AC273" s="167" t="s">
        <v>5633</v>
      </c>
    </row>
    <row r="274" spans="1:29">
      <c r="A274" s="161">
        <v>274</v>
      </c>
      <c r="B274" s="162" t="s">
        <v>29</v>
      </c>
      <c r="C274" s="161" t="s">
        <v>875</v>
      </c>
      <c r="D274" s="162" t="s">
        <v>60</v>
      </c>
      <c r="J274" s="167" t="s">
        <v>876</v>
      </c>
      <c r="Q274" s="161" t="s">
        <v>877</v>
      </c>
      <c r="R274" s="167" t="s">
        <v>878</v>
      </c>
      <c r="S274" s="162" t="s">
        <v>43</v>
      </c>
      <c r="T274" s="162">
        <v>1</v>
      </c>
      <c r="U274" s="183" t="s">
        <v>4878</v>
      </c>
      <c r="V274" s="162">
        <v>2</v>
      </c>
      <c r="W274" s="162" t="s">
        <v>5382</v>
      </c>
      <c r="X274" s="167" t="s">
        <v>3692</v>
      </c>
      <c r="Y274" s="167" t="s">
        <v>4873</v>
      </c>
      <c r="Z274" s="167" t="s">
        <v>4878</v>
      </c>
      <c r="AC274" s="167" t="s">
        <v>4877</v>
      </c>
    </row>
    <row r="275" spans="1:29">
      <c r="A275" s="161">
        <v>275</v>
      </c>
      <c r="B275" s="162" t="s">
        <v>29</v>
      </c>
      <c r="C275" s="161" t="s">
        <v>881</v>
      </c>
      <c r="D275" s="162" t="s">
        <v>69</v>
      </c>
      <c r="K275" s="167" t="s">
        <v>882</v>
      </c>
      <c r="Q275" s="161" t="s">
        <v>883</v>
      </c>
      <c r="R275" s="167" t="s">
        <v>884</v>
      </c>
      <c r="S275" s="162" t="s">
        <v>34</v>
      </c>
    </row>
    <row r="276" spans="1:29">
      <c r="A276" s="161">
        <v>276</v>
      </c>
      <c r="B276" s="162" t="s">
        <v>29</v>
      </c>
      <c r="C276" s="161" t="s">
        <v>885</v>
      </c>
      <c r="D276" s="162" t="s">
        <v>48</v>
      </c>
      <c r="L276" s="167" t="s">
        <v>886</v>
      </c>
      <c r="Q276" s="161" t="s">
        <v>887</v>
      </c>
      <c r="R276" s="167" t="s">
        <v>3691</v>
      </c>
      <c r="S276" s="162" t="s">
        <v>43</v>
      </c>
      <c r="U276" s="183" t="s">
        <v>4879</v>
      </c>
      <c r="X276" s="167" t="s">
        <v>3690</v>
      </c>
      <c r="Y276" s="167" t="s">
        <v>4873</v>
      </c>
      <c r="Z276" s="167" t="s">
        <v>4878</v>
      </c>
      <c r="AC276" s="167" t="s">
        <v>5634</v>
      </c>
    </row>
    <row r="277" spans="1:29">
      <c r="A277" s="161">
        <v>277</v>
      </c>
      <c r="B277" s="162" t="s">
        <v>29</v>
      </c>
      <c r="C277" s="161" t="s">
        <v>891</v>
      </c>
      <c r="D277" s="162" t="s">
        <v>48</v>
      </c>
      <c r="L277" s="167" t="s">
        <v>892</v>
      </c>
      <c r="Q277" s="161" t="s">
        <v>893</v>
      </c>
      <c r="R277" s="167" t="s">
        <v>894</v>
      </c>
      <c r="S277" s="162" t="s">
        <v>43</v>
      </c>
      <c r="U277" s="183" t="s">
        <v>4880</v>
      </c>
      <c r="X277" s="167" t="s">
        <v>3689</v>
      </c>
      <c r="Y277" s="167" t="s">
        <v>4873</v>
      </c>
      <c r="Z277" s="167" t="s">
        <v>4878</v>
      </c>
      <c r="AC277" s="167" t="s">
        <v>5635</v>
      </c>
    </row>
    <row r="278" spans="1:29">
      <c r="A278" s="161">
        <v>278</v>
      </c>
      <c r="B278" s="162" t="s">
        <v>29</v>
      </c>
      <c r="C278" s="161" t="s">
        <v>897</v>
      </c>
      <c r="D278" s="162" t="s">
        <v>48</v>
      </c>
      <c r="L278" s="167" t="s">
        <v>898</v>
      </c>
      <c r="Q278" s="161" t="s">
        <v>899</v>
      </c>
      <c r="R278" s="167" t="s">
        <v>900</v>
      </c>
      <c r="S278" s="162" t="s">
        <v>43</v>
      </c>
      <c r="U278" s="183" t="s">
        <v>4881</v>
      </c>
      <c r="X278" s="167" t="s">
        <v>3688</v>
      </c>
      <c r="Y278" s="167" t="s">
        <v>4873</v>
      </c>
      <c r="Z278" s="167" t="s">
        <v>4878</v>
      </c>
      <c r="AC278" s="167" t="s">
        <v>5636</v>
      </c>
    </row>
    <row r="279" spans="1:29">
      <c r="A279" s="161">
        <v>279</v>
      </c>
      <c r="B279" s="162" t="s">
        <v>29</v>
      </c>
      <c r="C279" s="161" t="s">
        <v>904</v>
      </c>
      <c r="D279" s="162" t="s">
        <v>60</v>
      </c>
      <c r="J279" s="167" t="s">
        <v>905</v>
      </c>
      <c r="Q279" s="161" t="s">
        <v>906</v>
      </c>
      <c r="R279" s="167" t="s">
        <v>907</v>
      </c>
      <c r="S279" s="162" t="s">
        <v>43</v>
      </c>
      <c r="T279" s="162">
        <v>1</v>
      </c>
      <c r="U279" s="183" t="s">
        <v>4883</v>
      </c>
      <c r="V279" s="162">
        <v>2</v>
      </c>
      <c r="W279" s="162" t="s">
        <v>5381</v>
      </c>
      <c r="X279" s="167" t="s">
        <v>3687</v>
      </c>
      <c r="Y279" s="167" t="s">
        <v>4873</v>
      </c>
      <c r="Z279" s="167" t="s">
        <v>4883</v>
      </c>
      <c r="AC279" s="167" t="s">
        <v>4882</v>
      </c>
    </row>
    <row r="280" spans="1:29">
      <c r="A280" s="161">
        <v>280</v>
      </c>
      <c r="B280" s="162" t="s">
        <v>29</v>
      </c>
      <c r="C280" s="161" t="s">
        <v>908</v>
      </c>
      <c r="D280" s="162" t="s">
        <v>69</v>
      </c>
      <c r="K280" s="167" t="s">
        <v>909</v>
      </c>
      <c r="Q280" s="161" t="s">
        <v>910</v>
      </c>
      <c r="R280" s="167" t="s">
        <v>911</v>
      </c>
      <c r="S280" s="162" t="s">
        <v>34</v>
      </c>
    </row>
    <row r="281" spans="1:29">
      <c r="A281" s="161">
        <v>281</v>
      </c>
      <c r="B281" s="162" t="s">
        <v>29</v>
      </c>
      <c r="C281" s="161" t="s">
        <v>912</v>
      </c>
      <c r="D281" s="162" t="s">
        <v>48</v>
      </c>
      <c r="L281" s="167" t="s">
        <v>913</v>
      </c>
      <c r="Q281" s="161" t="s">
        <v>914</v>
      </c>
      <c r="R281" s="167" t="s">
        <v>915</v>
      </c>
      <c r="S281" s="162" t="s">
        <v>43</v>
      </c>
      <c r="U281" s="183" t="s">
        <v>4884</v>
      </c>
      <c r="X281" s="167" t="s">
        <v>3686</v>
      </c>
      <c r="Y281" s="167" t="s">
        <v>4873</v>
      </c>
      <c r="Z281" s="167" t="s">
        <v>4883</v>
      </c>
      <c r="AC281" s="167" t="s">
        <v>5637</v>
      </c>
    </row>
    <row r="282" spans="1:29">
      <c r="A282" s="161">
        <v>282</v>
      </c>
      <c r="B282" s="162" t="s">
        <v>29</v>
      </c>
      <c r="C282" s="161" t="s">
        <v>916</v>
      </c>
      <c r="D282" s="162" t="s">
        <v>48</v>
      </c>
      <c r="L282" s="167" t="s">
        <v>917</v>
      </c>
      <c r="Q282" s="161" t="s">
        <v>918</v>
      </c>
      <c r="R282" s="167" t="s">
        <v>919</v>
      </c>
      <c r="S282" s="162" t="s">
        <v>43</v>
      </c>
      <c r="U282" s="183" t="s">
        <v>4885</v>
      </c>
      <c r="X282" s="167" t="s">
        <v>3685</v>
      </c>
      <c r="Y282" s="167" t="s">
        <v>4873</v>
      </c>
      <c r="Z282" s="167" t="s">
        <v>4883</v>
      </c>
      <c r="AC282" s="167" t="s">
        <v>5638</v>
      </c>
    </row>
    <row r="283" spans="1:29">
      <c r="A283" s="161">
        <v>283</v>
      </c>
      <c r="B283" s="162" t="s">
        <v>29</v>
      </c>
      <c r="C283" s="161" t="s">
        <v>920</v>
      </c>
      <c r="D283" s="162" t="s">
        <v>60</v>
      </c>
      <c r="L283" s="167" t="s">
        <v>921</v>
      </c>
      <c r="Q283" s="161" t="s">
        <v>922</v>
      </c>
      <c r="R283" s="167" t="s">
        <v>923</v>
      </c>
      <c r="S283" s="162" t="s">
        <v>43</v>
      </c>
    </row>
    <row r="284" spans="1:29">
      <c r="A284" s="161">
        <v>284</v>
      </c>
      <c r="B284" s="162" t="s">
        <v>29</v>
      </c>
      <c r="C284" s="161" t="s">
        <v>924</v>
      </c>
      <c r="D284" s="162" t="s">
        <v>69</v>
      </c>
      <c r="M284" s="167" t="s">
        <v>925</v>
      </c>
      <c r="Q284" s="161" t="s">
        <v>926</v>
      </c>
      <c r="R284" s="167" t="s">
        <v>927</v>
      </c>
      <c r="S284" s="162" t="s">
        <v>34</v>
      </c>
    </row>
    <row r="285" spans="1:29">
      <c r="A285" s="161">
        <v>285</v>
      </c>
      <c r="B285" s="162" t="s">
        <v>29</v>
      </c>
      <c r="C285" s="161" t="s">
        <v>928</v>
      </c>
      <c r="D285" s="162" t="s">
        <v>48</v>
      </c>
      <c r="N285" s="167" t="s">
        <v>929</v>
      </c>
      <c r="Q285" s="161" t="s">
        <v>930</v>
      </c>
      <c r="R285" s="167" t="s">
        <v>931</v>
      </c>
      <c r="S285" s="162" t="s">
        <v>43</v>
      </c>
      <c r="U285" s="183" t="s">
        <v>4886</v>
      </c>
      <c r="X285" s="167" t="s">
        <v>4027</v>
      </c>
      <c r="Y285" s="167" t="s">
        <v>4873</v>
      </c>
      <c r="Z285" s="167" t="s">
        <v>4883</v>
      </c>
      <c r="AC285" s="167" t="s">
        <v>5639</v>
      </c>
    </row>
    <row r="286" spans="1:29">
      <c r="A286" s="161">
        <v>286</v>
      </c>
      <c r="B286" s="162" t="s">
        <v>29</v>
      </c>
      <c r="C286" s="161" t="s">
        <v>932</v>
      </c>
      <c r="D286" s="162" t="s">
        <v>48</v>
      </c>
      <c r="N286" s="167" t="s">
        <v>933</v>
      </c>
      <c r="Q286" s="161" t="s">
        <v>934</v>
      </c>
      <c r="R286" s="167" t="s">
        <v>935</v>
      </c>
      <c r="S286" s="162" t="s">
        <v>43</v>
      </c>
      <c r="U286" s="183" t="s">
        <v>4887</v>
      </c>
      <c r="X286" s="167" t="s">
        <v>3683</v>
      </c>
      <c r="Y286" s="167" t="s">
        <v>4873</v>
      </c>
      <c r="Z286" s="167" t="s">
        <v>4883</v>
      </c>
      <c r="AC286" s="167" t="s">
        <v>5640</v>
      </c>
    </row>
    <row r="287" spans="1:29">
      <c r="A287" s="161">
        <v>287</v>
      </c>
      <c r="B287" s="162" t="s">
        <v>29</v>
      </c>
      <c r="C287" s="161" t="s">
        <v>936</v>
      </c>
      <c r="D287" s="162" t="s">
        <v>60</v>
      </c>
      <c r="J287" s="167" t="s">
        <v>937</v>
      </c>
      <c r="Q287" s="161" t="s">
        <v>938</v>
      </c>
      <c r="R287" s="167" t="s">
        <v>939</v>
      </c>
      <c r="S287" s="162" t="s">
        <v>43</v>
      </c>
      <c r="T287" s="162">
        <v>1</v>
      </c>
      <c r="U287" s="183" t="s">
        <v>4889</v>
      </c>
      <c r="V287" s="162">
        <v>2</v>
      </c>
      <c r="W287" s="162" t="s">
        <v>5380</v>
      </c>
      <c r="X287" s="167" t="s">
        <v>3682</v>
      </c>
      <c r="Y287" s="167" t="s">
        <v>4873</v>
      </c>
      <c r="Z287" s="167" t="s">
        <v>4889</v>
      </c>
      <c r="AC287" s="167" t="s">
        <v>4888</v>
      </c>
    </row>
    <row r="288" spans="1:29">
      <c r="A288" s="161">
        <v>288</v>
      </c>
      <c r="B288" s="162" t="s">
        <v>29</v>
      </c>
      <c r="C288" s="161" t="s">
        <v>942</v>
      </c>
      <c r="D288" s="162" t="s">
        <v>69</v>
      </c>
      <c r="K288" s="167" t="s">
        <v>943</v>
      </c>
      <c r="Q288" s="161" t="s">
        <v>944</v>
      </c>
      <c r="R288" s="167" t="s">
        <v>945</v>
      </c>
      <c r="S288" s="162" t="s">
        <v>34</v>
      </c>
    </row>
    <row r="289" spans="1:29">
      <c r="A289" s="161">
        <v>289</v>
      </c>
      <c r="B289" s="162" t="s">
        <v>29</v>
      </c>
      <c r="C289" s="161" t="s">
        <v>946</v>
      </c>
      <c r="D289" s="162" t="s">
        <v>48</v>
      </c>
      <c r="L289" s="167" t="s">
        <v>947</v>
      </c>
      <c r="Q289" s="161" t="s">
        <v>948</v>
      </c>
      <c r="R289" s="167" t="s">
        <v>949</v>
      </c>
      <c r="S289" s="162" t="s">
        <v>64</v>
      </c>
      <c r="U289" s="183" t="s">
        <v>4890</v>
      </c>
      <c r="X289" s="167" t="s">
        <v>4028</v>
      </c>
      <c r="Y289" s="167" t="s">
        <v>4873</v>
      </c>
      <c r="Z289" s="167" t="s">
        <v>4889</v>
      </c>
      <c r="AC289" s="167" t="s">
        <v>5641</v>
      </c>
    </row>
    <row r="290" spans="1:29">
      <c r="A290" s="161">
        <v>290</v>
      </c>
      <c r="B290" s="162" t="s">
        <v>29</v>
      </c>
      <c r="C290" s="161" t="s">
        <v>952</v>
      </c>
      <c r="D290" s="162" t="s">
        <v>48</v>
      </c>
      <c r="L290" s="167" t="s">
        <v>953</v>
      </c>
      <c r="Q290" s="161" t="s">
        <v>954</v>
      </c>
      <c r="R290" s="167" t="s">
        <v>955</v>
      </c>
      <c r="S290" s="162" t="s">
        <v>43</v>
      </c>
      <c r="U290" s="183" t="s">
        <v>4891</v>
      </c>
      <c r="X290" s="167" t="s">
        <v>3681</v>
      </c>
      <c r="Y290" s="167" t="s">
        <v>4873</v>
      </c>
      <c r="Z290" s="167" t="s">
        <v>4889</v>
      </c>
      <c r="AC290" s="167" t="s">
        <v>5642</v>
      </c>
    </row>
    <row r="291" spans="1:29">
      <c r="A291" s="161">
        <v>291</v>
      </c>
      <c r="B291" s="162" t="s">
        <v>29</v>
      </c>
      <c r="C291" s="161" t="s">
        <v>956</v>
      </c>
      <c r="D291" s="162" t="s">
        <v>48</v>
      </c>
      <c r="L291" s="167" t="s">
        <v>957</v>
      </c>
      <c r="Q291" s="161" t="s">
        <v>958</v>
      </c>
      <c r="R291" s="167" t="s">
        <v>959</v>
      </c>
      <c r="S291" s="162" t="s">
        <v>64</v>
      </c>
      <c r="U291" s="183" t="s">
        <v>4892</v>
      </c>
      <c r="X291" s="167" t="s">
        <v>3680</v>
      </c>
      <c r="Y291" s="167" t="s">
        <v>4873</v>
      </c>
      <c r="Z291" s="167" t="s">
        <v>4889</v>
      </c>
      <c r="AC291" s="167" t="s">
        <v>5643</v>
      </c>
    </row>
    <row r="292" spans="1:29">
      <c r="A292" s="161">
        <v>292</v>
      </c>
      <c r="B292" s="162" t="s">
        <v>29</v>
      </c>
      <c r="C292" s="161" t="s">
        <v>963</v>
      </c>
      <c r="D292" s="162" t="s">
        <v>48</v>
      </c>
      <c r="L292" s="167" t="s">
        <v>964</v>
      </c>
      <c r="Q292" s="161" t="s">
        <v>965</v>
      </c>
      <c r="R292" s="167" t="s">
        <v>966</v>
      </c>
      <c r="S292" s="162" t="s">
        <v>43</v>
      </c>
      <c r="U292" s="183" t="s">
        <v>4893</v>
      </c>
      <c r="X292" s="167" t="s">
        <v>3679</v>
      </c>
      <c r="Y292" s="167" t="s">
        <v>4873</v>
      </c>
      <c r="Z292" s="167" t="s">
        <v>4889</v>
      </c>
      <c r="AC292" s="167" t="s">
        <v>5644</v>
      </c>
    </row>
    <row r="293" spans="1:29">
      <c r="A293" s="161">
        <v>293</v>
      </c>
      <c r="B293" s="162" t="s">
        <v>29</v>
      </c>
      <c r="C293" s="161" t="s">
        <v>967</v>
      </c>
      <c r="D293" s="162" t="s">
        <v>60</v>
      </c>
      <c r="H293" s="167" t="s">
        <v>968</v>
      </c>
      <c r="Q293" s="161" t="s">
        <v>969</v>
      </c>
      <c r="R293" s="167" t="s">
        <v>970</v>
      </c>
      <c r="S293" s="162" t="s">
        <v>210</v>
      </c>
      <c r="T293" s="162" t="s">
        <v>3359</v>
      </c>
      <c r="U293" s="183" t="s">
        <v>4895</v>
      </c>
      <c r="V293" s="162">
        <v>1</v>
      </c>
      <c r="W293" s="162" t="s">
        <v>5379</v>
      </c>
      <c r="X293" s="167" t="s">
        <v>3678</v>
      </c>
      <c r="Y293" s="167" t="s">
        <v>4895</v>
      </c>
      <c r="AC293" s="167" t="s">
        <v>4894</v>
      </c>
    </row>
    <row r="294" spans="1:29">
      <c r="A294" s="161">
        <v>294</v>
      </c>
      <c r="B294" s="162" t="s">
        <v>29</v>
      </c>
      <c r="C294" s="161" t="s">
        <v>971</v>
      </c>
      <c r="D294" s="162" t="s">
        <v>69</v>
      </c>
      <c r="I294" s="167" t="s">
        <v>972</v>
      </c>
      <c r="Q294" s="161" t="s">
        <v>973</v>
      </c>
      <c r="R294" s="167" t="s">
        <v>974</v>
      </c>
      <c r="S294" s="162" t="s">
        <v>34</v>
      </c>
    </row>
    <row r="295" spans="1:29">
      <c r="A295">
        <v>295</v>
      </c>
      <c r="B295" s="1" t="s">
        <v>29</v>
      </c>
      <c r="C295" t="s">
        <v>975</v>
      </c>
      <c r="D295" s="1" t="s">
        <v>48</v>
      </c>
      <c r="E295" s="160"/>
      <c r="F295" s="160"/>
      <c r="G295" s="160"/>
      <c r="H295" s="160"/>
      <c r="I295" s="160"/>
      <c r="J295" s="160" t="s">
        <v>976</v>
      </c>
      <c r="K295" s="160"/>
      <c r="L295" s="160"/>
      <c r="M295" s="160"/>
      <c r="N295" s="160"/>
      <c r="O295" s="160"/>
      <c r="P295" s="160"/>
      <c r="Q295" t="s">
        <v>977</v>
      </c>
      <c r="R295" s="160" t="s">
        <v>3677</v>
      </c>
      <c r="S295" s="1" t="s">
        <v>43</v>
      </c>
      <c r="T295" s="1"/>
      <c r="U295" s="183" t="s">
        <v>4896</v>
      </c>
      <c r="X295" s="167" t="s">
        <v>3676</v>
      </c>
      <c r="Y295" s="167" t="s">
        <v>4895</v>
      </c>
      <c r="AC295" s="167" t="s">
        <v>5645</v>
      </c>
    </row>
    <row r="296" spans="1:29">
      <c r="A296">
        <v>296</v>
      </c>
      <c r="B296" s="1" t="s">
        <v>29</v>
      </c>
      <c r="C296" t="s">
        <v>979</v>
      </c>
      <c r="D296" s="1" t="s">
        <v>48</v>
      </c>
      <c r="E296" s="160"/>
      <c r="F296" s="160"/>
      <c r="G296" s="160"/>
      <c r="H296" s="160"/>
      <c r="I296" s="160"/>
      <c r="J296" s="160" t="s">
        <v>980</v>
      </c>
      <c r="K296" s="160"/>
      <c r="L296" s="160"/>
      <c r="M296" s="160"/>
      <c r="N296" s="160"/>
      <c r="O296" s="160"/>
      <c r="P296" s="160"/>
      <c r="Q296" t="s">
        <v>981</v>
      </c>
      <c r="R296" s="160" t="s">
        <v>982</v>
      </c>
      <c r="S296" s="1" t="s">
        <v>43</v>
      </c>
      <c r="T296" s="1"/>
      <c r="U296" s="185" t="s">
        <v>4897</v>
      </c>
      <c r="V296" s="1"/>
      <c r="W296" s="1"/>
      <c r="X296" s="160" t="s">
        <v>3675</v>
      </c>
      <c r="Y296" s="160" t="s">
        <v>4895</v>
      </c>
      <c r="Z296" s="160"/>
      <c r="AA296" s="160"/>
      <c r="AB296" s="160"/>
      <c r="AC296" s="160" t="s">
        <v>5646</v>
      </c>
    </row>
    <row r="297" spans="1:29">
      <c r="A297">
        <v>297</v>
      </c>
      <c r="B297" s="1" t="s">
        <v>29</v>
      </c>
      <c r="C297" t="s">
        <v>984</v>
      </c>
      <c r="D297" s="1" t="s">
        <v>48</v>
      </c>
      <c r="E297" s="160"/>
      <c r="F297" s="160"/>
      <c r="G297" s="160"/>
      <c r="H297" s="160"/>
      <c r="I297" s="160"/>
      <c r="J297" s="160" t="s">
        <v>985</v>
      </c>
      <c r="K297" s="160"/>
      <c r="L297" s="160"/>
      <c r="M297" s="160"/>
      <c r="N297" s="160"/>
      <c r="O297" s="160"/>
      <c r="P297" s="160"/>
      <c r="Q297" t="s">
        <v>986</v>
      </c>
      <c r="R297" s="160" t="s">
        <v>987</v>
      </c>
      <c r="S297" s="1" t="s">
        <v>43</v>
      </c>
      <c r="T297" s="1"/>
      <c r="U297" s="185" t="s">
        <v>4898</v>
      </c>
      <c r="V297" s="1"/>
      <c r="W297" s="1"/>
      <c r="X297" s="160" t="s">
        <v>3674</v>
      </c>
      <c r="Y297" s="160" t="s">
        <v>4895</v>
      </c>
      <c r="Z297" s="160"/>
      <c r="AA297" s="160"/>
      <c r="AB297" s="160"/>
      <c r="AC297" s="160" t="s">
        <v>5647</v>
      </c>
    </row>
    <row r="298" spans="1:29">
      <c r="A298">
        <v>298</v>
      </c>
      <c r="B298" s="1" t="s">
        <v>29</v>
      </c>
      <c r="C298" t="s">
        <v>988</v>
      </c>
      <c r="D298" s="1" t="s">
        <v>48</v>
      </c>
      <c r="E298" s="160"/>
      <c r="F298" s="160"/>
      <c r="G298" s="160"/>
      <c r="H298" s="160"/>
      <c r="I298" s="160"/>
      <c r="J298" s="160" t="s">
        <v>989</v>
      </c>
      <c r="K298" s="160"/>
      <c r="L298" s="160"/>
      <c r="M298" s="160"/>
      <c r="N298" s="160"/>
      <c r="O298" s="160"/>
      <c r="P298" s="160"/>
      <c r="Q298" t="s">
        <v>990</v>
      </c>
      <c r="R298" s="160" t="s">
        <v>991</v>
      </c>
      <c r="S298" s="1" t="s">
        <v>43</v>
      </c>
      <c r="T298" s="1"/>
      <c r="U298" s="185" t="s">
        <v>4899</v>
      </c>
      <c r="V298" s="1"/>
      <c r="W298" s="1"/>
      <c r="X298" s="160" t="s">
        <v>3673</v>
      </c>
      <c r="Y298" s="160" t="s">
        <v>4895</v>
      </c>
      <c r="Z298" s="160"/>
      <c r="AA298" s="160"/>
      <c r="AB298" s="160"/>
      <c r="AC298" s="160" t="s">
        <v>5648</v>
      </c>
    </row>
    <row r="299" spans="1:29">
      <c r="A299">
        <v>299</v>
      </c>
      <c r="B299" s="1" t="s">
        <v>29</v>
      </c>
      <c r="C299" t="s">
        <v>992</v>
      </c>
      <c r="D299" s="1" t="s">
        <v>48</v>
      </c>
      <c r="E299" s="160"/>
      <c r="F299" s="160"/>
      <c r="G299" s="160"/>
      <c r="H299" s="160"/>
      <c r="I299" s="160"/>
      <c r="J299" s="160" t="s">
        <v>993</v>
      </c>
      <c r="K299" s="160"/>
      <c r="L299" s="160"/>
      <c r="M299" s="160"/>
      <c r="N299" s="160"/>
      <c r="O299" s="160"/>
      <c r="P299" s="160"/>
      <c r="Q299" t="s">
        <v>994</v>
      </c>
      <c r="R299" s="160" t="s">
        <v>3672</v>
      </c>
      <c r="S299" s="1" t="s">
        <v>43</v>
      </c>
      <c r="T299" s="1"/>
      <c r="U299" s="185" t="s">
        <v>4900</v>
      </c>
      <c r="V299" s="1"/>
      <c r="W299" s="1"/>
      <c r="X299" s="160" t="s">
        <v>3671</v>
      </c>
      <c r="Y299" s="160" t="s">
        <v>4895</v>
      </c>
      <c r="Z299" s="160"/>
      <c r="AA299" s="160"/>
      <c r="AB299" s="160"/>
      <c r="AC299" s="160" t="s">
        <v>5649</v>
      </c>
    </row>
    <row r="300" spans="1:29">
      <c r="A300">
        <v>300</v>
      </c>
      <c r="B300" s="1" t="s">
        <v>29</v>
      </c>
      <c r="C300" t="s">
        <v>996</v>
      </c>
      <c r="D300" s="1" t="s">
        <v>48</v>
      </c>
      <c r="E300" s="160"/>
      <c r="F300" s="160"/>
      <c r="G300" s="160"/>
      <c r="H300" s="160"/>
      <c r="I300" s="160"/>
      <c r="J300" s="160" t="s">
        <v>997</v>
      </c>
      <c r="K300" s="160"/>
      <c r="L300" s="160"/>
      <c r="M300" s="160"/>
      <c r="N300" s="160"/>
      <c r="O300" s="160"/>
      <c r="P300" s="160"/>
      <c r="Q300" t="s">
        <v>998</v>
      </c>
      <c r="R300" s="160" t="s">
        <v>3513</v>
      </c>
      <c r="S300" s="1" t="s">
        <v>43</v>
      </c>
      <c r="T300" s="1"/>
      <c r="U300" s="185" t="s">
        <v>4901</v>
      </c>
      <c r="V300" s="1"/>
      <c r="W300" s="1"/>
      <c r="X300" s="160" t="s">
        <v>3670</v>
      </c>
      <c r="Y300" s="160" t="s">
        <v>4895</v>
      </c>
      <c r="Z300" s="160"/>
      <c r="AA300" s="160"/>
      <c r="AB300" s="160"/>
      <c r="AC300" s="160" t="s">
        <v>5650</v>
      </c>
    </row>
    <row r="301" spans="1:29">
      <c r="A301">
        <v>301</v>
      </c>
      <c r="B301" s="1" t="s">
        <v>29</v>
      </c>
      <c r="C301" t="s">
        <v>1000</v>
      </c>
      <c r="D301" s="1" t="s">
        <v>60</v>
      </c>
      <c r="E301" s="160"/>
      <c r="F301" s="160"/>
      <c r="G301" s="160"/>
      <c r="H301" s="160" t="s">
        <v>1001</v>
      </c>
      <c r="I301" s="160"/>
      <c r="J301" s="160"/>
      <c r="K301" s="160"/>
      <c r="L301" s="160"/>
      <c r="M301" s="160"/>
      <c r="N301" s="160"/>
      <c r="O301" s="160"/>
      <c r="P301" s="160"/>
      <c r="Q301" t="s">
        <v>1002</v>
      </c>
      <c r="R301" s="160" t="s">
        <v>1003</v>
      </c>
      <c r="S301" s="1" t="s">
        <v>43</v>
      </c>
      <c r="T301" s="1">
        <v>1</v>
      </c>
      <c r="U301" s="185" t="s">
        <v>4903</v>
      </c>
      <c r="V301" s="1">
        <v>1</v>
      </c>
      <c r="W301" s="1" t="s">
        <v>5378</v>
      </c>
      <c r="X301" s="160" t="s">
        <v>3669</v>
      </c>
      <c r="Y301" s="160" t="s">
        <v>4903</v>
      </c>
      <c r="Z301" s="160"/>
      <c r="AA301" s="160"/>
      <c r="AB301" s="160"/>
      <c r="AC301" s="160" t="s">
        <v>4902</v>
      </c>
    </row>
    <row r="302" spans="1:29">
      <c r="A302">
        <v>302</v>
      </c>
      <c r="B302" s="1" t="s">
        <v>29</v>
      </c>
      <c r="C302" t="s">
        <v>1004</v>
      </c>
      <c r="D302" s="1" t="s">
        <v>69</v>
      </c>
      <c r="E302" s="160"/>
      <c r="F302" s="160"/>
      <c r="G302" s="160"/>
      <c r="H302" s="160"/>
      <c r="I302" s="160" t="s">
        <v>1005</v>
      </c>
      <c r="J302" s="160"/>
      <c r="K302" s="160"/>
      <c r="L302" s="160"/>
      <c r="M302" s="160"/>
      <c r="N302" s="160"/>
      <c r="O302" s="160"/>
      <c r="P302" s="160"/>
      <c r="Q302" t="s">
        <v>1006</v>
      </c>
      <c r="R302" s="160" t="s">
        <v>1007</v>
      </c>
      <c r="S302" s="1" t="s">
        <v>34</v>
      </c>
      <c r="T302" s="1"/>
      <c r="V302" s="1"/>
      <c r="W302" s="1"/>
      <c r="X302" s="160"/>
      <c r="Y302" s="160"/>
      <c r="Z302" s="160"/>
      <c r="AA302" s="160"/>
      <c r="AB302" s="160"/>
      <c r="AC302" s="160"/>
    </row>
    <row r="303" spans="1:29">
      <c r="A303">
        <v>303</v>
      </c>
      <c r="B303" s="1" t="s">
        <v>29</v>
      </c>
      <c r="C303" t="s">
        <v>1008</v>
      </c>
      <c r="D303" s="1" t="s">
        <v>48</v>
      </c>
      <c r="E303" s="160"/>
      <c r="F303" s="160"/>
      <c r="G303" s="160"/>
      <c r="H303" s="160"/>
      <c r="I303" s="160"/>
      <c r="J303" s="160" t="s">
        <v>1009</v>
      </c>
      <c r="K303" s="160"/>
      <c r="L303" s="160"/>
      <c r="M303" s="160"/>
      <c r="N303" s="160"/>
      <c r="O303" s="160"/>
      <c r="P303" s="160"/>
      <c r="Q303" t="s">
        <v>1010</v>
      </c>
      <c r="R303" s="160" t="s">
        <v>1011</v>
      </c>
      <c r="S303" s="1" t="s">
        <v>43</v>
      </c>
      <c r="T303" s="1"/>
      <c r="U303" s="183" t="s">
        <v>4904</v>
      </c>
      <c r="X303" s="167" t="s">
        <v>3668</v>
      </c>
      <c r="Y303" s="167" t="s">
        <v>4903</v>
      </c>
      <c r="AC303" s="167" t="s">
        <v>5651</v>
      </c>
    </row>
    <row r="304" spans="1:29">
      <c r="A304">
        <v>304</v>
      </c>
      <c r="B304" s="1" t="s">
        <v>29</v>
      </c>
      <c r="C304" t="s">
        <v>1013</v>
      </c>
      <c r="D304" s="1" t="s">
        <v>48</v>
      </c>
      <c r="E304" s="160"/>
      <c r="F304" s="160"/>
      <c r="G304" s="160"/>
      <c r="H304" s="160"/>
      <c r="I304" s="160"/>
      <c r="J304" s="160" t="s">
        <v>1014</v>
      </c>
      <c r="K304" s="160"/>
      <c r="L304" s="160"/>
      <c r="M304" s="160"/>
      <c r="N304" s="160"/>
      <c r="O304" s="160"/>
      <c r="P304" s="160"/>
      <c r="Q304" t="s">
        <v>1015</v>
      </c>
      <c r="R304" s="160" t="s">
        <v>1016</v>
      </c>
      <c r="S304" s="1" t="s">
        <v>64</v>
      </c>
      <c r="T304" s="1"/>
      <c r="U304" s="185" t="s">
        <v>4905</v>
      </c>
      <c r="V304" s="1"/>
      <c r="W304" s="1"/>
      <c r="X304" s="160" t="s">
        <v>3667</v>
      </c>
      <c r="Y304" s="160" t="s">
        <v>4903</v>
      </c>
      <c r="Z304" s="160"/>
      <c r="AA304" s="160"/>
      <c r="AB304" s="160"/>
      <c r="AC304" s="160" t="s">
        <v>5652</v>
      </c>
    </row>
    <row r="305" spans="1:29">
      <c r="A305">
        <v>305</v>
      </c>
      <c r="B305" s="1" t="s">
        <v>29</v>
      </c>
      <c r="C305" t="s">
        <v>1017</v>
      </c>
      <c r="D305" s="1" t="s">
        <v>60</v>
      </c>
      <c r="E305" s="160"/>
      <c r="F305" s="160"/>
      <c r="G305" s="160"/>
      <c r="H305" s="160" t="s">
        <v>1018</v>
      </c>
      <c r="I305" s="160"/>
      <c r="J305" s="160"/>
      <c r="K305" s="160"/>
      <c r="L305" s="160"/>
      <c r="M305" s="160"/>
      <c r="N305" s="160"/>
      <c r="O305" s="160"/>
      <c r="P305" s="160"/>
      <c r="Q305" t="s">
        <v>1019</v>
      </c>
      <c r="R305" s="160" t="s">
        <v>1020</v>
      </c>
      <c r="S305" s="1" t="s">
        <v>210</v>
      </c>
      <c r="T305" s="1" t="s">
        <v>3359</v>
      </c>
      <c r="U305" s="185" t="s">
        <v>4907</v>
      </c>
      <c r="V305" s="1">
        <v>1</v>
      </c>
      <c r="W305" s="1" t="s">
        <v>5377</v>
      </c>
      <c r="X305" s="160" t="s">
        <v>3666</v>
      </c>
      <c r="Y305" s="160" t="s">
        <v>4907</v>
      </c>
      <c r="Z305" s="160"/>
      <c r="AA305" s="160"/>
      <c r="AB305" s="160"/>
      <c r="AC305" s="160" t="s">
        <v>4906</v>
      </c>
    </row>
    <row r="306" spans="1:29">
      <c r="A306">
        <v>306</v>
      </c>
      <c r="B306" s="1" t="s">
        <v>29</v>
      </c>
      <c r="C306" t="s">
        <v>1023</v>
      </c>
      <c r="D306" s="1" t="s">
        <v>69</v>
      </c>
      <c r="E306" s="160"/>
      <c r="F306" s="160"/>
      <c r="G306" s="160"/>
      <c r="H306" s="160"/>
      <c r="I306" s="160" t="s">
        <v>1024</v>
      </c>
      <c r="J306" s="160"/>
      <c r="K306" s="160"/>
      <c r="L306" s="160"/>
      <c r="M306" s="160"/>
      <c r="N306" s="160"/>
      <c r="O306" s="160"/>
      <c r="P306" s="160"/>
      <c r="Q306" t="s">
        <v>1025</v>
      </c>
      <c r="R306" s="160" t="s">
        <v>1026</v>
      </c>
      <c r="S306" s="1" t="s">
        <v>34</v>
      </c>
      <c r="T306" s="1"/>
      <c r="V306" s="1"/>
      <c r="W306" s="1"/>
      <c r="X306" s="160"/>
      <c r="Y306" s="160"/>
      <c r="Z306" s="160"/>
      <c r="AA306" s="160"/>
      <c r="AB306" s="160"/>
      <c r="AC306" s="160"/>
    </row>
    <row r="307" spans="1:29">
      <c r="A307" s="161">
        <v>307</v>
      </c>
      <c r="B307" s="162" t="s">
        <v>29</v>
      </c>
      <c r="C307" s="161" t="s">
        <v>1027</v>
      </c>
      <c r="D307" s="162" t="s">
        <v>48</v>
      </c>
      <c r="J307" s="167" t="s">
        <v>1028</v>
      </c>
      <c r="Q307" s="161" t="s">
        <v>1029</v>
      </c>
      <c r="R307" s="167" t="s">
        <v>1030</v>
      </c>
      <c r="S307" s="162" t="s">
        <v>43</v>
      </c>
      <c r="U307" s="183" t="s">
        <v>4908</v>
      </c>
      <c r="X307" s="167" t="s">
        <v>4029</v>
      </c>
      <c r="Y307" s="167" t="s">
        <v>4907</v>
      </c>
      <c r="AC307" s="167" t="s">
        <v>5653</v>
      </c>
    </row>
    <row r="308" spans="1:29">
      <c r="A308" s="161">
        <v>308</v>
      </c>
      <c r="B308" s="162" t="s">
        <v>29</v>
      </c>
      <c r="C308" s="161" t="s">
        <v>1034</v>
      </c>
      <c r="D308" s="162" t="s">
        <v>48</v>
      </c>
      <c r="J308" s="167" t="s">
        <v>1035</v>
      </c>
      <c r="Q308" s="161" t="s">
        <v>1036</v>
      </c>
      <c r="R308" s="167" t="s">
        <v>1037</v>
      </c>
      <c r="S308" s="162" t="s">
        <v>43</v>
      </c>
      <c r="U308" s="183" t="s">
        <v>4909</v>
      </c>
      <c r="X308" s="167" t="s">
        <v>3665</v>
      </c>
      <c r="Y308" s="167" t="s">
        <v>4907</v>
      </c>
      <c r="AC308" s="167" t="s">
        <v>5654</v>
      </c>
    </row>
    <row r="309" spans="1:29">
      <c r="A309" s="161">
        <v>309</v>
      </c>
      <c r="B309" s="162" t="s">
        <v>29</v>
      </c>
      <c r="C309" s="161" t="s">
        <v>1040</v>
      </c>
      <c r="D309" s="162" t="s">
        <v>48</v>
      </c>
      <c r="J309" s="167" t="s">
        <v>1041</v>
      </c>
      <c r="Q309" s="161" t="s">
        <v>1042</v>
      </c>
      <c r="R309" s="167" t="s">
        <v>1043</v>
      </c>
      <c r="S309" s="162" t="s">
        <v>43</v>
      </c>
      <c r="U309" s="183" t="s">
        <v>4910</v>
      </c>
      <c r="X309" s="167" t="s">
        <v>3664</v>
      </c>
      <c r="Y309" s="167" t="s">
        <v>4907</v>
      </c>
      <c r="AC309" s="167" t="s">
        <v>5655</v>
      </c>
    </row>
    <row r="310" spans="1:29">
      <c r="A310" s="161">
        <v>310</v>
      </c>
      <c r="B310" s="162" t="s">
        <v>29</v>
      </c>
      <c r="C310" s="161" t="s">
        <v>1046</v>
      </c>
      <c r="D310" s="162" t="s">
        <v>48</v>
      </c>
      <c r="J310" s="167" t="s">
        <v>1047</v>
      </c>
      <c r="Q310" s="161" t="s">
        <v>1048</v>
      </c>
      <c r="R310" s="167" t="s">
        <v>1049</v>
      </c>
      <c r="S310" s="162" t="s">
        <v>43</v>
      </c>
      <c r="U310" s="183" t="s">
        <v>4911</v>
      </c>
      <c r="X310" s="167" t="s">
        <v>3663</v>
      </c>
      <c r="Y310" s="167" t="s">
        <v>4907</v>
      </c>
      <c r="AC310" s="167" t="s">
        <v>5656</v>
      </c>
    </row>
    <row r="311" spans="1:29">
      <c r="A311" s="161">
        <v>311</v>
      </c>
      <c r="B311" s="162" t="s">
        <v>29</v>
      </c>
      <c r="C311" s="161" t="s">
        <v>1051</v>
      </c>
      <c r="D311" s="162" t="s">
        <v>48</v>
      </c>
      <c r="J311" s="167" t="s">
        <v>1052</v>
      </c>
      <c r="Q311" s="161" t="s">
        <v>1053</v>
      </c>
      <c r="R311" s="167" t="s">
        <v>1054</v>
      </c>
      <c r="S311" s="162" t="s">
        <v>43</v>
      </c>
      <c r="U311" s="183" t="s">
        <v>4912</v>
      </c>
      <c r="X311" s="167" t="s">
        <v>3662</v>
      </c>
      <c r="Y311" s="167" t="s">
        <v>4907</v>
      </c>
      <c r="AC311" s="167" t="s">
        <v>5657</v>
      </c>
    </row>
    <row r="312" spans="1:29">
      <c r="A312" s="161">
        <v>312</v>
      </c>
      <c r="B312" s="162" t="s">
        <v>29</v>
      </c>
      <c r="C312" s="161" t="s">
        <v>1057</v>
      </c>
      <c r="D312" s="162" t="s">
        <v>60</v>
      </c>
      <c r="H312" s="167" t="s">
        <v>1058</v>
      </c>
      <c r="Q312" s="161" t="s">
        <v>1059</v>
      </c>
      <c r="R312" s="167" t="s">
        <v>1060</v>
      </c>
      <c r="S312" s="162" t="s">
        <v>43</v>
      </c>
      <c r="T312" s="162">
        <v>1</v>
      </c>
      <c r="U312" s="183" t="s">
        <v>4914</v>
      </c>
      <c r="V312" s="162">
        <v>1</v>
      </c>
      <c r="W312" s="162" t="s">
        <v>5376</v>
      </c>
      <c r="X312" s="167" t="s">
        <v>3661</v>
      </c>
      <c r="Y312" s="167" t="s">
        <v>4914</v>
      </c>
      <c r="AC312" s="167" t="s">
        <v>4913</v>
      </c>
    </row>
    <row r="313" spans="1:29">
      <c r="A313" s="161">
        <v>313</v>
      </c>
      <c r="B313" s="162" t="s">
        <v>29</v>
      </c>
      <c r="C313" s="161" t="s">
        <v>1061</v>
      </c>
      <c r="D313" s="162" t="s">
        <v>69</v>
      </c>
      <c r="I313" s="167" t="s">
        <v>1062</v>
      </c>
      <c r="Q313" s="161" t="s">
        <v>1063</v>
      </c>
      <c r="R313" s="167" t="s">
        <v>1064</v>
      </c>
      <c r="S313" s="162" t="s">
        <v>34</v>
      </c>
    </row>
    <row r="314" spans="1:29">
      <c r="A314" s="161">
        <v>314</v>
      </c>
      <c r="B314" s="162" t="s">
        <v>29</v>
      </c>
      <c r="C314" s="161" t="s">
        <v>1065</v>
      </c>
      <c r="D314" s="162" t="s">
        <v>48</v>
      </c>
      <c r="J314" s="167" t="s">
        <v>1066</v>
      </c>
      <c r="Q314" s="161" t="s">
        <v>1067</v>
      </c>
      <c r="R314" s="167" t="s">
        <v>3660</v>
      </c>
      <c r="S314" s="162" t="s">
        <v>43</v>
      </c>
      <c r="U314" s="183" t="s">
        <v>4915</v>
      </c>
      <c r="X314" s="167" t="s">
        <v>3659</v>
      </c>
      <c r="Y314" s="167" t="s">
        <v>4914</v>
      </c>
      <c r="AC314" s="167" t="s">
        <v>5658</v>
      </c>
    </row>
    <row r="315" spans="1:29">
      <c r="A315" s="161">
        <v>315</v>
      </c>
      <c r="B315" s="162" t="s">
        <v>29</v>
      </c>
      <c r="C315" s="161" t="s">
        <v>1069</v>
      </c>
      <c r="D315" s="162" t="s">
        <v>48</v>
      </c>
      <c r="J315" s="167" t="s">
        <v>1070</v>
      </c>
      <c r="Q315" s="161" t="s">
        <v>1071</v>
      </c>
      <c r="R315" s="167" t="s">
        <v>1072</v>
      </c>
      <c r="S315" s="162" t="s">
        <v>43</v>
      </c>
      <c r="U315" s="183" t="s">
        <v>4916</v>
      </c>
      <c r="X315" s="167" t="s">
        <v>3658</v>
      </c>
      <c r="Y315" s="167" t="s">
        <v>4914</v>
      </c>
      <c r="AC315" s="167" t="s">
        <v>5659</v>
      </c>
    </row>
    <row r="316" spans="1:29">
      <c r="A316" s="161">
        <v>316</v>
      </c>
      <c r="B316" s="162" t="s">
        <v>29</v>
      </c>
      <c r="C316" s="161" t="s">
        <v>1073</v>
      </c>
      <c r="D316" s="162" t="s">
        <v>48</v>
      </c>
      <c r="J316" s="167" t="s">
        <v>1074</v>
      </c>
      <c r="Q316" s="161" t="s">
        <v>1075</v>
      </c>
      <c r="R316" s="167" t="s">
        <v>3657</v>
      </c>
      <c r="S316" s="162" t="s">
        <v>43</v>
      </c>
      <c r="U316" s="183" t="s">
        <v>4917</v>
      </c>
      <c r="X316" s="167" t="s">
        <v>3656</v>
      </c>
      <c r="Y316" s="167" t="s">
        <v>4914</v>
      </c>
      <c r="AC316" s="167" t="s">
        <v>5660</v>
      </c>
    </row>
    <row r="317" spans="1:29">
      <c r="A317" s="161">
        <v>317</v>
      </c>
      <c r="B317" s="162" t="s">
        <v>29</v>
      </c>
      <c r="C317" s="161" t="s">
        <v>1077</v>
      </c>
      <c r="D317" s="162" t="s">
        <v>48</v>
      </c>
      <c r="J317" s="167" t="s">
        <v>1078</v>
      </c>
      <c r="Q317" s="161" t="s">
        <v>1079</v>
      </c>
      <c r="R317" s="167" t="s">
        <v>3655</v>
      </c>
      <c r="S317" s="162" t="s">
        <v>43</v>
      </c>
      <c r="U317" s="183" t="s">
        <v>4918</v>
      </c>
      <c r="X317" s="167" t="s">
        <v>3654</v>
      </c>
      <c r="Y317" s="167" t="s">
        <v>4914</v>
      </c>
      <c r="AC317" s="167" t="s">
        <v>5661</v>
      </c>
    </row>
    <row r="318" spans="1:29">
      <c r="A318" s="161">
        <v>318</v>
      </c>
      <c r="B318" s="162" t="s">
        <v>29</v>
      </c>
      <c r="C318" s="161" t="s">
        <v>1085</v>
      </c>
      <c r="D318" s="162" t="s">
        <v>48</v>
      </c>
      <c r="J318" s="167" t="s">
        <v>1086</v>
      </c>
      <c r="Q318" s="161" t="s">
        <v>1087</v>
      </c>
      <c r="R318" s="167" t="s">
        <v>3653</v>
      </c>
      <c r="S318" s="162" t="s">
        <v>43</v>
      </c>
      <c r="U318" s="183" t="s">
        <v>4919</v>
      </c>
      <c r="X318" s="167" t="s">
        <v>3652</v>
      </c>
      <c r="Y318" s="167" t="s">
        <v>4914</v>
      </c>
      <c r="AC318" s="167" t="s">
        <v>5662</v>
      </c>
    </row>
    <row r="319" spans="1:29">
      <c r="A319" s="161">
        <v>319</v>
      </c>
      <c r="B319" s="162" t="s">
        <v>29</v>
      </c>
      <c r="C319" s="161" t="s">
        <v>1091</v>
      </c>
      <c r="D319" s="162" t="s">
        <v>48</v>
      </c>
      <c r="J319" s="167" t="s">
        <v>1092</v>
      </c>
      <c r="Q319" s="161" t="s">
        <v>1093</v>
      </c>
      <c r="R319" s="167" t="s">
        <v>1094</v>
      </c>
      <c r="S319" s="162" t="s">
        <v>43</v>
      </c>
      <c r="U319" s="183" t="s">
        <v>4920</v>
      </c>
      <c r="X319" s="167" t="s">
        <v>3651</v>
      </c>
      <c r="Y319" s="167" t="s">
        <v>4914</v>
      </c>
      <c r="AC319" s="167" t="s">
        <v>5663</v>
      </c>
    </row>
    <row r="320" spans="1:29">
      <c r="A320" s="161">
        <v>320</v>
      </c>
      <c r="B320" s="162" t="s">
        <v>29</v>
      </c>
      <c r="C320" s="161" t="s">
        <v>1095</v>
      </c>
      <c r="D320" s="162" t="s">
        <v>48</v>
      </c>
      <c r="J320" s="167" t="s">
        <v>1096</v>
      </c>
      <c r="Q320" s="161" t="s">
        <v>1097</v>
      </c>
      <c r="R320" s="167" t="s">
        <v>1098</v>
      </c>
      <c r="S320" s="162" t="s">
        <v>43</v>
      </c>
      <c r="U320" s="183" t="s">
        <v>4921</v>
      </c>
      <c r="X320" s="167" t="s">
        <v>3650</v>
      </c>
      <c r="Y320" s="167" t="s">
        <v>4914</v>
      </c>
      <c r="AC320" s="167" t="s">
        <v>5664</v>
      </c>
    </row>
    <row r="321" spans="1:29">
      <c r="A321" s="161">
        <v>321</v>
      </c>
      <c r="B321" s="162" t="s">
        <v>29</v>
      </c>
      <c r="C321" s="161" t="s">
        <v>1099</v>
      </c>
      <c r="D321" s="162" t="s">
        <v>60</v>
      </c>
      <c r="H321" s="167" t="s">
        <v>1100</v>
      </c>
      <c r="Q321" s="161" t="s">
        <v>1101</v>
      </c>
      <c r="R321" s="167" t="s">
        <v>1102</v>
      </c>
      <c r="S321" s="162" t="s">
        <v>210</v>
      </c>
      <c r="T321" s="162" t="s">
        <v>3359</v>
      </c>
      <c r="U321" s="183" t="s">
        <v>4923</v>
      </c>
      <c r="V321" s="162">
        <v>1</v>
      </c>
      <c r="W321" s="162" t="s">
        <v>5375</v>
      </c>
      <c r="X321" s="167" t="s">
        <v>3649</v>
      </c>
      <c r="Y321" s="167" t="s">
        <v>4923</v>
      </c>
      <c r="AC321" s="167" t="s">
        <v>4922</v>
      </c>
    </row>
    <row r="322" spans="1:29">
      <c r="A322" s="161">
        <v>322</v>
      </c>
      <c r="B322" s="162" t="s">
        <v>29</v>
      </c>
      <c r="C322" s="161" t="s">
        <v>1103</v>
      </c>
      <c r="D322" s="162" t="s">
        <v>69</v>
      </c>
      <c r="I322" s="167" t="s">
        <v>1104</v>
      </c>
      <c r="Q322" s="161" t="s">
        <v>1105</v>
      </c>
      <c r="R322" s="167" t="s">
        <v>1106</v>
      </c>
      <c r="S322" s="162" t="s">
        <v>34</v>
      </c>
    </row>
    <row r="323" spans="1:29">
      <c r="A323">
        <v>323</v>
      </c>
      <c r="B323" s="1" t="s">
        <v>29</v>
      </c>
      <c r="C323" t="s">
        <v>1107</v>
      </c>
      <c r="D323" s="1" t="s">
        <v>48</v>
      </c>
      <c r="E323" s="160"/>
      <c r="F323" s="160"/>
      <c r="G323" s="160"/>
      <c r="H323" s="160"/>
      <c r="I323" s="160"/>
      <c r="J323" s="160" t="s">
        <v>1108</v>
      </c>
      <c r="K323" s="160"/>
      <c r="L323" s="160"/>
      <c r="M323" s="160"/>
      <c r="N323" s="160"/>
      <c r="O323" s="160"/>
      <c r="P323" s="160"/>
      <c r="Q323" t="s">
        <v>1109</v>
      </c>
      <c r="R323" s="160" t="s">
        <v>1110</v>
      </c>
      <c r="S323" s="1" t="s">
        <v>43</v>
      </c>
      <c r="T323" s="1"/>
      <c r="U323" s="183" t="s">
        <v>4924</v>
      </c>
      <c r="X323" s="167" t="s">
        <v>3648</v>
      </c>
      <c r="Y323" s="167" t="s">
        <v>4923</v>
      </c>
      <c r="AC323" s="167" t="s">
        <v>5665</v>
      </c>
    </row>
    <row r="324" spans="1:29">
      <c r="A324">
        <v>324</v>
      </c>
      <c r="B324" s="1" t="s">
        <v>29</v>
      </c>
      <c r="C324" t="s">
        <v>1112</v>
      </c>
      <c r="D324" s="1" t="s">
        <v>48</v>
      </c>
      <c r="E324" s="160"/>
      <c r="F324" s="160"/>
      <c r="G324" s="160"/>
      <c r="H324" s="160"/>
      <c r="I324" s="160"/>
      <c r="J324" s="160" t="s">
        <v>1113</v>
      </c>
      <c r="K324" s="160"/>
      <c r="L324" s="160"/>
      <c r="M324" s="160"/>
      <c r="N324" s="160"/>
      <c r="O324" s="160"/>
      <c r="P324" s="160"/>
      <c r="Q324" t="s">
        <v>1114</v>
      </c>
      <c r="R324" s="160" t="s">
        <v>1115</v>
      </c>
      <c r="S324" s="1" t="s">
        <v>43</v>
      </c>
      <c r="T324" s="1"/>
      <c r="U324" s="185" t="s">
        <v>4925</v>
      </c>
      <c r="V324" s="1"/>
      <c r="W324" s="1"/>
      <c r="X324" s="160" t="s">
        <v>3647</v>
      </c>
      <c r="Y324" s="160" t="s">
        <v>4923</v>
      </c>
      <c r="Z324" s="160"/>
      <c r="AA324" s="160"/>
      <c r="AB324" s="160"/>
      <c r="AC324" s="160" t="s">
        <v>5666</v>
      </c>
    </row>
    <row r="325" spans="1:29">
      <c r="A325">
        <v>325</v>
      </c>
      <c r="B325" s="1" t="s">
        <v>29</v>
      </c>
      <c r="C325" t="s">
        <v>1116</v>
      </c>
      <c r="D325" s="1" t="s">
        <v>48</v>
      </c>
      <c r="E325" s="160"/>
      <c r="F325" s="160"/>
      <c r="G325" s="160"/>
      <c r="H325" s="160"/>
      <c r="I325" s="160"/>
      <c r="J325" s="160" t="s">
        <v>1117</v>
      </c>
      <c r="K325" s="160"/>
      <c r="L325" s="160"/>
      <c r="M325" s="160"/>
      <c r="N325" s="160"/>
      <c r="O325" s="160"/>
      <c r="P325" s="160"/>
      <c r="Q325" t="s">
        <v>1118</v>
      </c>
      <c r="R325" s="160" t="s">
        <v>3646</v>
      </c>
      <c r="S325" s="1" t="s">
        <v>43</v>
      </c>
      <c r="T325" s="1"/>
      <c r="U325" s="185" t="s">
        <v>4926</v>
      </c>
      <c r="V325" s="1"/>
      <c r="W325" s="1"/>
      <c r="X325" s="160" t="s">
        <v>3645</v>
      </c>
      <c r="Y325" s="160" t="s">
        <v>4923</v>
      </c>
      <c r="Z325" s="160"/>
      <c r="AA325" s="160"/>
      <c r="AB325" s="160"/>
      <c r="AC325" s="160" t="s">
        <v>5667</v>
      </c>
    </row>
    <row r="326" spans="1:29">
      <c r="A326">
        <v>326</v>
      </c>
      <c r="B326" s="1" t="s">
        <v>29</v>
      </c>
      <c r="C326" t="s">
        <v>1120</v>
      </c>
      <c r="D326" s="1" t="s">
        <v>48</v>
      </c>
      <c r="E326" s="160"/>
      <c r="F326" s="160"/>
      <c r="G326" s="160"/>
      <c r="H326" s="160"/>
      <c r="I326" s="160"/>
      <c r="J326" s="160" t="s">
        <v>1121</v>
      </c>
      <c r="K326" s="160"/>
      <c r="L326" s="160"/>
      <c r="M326" s="160"/>
      <c r="N326" s="160"/>
      <c r="O326" s="160"/>
      <c r="P326" s="160"/>
      <c r="Q326" t="s">
        <v>1122</v>
      </c>
      <c r="R326" s="160" t="s">
        <v>3644</v>
      </c>
      <c r="S326" s="1" t="s">
        <v>43</v>
      </c>
      <c r="T326" s="1"/>
      <c r="U326" s="185" t="s">
        <v>4927</v>
      </c>
      <c r="V326" s="1"/>
      <c r="W326" s="1"/>
      <c r="X326" s="160" t="s">
        <v>3643</v>
      </c>
      <c r="Y326" s="160" t="s">
        <v>4923</v>
      </c>
      <c r="Z326" s="160"/>
      <c r="AA326" s="160"/>
      <c r="AB326" s="160"/>
      <c r="AC326" s="160" t="s">
        <v>5668</v>
      </c>
    </row>
    <row r="327" spans="1:29">
      <c r="A327">
        <v>327</v>
      </c>
      <c r="B327" s="1" t="s">
        <v>29</v>
      </c>
      <c r="C327" t="s">
        <v>1124</v>
      </c>
      <c r="D327" s="1" t="s">
        <v>60</v>
      </c>
      <c r="E327" s="160"/>
      <c r="F327" s="160"/>
      <c r="G327" s="160"/>
      <c r="H327" s="160"/>
      <c r="I327" s="160"/>
      <c r="J327" s="160" t="s">
        <v>1125</v>
      </c>
      <c r="K327" s="160"/>
      <c r="L327" s="160"/>
      <c r="M327" s="160"/>
      <c r="N327" s="160"/>
      <c r="O327" s="160"/>
      <c r="P327" s="160"/>
      <c r="Q327" t="s">
        <v>1126</v>
      </c>
      <c r="R327" s="160" t="s">
        <v>1127</v>
      </c>
      <c r="S327" s="1" t="s">
        <v>43</v>
      </c>
      <c r="T327" s="1">
        <v>1</v>
      </c>
      <c r="U327" s="185" t="s">
        <v>4929</v>
      </c>
      <c r="V327" s="1">
        <v>2</v>
      </c>
      <c r="W327" s="1" t="s">
        <v>5374</v>
      </c>
      <c r="X327" s="160" t="s">
        <v>3642</v>
      </c>
      <c r="Y327" s="160" t="s">
        <v>4923</v>
      </c>
      <c r="Z327" s="160" t="s">
        <v>4929</v>
      </c>
      <c r="AA327" s="160"/>
      <c r="AB327" s="160"/>
      <c r="AC327" s="160" t="s">
        <v>4928</v>
      </c>
    </row>
    <row r="328" spans="1:29">
      <c r="A328">
        <v>328</v>
      </c>
      <c r="B328" s="1" t="s">
        <v>29</v>
      </c>
      <c r="C328" t="s">
        <v>236</v>
      </c>
      <c r="D328" s="1" t="s">
        <v>69</v>
      </c>
      <c r="E328" s="160"/>
      <c r="F328" s="160"/>
      <c r="G328" s="160"/>
      <c r="H328" s="160"/>
      <c r="I328" s="160"/>
      <c r="J328" s="160"/>
      <c r="K328" s="160" t="s">
        <v>237</v>
      </c>
      <c r="L328" s="160"/>
      <c r="M328" s="160"/>
      <c r="N328" s="160"/>
      <c r="O328" s="160"/>
      <c r="P328" s="160"/>
      <c r="Q328" t="s">
        <v>1128</v>
      </c>
      <c r="R328" s="160" t="s">
        <v>1129</v>
      </c>
      <c r="S328" s="1" t="s">
        <v>34</v>
      </c>
      <c r="T328" s="1"/>
      <c r="V328" s="1"/>
      <c r="W328" s="1"/>
      <c r="X328" s="160"/>
      <c r="Y328" s="160"/>
      <c r="Z328" s="160"/>
      <c r="AA328" s="160"/>
      <c r="AB328" s="160"/>
      <c r="AC328" s="160"/>
    </row>
    <row r="329" spans="1:29">
      <c r="A329">
        <v>329</v>
      </c>
      <c r="B329" s="1" t="s">
        <v>29</v>
      </c>
      <c r="C329" t="s">
        <v>240</v>
      </c>
      <c r="D329" s="1" t="s">
        <v>48</v>
      </c>
      <c r="E329" s="160"/>
      <c r="F329" s="160"/>
      <c r="G329" s="160"/>
      <c r="H329" s="160"/>
      <c r="I329" s="160"/>
      <c r="J329" s="160"/>
      <c r="K329" s="160"/>
      <c r="L329" s="160" t="s">
        <v>241</v>
      </c>
      <c r="M329" s="160"/>
      <c r="N329" s="160"/>
      <c r="O329" s="160"/>
      <c r="P329" s="160"/>
      <c r="Q329" t="s">
        <v>1130</v>
      </c>
      <c r="R329" s="160" t="s">
        <v>1131</v>
      </c>
      <c r="S329" s="1" t="s">
        <v>64</v>
      </c>
      <c r="T329" s="1"/>
      <c r="U329" s="183" t="s">
        <v>4930</v>
      </c>
      <c r="X329" s="167" t="s">
        <v>3641</v>
      </c>
      <c r="Y329" s="167" t="s">
        <v>4923</v>
      </c>
      <c r="Z329" s="167" t="s">
        <v>4929</v>
      </c>
      <c r="AC329" s="167" t="s">
        <v>5669</v>
      </c>
    </row>
    <row r="330" spans="1:29">
      <c r="A330">
        <v>330</v>
      </c>
      <c r="B330" s="1" t="s">
        <v>29</v>
      </c>
      <c r="C330" t="s">
        <v>253</v>
      </c>
      <c r="D330" s="1" t="s">
        <v>48</v>
      </c>
      <c r="E330" s="160"/>
      <c r="F330" s="160"/>
      <c r="G330" s="160"/>
      <c r="H330" s="160"/>
      <c r="I330" s="160"/>
      <c r="J330" s="160"/>
      <c r="K330" s="160"/>
      <c r="L330" s="160" t="s">
        <v>254</v>
      </c>
      <c r="M330" s="160"/>
      <c r="N330" s="160"/>
      <c r="O330" s="160"/>
      <c r="P330" s="160"/>
      <c r="Q330" t="s">
        <v>1132</v>
      </c>
      <c r="R330" s="160" t="s">
        <v>1133</v>
      </c>
      <c r="S330" s="1" t="s">
        <v>43</v>
      </c>
      <c r="T330" s="1"/>
      <c r="U330" s="185" t="s">
        <v>4931</v>
      </c>
      <c r="V330" s="1"/>
      <c r="W330" s="1"/>
      <c r="X330" s="160" t="s">
        <v>3640</v>
      </c>
      <c r="Y330" s="160" t="s">
        <v>4923</v>
      </c>
      <c r="Z330" s="160" t="s">
        <v>4929</v>
      </c>
      <c r="AA330" s="160"/>
      <c r="AB330" s="160"/>
      <c r="AC330" s="160" t="s">
        <v>5670</v>
      </c>
    </row>
    <row r="331" spans="1:29">
      <c r="A331">
        <v>331</v>
      </c>
      <c r="B331" s="1" t="s">
        <v>29</v>
      </c>
      <c r="C331" t="s">
        <v>258</v>
      </c>
      <c r="D331" s="1" t="s">
        <v>48</v>
      </c>
      <c r="E331" s="160"/>
      <c r="F331" s="160"/>
      <c r="G331" s="160"/>
      <c r="H331" s="160"/>
      <c r="I331" s="160"/>
      <c r="J331" s="160"/>
      <c r="K331" s="160"/>
      <c r="L331" s="160" t="s">
        <v>259</v>
      </c>
      <c r="M331" s="160"/>
      <c r="N331" s="160"/>
      <c r="O331" s="160"/>
      <c r="P331" s="160"/>
      <c r="Q331" t="s">
        <v>1134</v>
      </c>
      <c r="R331" s="160" t="s">
        <v>1135</v>
      </c>
      <c r="S331" s="1" t="s">
        <v>43</v>
      </c>
      <c r="T331" s="1"/>
      <c r="U331" s="185" t="s">
        <v>4932</v>
      </c>
      <c r="V331" s="1"/>
      <c r="W331" s="1"/>
      <c r="X331" s="160" t="s">
        <v>3639</v>
      </c>
      <c r="Y331" s="160" t="s">
        <v>4923</v>
      </c>
      <c r="Z331" s="160" t="s">
        <v>4929</v>
      </c>
      <c r="AA331" s="160"/>
      <c r="AB331" s="160"/>
      <c r="AC331" s="160" t="s">
        <v>5671</v>
      </c>
    </row>
    <row r="332" spans="1:29">
      <c r="A332">
        <v>332</v>
      </c>
      <c r="B332" s="1" t="s">
        <v>29</v>
      </c>
      <c r="C332" t="s">
        <v>264</v>
      </c>
      <c r="D332" s="1" t="s">
        <v>48</v>
      </c>
      <c r="E332" s="160"/>
      <c r="F332" s="160"/>
      <c r="G332" s="160"/>
      <c r="H332" s="160"/>
      <c r="I332" s="160"/>
      <c r="J332" s="160"/>
      <c r="K332" s="160"/>
      <c r="L332" s="160" t="s">
        <v>265</v>
      </c>
      <c r="M332" s="160"/>
      <c r="N332" s="160"/>
      <c r="O332" s="160"/>
      <c r="P332" s="160"/>
      <c r="Q332" t="s">
        <v>1136</v>
      </c>
      <c r="R332" s="160" t="s">
        <v>1137</v>
      </c>
      <c r="S332" s="1" t="s">
        <v>43</v>
      </c>
      <c r="T332" s="1"/>
      <c r="U332" s="185" t="s">
        <v>4933</v>
      </c>
      <c r="V332" s="1"/>
      <c r="W332" s="1"/>
      <c r="X332" s="160" t="s">
        <v>3638</v>
      </c>
      <c r="Y332" s="160" t="s">
        <v>4923</v>
      </c>
      <c r="Z332" s="160" t="s">
        <v>4929</v>
      </c>
      <c r="AA332" s="160"/>
      <c r="AB332" s="160"/>
      <c r="AC332" s="160" t="s">
        <v>5672</v>
      </c>
    </row>
    <row r="333" spans="1:29">
      <c r="A333">
        <v>333</v>
      </c>
      <c r="B333" s="1" t="s">
        <v>29</v>
      </c>
      <c r="C333" t="s">
        <v>274</v>
      </c>
      <c r="D333" s="1" t="s">
        <v>48</v>
      </c>
      <c r="E333" s="160"/>
      <c r="F333" s="160"/>
      <c r="G333" s="160"/>
      <c r="H333" s="160"/>
      <c r="I333" s="160"/>
      <c r="J333" s="160"/>
      <c r="K333" s="160"/>
      <c r="L333" s="160" t="s">
        <v>275</v>
      </c>
      <c r="M333" s="160"/>
      <c r="N333" s="160"/>
      <c r="O333" s="160"/>
      <c r="P333" s="160"/>
      <c r="Q333" t="s">
        <v>1138</v>
      </c>
      <c r="R333" s="160" t="s">
        <v>1139</v>
      </c>
      <c r="S333" s="1" t="s">
        <v>43</v>
      </c>
      <c r="T333" s="1"/>
      <c r="U333" s="185" t="s">
        <v>4934</v>
      </c>
      <c r="V333" s="1"/>
      <c r="W333" s="1"/>
      <c r="X333" s="160" t="s">
        <v>3637</v>
      </c>
      <c r="Y333" s="160" t="s">
        <v>4923</v>
      </c>
      <c r="Z333" s="160" t="s">
        <v>4929</v>
      </c>
      <c r="AA333" s="160"/>
      <c r="AB333" s="160"/>
      <c r="AC333" s="160" t="s">
        <v>5673</v>
      </c>
    </row>
    <row r="334" spans="1:29">
      <c r="A334">
        <v>334</v>
      </c>
      <c r="B334" s="1" t="s">
        <v>29</v>
      </c>
      <c r="C334" t="s">
        <v>284</v>
      </c>
      <c r="D334" s="1" t="s">
        <v>48</v>
      </c>
      <c r="E334" s="160"/>
      <c r="F334" s="160"/>
      <c r="G334" s="160"/>
      <c r="H334" s="160"/>
      <c r="I334" s="160"/>
      <c r="J334" s="160"/>
      <c r="K334" s="160"/>
      <c r="L334" s="160" t="s">
        <v>285</v>
      </c>
      <c r="M334" s="160"/>
      <c r="N334" s="160"/>
      <c r="O334" s="160"/>
      <c r="P334" s="160"/>
      <c r="Q334" t="s">
        <v>1140</v>
      </c>
      <c r="R334" s="160" t="s">
        <v>1141</v>
      </c>
      <c r="S334" s="1" t="s">
        <v>43</v>
      </c>
      <c r="T334" s="1"/>
      <c r="U334" s="185" t="s">
        <v>4935</v>
      </c>
      <c r="V334" s="1"/>
      <c r="W334" s="1"/>
      <c r="X334" s="160" t="s">
        <v>3636</v>
      </c>
      <c r="Y334" s="160" t="s">
        <v>4923</v>
      </c>
      <c r="Z334" s="160" t="s">
        <v>4929</v>
      </c>
      <c r="AA334" s="160"/>
      <c r="AB334" s="160"/>
      <c r="AC334" s="160" t="s">
        <v>5674</v>
      </c>
    </row>
    <row r="335" spans="1:29">
      <c r="A335">
        <v>335</v>
      </c>
      <c r="B335" s="1" t="s">
        <v>29</v>
      </c>
      <c r="C335" t="s">
        <v>1142</v>
      </c>
      <c r="D335" s="1" t="s">
        <v>60</v>
      </c>
      <c r="E335" s="160"/>
      <c r="F335" s="160"/>
      <c r="G335" s="160"/>
      <c r="H335" s="160"/>
      <c r="I335" s="160"/>
      <c r="J335" s="160" t="s">
        <v>1143</v>
      </c>
      <c r="K335" s="160"/>
      <c r="L335" s="160"/>
      <c r="M335" s="160"/>
      <c r="N335" s="160"/>
      <c r="O335" s="160"/>
      <c r="P335" s="160"/>
      <c r="Q335" t="s">
        <v>1144</v>
      </c>
      <c r="R335" s="160" t="s">
        <v>1145</v>
      </c>
      <c r="S335" s="1" t="s">
        <v>210</v>
      </c>
      <c r="T335" s="1" t="s">
        <v>3359</v>
      </c>
      <c r="U335" s="185" t="s">
        <v>4937</v>
      </c>
      <c r="V335" s="1">
        <v>2</v>
      </c>
      <c r="W335" s="1" t="s">
        <v>5373</v>
      </c>
      <c r="X335" s="160" t="s">
        <v>3635</v>
      </c>
      <c r="Y335" s="160" t="s">
        <v>4923</v>
      </c>
      <c r="Z335" s="160" t="s">
        <v>4937</v>
      </c>
      <c r="AA335" s="160"/>
      <c r="AB335" s="160"/>
      <c r="AC335" s="160" t="s">
        <v>4936</v>
      </c>
    </row>
    <row r="336" spans="1:29">
      <c r="A336">
        <v>336</v>
      </c>
      <c r="B336" s="1" t="s">
        <v>29</v>
      </c>
      <c r="C336" t="s">
        <v>971</v>
      </c>
      <c r="D336" s="1" t="s">
        <v>69</v>
      </c>
      <c r="E336" s="160"/>
      <c r="F336" s="160"/>
      <c r="G336" s="160"/>
      <c r="H336" s="160"/>
      <c r="I336" s="160"/>
      <c r="J336" s="160"/>
      <c r="K336" s="160" t="s">
        <v>972</v>
      </c>
      <c r="L336" s="160"/>
      <c r="M336" s="160"/>
      <c r="N336" s="160"/>
      <c r="O336" s="160"/>
      <c r="P336" s="160"/>
      <c r="Q336" t="s">
        <v>1146</v>
      </c>
      <c r="R336" s="160" t="s">
        <v>1147</v>
      </c>
      <c r="S336" s="1" t="s">
        <v>34</v>
      </c>
      <c r="T336" s="1"/>
      <c r="V336" s="1"/>
      <c r="W336" s="1"/>
      <c r="X336" s="160"/>
      <c r="Y336" s="160"/>
      <c r="Z336" s="160"/>
      <c r="AA336" s="160"/>
      <c r="AB336" s="160"/>
      <c r="AC336" s="160"/>
    </row>
    <row r="337" spans="1:29">
      <c r="A337">
        <v>337</v>
      </c>
      <c r="B337" s="1" t="s">
        <v>29</v>
      </c>
      <c r="C337" t="s">
        <v>975</v>
      </c>
      <c r="D337" s="1" t="s">
        <v>48</v>
      </c>
      <c r="E337" s="160"/>
      <c r="F337" s="160"/>
      <c r="G337" s="160"/>
      <c r="H337" s="160"/>
      <c r="I337" s="160"/>
      <c r="J337" s="160"/>
      <c r="K337" s="160"/>
      <c r="L337" s="160" t="s">
        <v>976</v>
      </c>
      <c r="M337" s="160"/>
      <c r="N337" s="160"/>
      <c r="O337" s="160"/>
      <c r="P337" s="160"/>
      <c r="Q337" t="s">
        <v>1148</v>
      </c>
      <c r="R337" s="160" t="s">
        <v>3634</v>
      </c>
      <c r="S337" s="1" t="s">
        <v>43</v>
      </c>
      <c r="T337" s="1"/>
      <c r="U337" s="183" t="s">
        <v>4938</v>
      </c>
      <c r="X337" s="167" t="s">
        <v>3633</v>
      </c>
      <c r="Y337" s="167" t="s">
        <v>4923</v>
      </c>
      <c r="Z337" s="167" t="s">
        <v>4937</v>
      </c>
      <c r="AC337" s="167" t="s">
        <v>5675</v>
      </c>
    </row>
    <row r="338" spans="1:29">
      <c r="A338">
        <v>338</v>
      </c>
      <c r="B338" s="1" t="s">
        <v>29</v>
      </c>
      <c r="C338" t="s">
        <v>1150</v>
      </c>
      <c r="D338" s="1" t="s">
        <v>48</v>
      </c>
      <c r="E338" s="160"/>
      <c r="F338" s="160"/>
      <c r="G338" s="160"/>
      <c r="H338" s="160"/>
      <c r="I338" s="160"/>
      <c r="J338" s="160"/>
      <c r="K338" s="160"/>
      <c r="L338" s="160" t="s">
        <v>1151</v>
      </c>
      <c r="M338" s="160"/>
      <c r="N338" s="160"/>
      <c r="O338" s="160"/>
      <c r="P338" s="160"/>
      <c r="Q338" t="s">
        <v>1152</v>
      </c>
      <c r="R338" s="160" t="s">
        <v>1153</v>
      </c>
      <c r="S338" s="1" t="s">
        <v>43</v>
      </c>
      <c r="T338" s="1"/>
      <c r="U338" s="185" t="s">
        <v>4939</v>
      </c>
      <c r="V338" s="1"/>
      <c r="W338" s="1"/>
      <c r="X338" s="160" t="s">
        <v>3632</v>
      </c>
      <c r="Y338" s="160" t="s">
        <v>4923</v>
      </c>
      <c r="Z338" s="160" t="s">
        <v>4937</v>
      </c>
      <c r="AA338" s="160"/>
      <c r="AB338" s="160"/>
      <c r="AC338" s="160" t="s">
        <v>5676</v>
      </c>
    </row>
    <row r="339" spans="1:29">
      <c r="A339">
        <v>339</v>
      </c>
      <c r="B339" s="1" t="s">
        <v>29</v>
      </c>
      <c r="C339" t="s">
        <v>979</v>
      </c>
      <c r="D339" s="1" t="s">
        <v>48</v>
      </c>
      <c r="E339" s="160"/>
      <c r="F339" s="160"/>
      <c r="G339" s="160"/>
      <c r="H339" s="160"/>
      <c r="I339" s="160"/>
      <c r="J339" s="160"/>
      <c r="K339" s="160"/>
      <c r="L339" s="160" t="s">
        <v>980</v>
      </c>
      <c r="M339" s="160"/>
      <c r="N339" s="160"/>
      <c r="O339" s="160"/>
      <c r="P339" s="160"/>
      <c r="Q339" t="s">
        <v>1154</v>
      </c>
      <c r="R339" s="160" t="s">
        <v>1155</v>
      </c>
      <c r="S339" s="1" t="s">
        <v>43</v>
      </c>
      <c r="T339" s="1"/>
      <c r="U339" s="185" t="s">
        <v>4940</v>
      </c>
      <c r="V339" s="1"/>
      <c r="W339" s="1"/>
      <c r="X339" s="160" t="s">
        <v>3631</v>
      </c>
      <c r="Y339" s="160" t="s">
        <v>4923</v>
      </c>
      <c r="Z339" s="160" t="s">
        <v>4937</v>
      </c>
      <c r="AA339" s="160"/>
      <c r="AB339" s="160"/>
      <c r="AC339" s="160" t="s">
        <v>5677</v>
      </c>
    </row>
    <row r="340" spans="1:29">
      <c r="A340">
        <v>340</v>
      </c>
      <c r="B340" s="1" t="s">
        <v>29</v>
      </c>
      <c r="C340" t="s">
        <v>1156</v>
      </c>
      <c r="D340" s="1" t="s">
        <v>60</v>
      </c>
      <c r="E340" s="160"/>
      <c r="F340" s="160"/>
      <c r="G340" s="160"/>
      <c r="H340" s="160" t="s">
        <v>1157</v>
      </c>
      <c r="I340" s="160"/>
      <c r="J340" s="160"/>
      <c r="K340" s="160"/>
      <c r="L340" s="160"/>
      <c r="M340" s="160"/>
      <c r="N340" s="160"/>
      <c r="O340" s="160"/>
      <c r="P340" s="160"/>
      <c r="Q340" t="s">
        <v>1158</v>
      </c>
      <c r="R340" s="160" t="s">
        <v>1159</v>
      </c>
      <c r="S340" s="1" t="s">
        <v>210</v>
      </c>
      <c r="T340" s="1" t="s">
        <v>3359</v>
      </c>
      <c r="U340" s="185" t="s">
        <v>4942</v>
      </c>
      <c r="V340" s="1">
        <v>1</v>
      </c>
      <c r="W340" s="1" t="s">
        <v>5372</v>
      </c>
      <c r="X340" s="160" t="s">
        <v>3630</v>
      </c>
      <c r="Y340" s="160" t="s">
        <v>4942</v>
      </c>
      <c r="Z340" s="160"/>
      <c r="AA340" s="160"/>
      <c r="AB340" s="160"/>
      <c r="AC340" s="160" t="s">
        <v>4941</v>
      </c>
    </row>
    <row r="341" spans="1:29">
      <c r="A341">
        <v>341</v>
      </c>
      <c r="B341" s="1" t="s">
        <v>29</v>
      </c>
      <c r="C341" t="s">
        <v>1162</v>
      </c>
      <c r="D341" s="1" t="s">
        <v>69</v>
      </c>
      <c r="E341" s="160"/>
      <c r="F341" s="160"/>
      <c r="G341" s="160"/>
      <c r="H341" s="160"/>
      <c r="I341" s="160" t="s">
        <v>1163</v>
      </c>
      <c r="J341" s="160"/>
      <c r="K341" s="160"/>
      <c r="L341" s="160"/>
      <c r="M341" s="160"/>
      <c r="N341" s="160"/>
      <c r="O341" s="160"/>
      <c r="P341" s="160"/>
      <c r="Q341" t="s">
        <v>1164</v>
      </c>
      <c r="R341" s="160" t="s">
        <v>1165</v>
      </c>
      <c r="S341" s="1" t="s">
        <v>34</v>
      </c>
      <c r="T341" s="1"/>
      <c r="V341" s="1"/>
      <c r="W341" s="1"/>
      <c r="X341" s="160"/>
      <c r="Y341" s="160"/>
      <c r="Z341" s="160"/>
      <c r="AA341" s="160"/>
      <c r="AB341" s="160"/>
      <c r="AC341" s="160"/>
    </row>
    <row r="342" spans="1:29">
      <c r="A342" s="161">
        <v>342</v>
      </c>
      <c r="B342" s="162" t="s">
        <v>29</v>
      </c>
      <c r="C342" s="161" t="s">
        <v>1166</v>
      </c>
      <c r="D342" s="162" t="s">
        <v>48</v>
      </c>
      <c r="J342" s="167" t="s">
        <v>1167</v>
      </c>
      <c r="Q342" s="161" t="s">
        <v>1168</v>
      </c>
      <c r="R342" s="167" t="s">
        <v>1169</v>
      </c>
      <c r="S342" s="162" t="s">
        <v>43</v>
      </c>
      <c r="U342" s="183" t="s">
        <v>4943</v>
      </c>
      <c r="X342" s="167" t="s">
        <v>3629</v>
      </c>
      <c r="Y342" s="167" t="s">
        <v>4942</v>
      </c>
      <c r="AC342" s="167" t="s">
        <v>5678</v>
      </c>
    </row>
    <row r="343" spans="1:29">
      <c r="A343" s="161">
        <v>343</v>
      </c>
      <c r="B343" s="162" t="s">
        <v>29</v>
      </c>
      <c r="C343" s="161" t="s">
        <v>1171</v>
      </c>
      <c r="D343" s="162" t="s">
        <v>48</v>
      </c>
      <c r="J343" s="167" t="s">
        <v>1172</v>
      </c>
      <c r="Q343" s="161" t="s">
        <v>1173</v>
      </c>
      <c r="R343" s="167" t="s">
        <v>1174</v>
      </c>
      <c r="S343" s="162" t="s">
        <v>43</v>
      </c>
      <c r="U343" s="183" t="s">
        <v>4944</v>
      </c>
      <c r="X343" s="167" t="s">
        <v>3628</v>
      </c>
      <c r="Y343" s="167" t="s">
        <v>4942</v>
      </c>
      <c r="AC343" s="167" t="s">
        <v>5679</v>
      </c>
    </row>
    <row r="344" spans="1:29">
      <c r="A344" s="161">
        <v>344</v>
      </c>
      <c r="B344" s="162" t="s">
        <v>29</v>
      </c>
      <c r="C344" s="161" t="s">
        <v>1177</v>
      </c>
      <c r="D344" s="162" t="s">
        <v>48</v>
      </c>
      <c r="J344" s="167" t="s">
        <v>1178</v>
      </c>
      <c r="Q344" s="161" t="s">
        <v>1179</v>
      </c>
      <c r="R344" s="167" t="s">
        <v>1180</v>
      </c>
      <c r="S344" s="162" t="s">
        <v>43</v>
      </c>
      <c r="U344" s="183" t="s">
        <v>4945</v>
      </c>
      <c r="X344" s="167" t="s">
        <v>4030</v>
      </c>
      <c r="Y344" s="167" t="s">
        <v>4942</v>
      </c>
      <c r="AC344" s="167" t="s">
        <v>5680</v>
      </c>
    </row>
    <row r="345" spans="1:29">
      <c r="A345" s="161">
        <v>345</v>
      </c>
      <c r="B345" s="162" t="s">
        <v>29</v>
      </c>
      <c r="C345" s="161" t="s">
        <v>1183</v>
      </c>
      <c r="D345" s="162" t="s">
        <v>60</v>
      </c>
      <c r="J345" s="167" t="s">
        <v>1184</v>
      </c>
      <c r="Q345" s="161" t="s">
        <v>1185</v>
      </c>
      <c r="R345" s="167" t="s">
        <v>1186</v>
      </c>
      <c r="S345" s="162" t="s">
        <v>43</v>
      </c>
    </row>
    <row r="346" spans="1:29">
      <c r="A346" s="161">
        <v>346</v>
      </c>
      <c r="B346" s="162" t="s">
        <v>29</v>
      </c>
      <c r="C346" s="161" t="s">
        <v>1023</v>
      </c>
      <c r="D346" s="162" t="s">
        <v>69</v>
      </c>
      <c r="K346" s="167" t="s">
        <v>1024</v>
      </c>
      <c r="Q346" s="161" t="s">
        <v>1187</v>
      </c>
      <c r="R346" s="167" t="s">
        <v>1188</v>
      </c>
      <c r="S346" s="162" t="s">
        <v>34</v>
      </c>
    </row>
    <row r="347" spans="1:29">
      <c r="A347" s="161">
        <v>347</v>
      </c>
      <c r="B347" s="162" t="s">
        <v>29</v>
      </c>
      <c r="C347" s="161" t="s">
        <v>1046</v>
      </c>
      <c r="D347" s="162" t="s">
        <v>48</v>
      </c>
      <c r="L347" s="167" t="s">
        <v>1047</v>
      </c>
      <c r="Q347" s="161" t="s">
        <v>1189</v>
      </c>
      <c r="R347" s="167" t="s">
        <v>1190</v>
      </c>
      <c r="S347" s="162" t="s">
        <v>43</v>
      </c>
      <c r="U347" s="183" t="s">
        <v>4946</v>
      </c>
      <c r="X347" s="167" t="s">
        <v>3626</v>
      </c>
      <c r="Y347" s="167" t="s">
        <v>4942</v>
      </c>
      <c r="AC347" s="167" t="s">
        <v>5681</v>
      </c>
    </row>
    <row r="348" spans="1:29">
      <c r="A348" s="161">
        <v>348</v>
      </c>
      <c r="B348" s="162" t="s">
        <v>29</v>
      </c>
      <c r="C348" s="161" t="s">
        <v>1193</v>
      </c>
      <c r="D348" s="162" t="s">
        <v>60</v>
      </c>
      <c r="H348" s="167" t="s">
        <v>1194</v>
      </c>
      <c r="Q348" s="161" t="s">
        <v>1195</v>
      </c>
      <c r="R348" s="167" t="s">
        <v>1196</v>
      </c>
      <c r="S348" s="162" t="s">
        <v>43</v>
      </c>
      <c r="T348" s="162">
        <v>1</v>
      </c>
      <c r="U348" s="183" t="s">
        <v>4948</v>
      </c>
      <c r="V348" s="162">
        <v>1</v>
      </c>
      <c r="W348" s="162" t="s">
        <v>5371</v>
      </c>
      <c r="X348" s="167" t="s">
        <v>3625</v>
      </c>
      <c r="Y348" s="167" t="s">
        <v>4948</v>
      </c>
      <c r="AC348" s="167" t="s">
        <v>4947</v>
      </c>
    </row>
    <row r="349" spans="1:29">
      <c r="A349" s="161">
        <v>349</v>
      </c>
      <c r="B349" s="162" t="s">
        <v>29</v>
      </c>
      <c r="C349" s="161" t="s">
        <v>1061</v>
      </c>
      <c r="D349" s="162" t="s">
        <v>69</v>
      </c>
      <c r="I349" s="167" t="s">
        <v>1062</v>
      </c>
      <c r="Q349" s="161" t="s">
        <v>1197</v>
      </c>
      <c r="R349" s="167" t="s">
        <v>1198</v>
      </c>
      <c r="S349" s="162" t="s">
        <v>34</v>
      </c>
    </row>
    <row r="350" spans="1:29">
      <c r="A350" s="161">
        <v>350</v>
      </c>
      <c r="B350" s="162" t="s">
        <v>29</v>
      </c>
      <c r="C350" s="161" t="s">
        <v>1199</v>
      </c>
      <c r="D350" s="162" t="s">
        <v>48</v>
      </c>
      <c r="J350" s="167" t="s">
        <v>1200</v>
      </c>
      <c r="Q350" s="161" t="s">
        <v>1201</v>
      </c>
      <c r="R350" s="167" t="s">
        <v>1202</v>
      </c>
      <c r="S350" s="162" t="s">
        <v>43</v>
      </c>
      <c r="U350" s="183" t="s">
        <v>4949</v>
      </c>
      <c r="X350" s="167" t="s">
        <v>3624</v>
      </c>
      <c r="Y350" s="167" t="s">
        <v>4948</v>
      </c>
      <c r="AC350" s="167" t="s">
        <v>5682</v>
      </c>
    </row>
    <row r="351" spans="1:29">
      <c r="A351" s="161">
        <v>351</v>
      </c>
      <c r="B351" s="162" t="s">
        <v>29</v>
      </c>
      <c r="C351" s="161" t="s">
        <v>1203</v>
      </c>
      <c r="D351" s="162" t="s">
        <v>48</v>
      </c>
      <c r="J351" s="167" t="s">
        <v>1204</v>
      </c>
      <c r="Q351" s="161" t="s">
        <v>1205</v>
      </c>
      <c r="R351" s="167" t="s">
        <v>1206</v>
      </c>
      <c r="S351" s="162" t="s">
        <v>43</v>
      </c>
      <c r="U351" s="183" t="s">
        <v>4950</v>
      </c>
      <c r="X351" s="167" t="s">
        <v>3623</v>
      </c>
      <c r="Y351" s="167" t="s">
        <v>4948</v>
      </c>
      <c r="AC351" s="167" t="s">
        <v>5683</v>
      </c>
    </row>
    <row r="352" spans="1:29">
      <c r="A352" s="161">
        <v>352</v>
      </c>
      <c r="B352" s="162" t="s">
        <v>29</v>
      </c>
      <c r="C352" s="161" t="s">
        <v>1073</v>
      </c>
      <c r="D352" s="162" t="s">
        <v>48</v>
      </c>
      <c r="J352" s="167" t="s">
        <v>1074</v>
      </c>
      <c r="Q352" s="161" t="s">
        <v>1207</v>
      </c>
      <c r="R352" s="167" t="s">
        <v>1208</v>
      </c>
      <c r="S352" s="162" t="s">
        <v>43</v>
      </c>
      <c r="U352" s="183" t="s">
        <v>4951</v>
      </c>
      <c r="X352" s="167" t="s">
        <v>3622</v>
      </c>
      <c r="Y352" s="167" t="s">
        <v>4948</v>
      </c>
      <c r="AC352" s="167" t="s">
        <v>5684</v>
      </c>
    </row>
    <row r="353" spans="1:29">
      <c r="A353" s="161">
        <v>353</v>
      </c>
      <c r="B353" s="162" t="s">
        <v>29</v>
      </c>
      <c r="C353" s="161" t="s">
        <v>1077</v>
      </c>
      <c r="D353" s="162" t="s">
        <v>48</v>
      </c>
      <c r="J353" s="167" t="s">
        <v>1078</v>
      </c>
      <c r="Q353" s="161" t="s">
        <v>1210</v>
      </c>
      <c r="R353" s="167" t="s">
        <v>1211</v>
      </c>
      <c r="S353" s="162" t="s">
        <v>43</v>
      </c>
      <c r="U353" s="183" t="s">
        <v>4952</v>
      </c>
      <c r="X353" s="167" t="s">
        <v>3621</v>
      </c>
      <c r="Y353" s="167" t="s">
        <v>4948</v>
      </c>
      <c r="AC353" s="167" t="s">
        <v>5685</v>
      </c>
    </row>
    <row r="354" spans="1:29">
      <c r="A354" s="161">
        <v>354</v>
      </c>
      <c r="B354" s="162" t="s">
        <v>29</v>
      </c>
      <c r="C354" s="161" t="s">
        <v>1085</v>
      </c>
      <c r="D354" s="162" t="s">
        <v>48</v>
      </c>
      <c r="J354" s="167" t="s">
        <v>1086</v>
      </c>
      <c r="Q354" s="161" t="s">
        <v>1212</v>
      </c>
      <c r="R354" s="167" t="s">
        <v>3620</v>
      </c>
      <c r="S354" s="162" t="s">
        <v>43</v>
      </c>
      <c r="U354" s="183" t="s">
        <v>4953</v>
      </c>
      <c r="X354" s="167" t="s">
        <v>3619</v>
      </c>
      <c r="Y354" s="167" t="s">
        <v>4948</v>
      </c>
      <c r="AC354" s="167" t="s">
        <v>5686</v>
      </c>
    </row>
    <row r="355" spans="1:29">
      <c r="A355" s="161">
        <v>355</v>
      </c>
      <c r="B355" s="162" t="s">
        <v>29</v>
      </c>
      <c r="C355" s="161" t="s">
        <v>1214</v>
      </c>
      <c r="D355" s="162" t="s">
        <v>60</v>
      </c>
      <c r="J355" s="167" t="s">
        <v>1215</v>
      </c>
      <c r="Q355" s="161" t="s">
        <v>1216</v>
      </c>
      <c r="R355" s="167" t="s">
        <v>1217</v>
      </c>
      <c r="S355" s="162" t="s">
        <v>210</v>
      </c>
      <c r="T355" s="162" t="s">
        <v>3359</v>
      </c>
      <c r="U355" s="183" t="s">
        <v>4955</v>
      </c>
      <c r="V355" s="162">
        <v>2</v>
      </c>
      <c r="W355" s="162" t="s">
        <v>5370</v>
      </c>
      <c r="X355" s="167" t="s">
        <v>3618</v>
      </c>
      <c r="Y355" s="167" t="s">
        <v>4948</v>
      </c>
      <c r="Z355" s="167" t="s">
        <v>4955</v>
      </c>
      <c r="AC355" s="167" t="s">
        <v>4954</v>
      </c>
    </row>
    <row r="356" spans="1:29">
      <c r="A356" s="161">
        <v>356</v>
      </c>
      <c r="B356" s="162" t="s">
        <v>29</v>
      </c>
      <c r="C356" s="161" t="s">
        <v>236</v>
      </c>
      <c r="D356" s="162" t="s">
        <v>69</v>
      </c>
      <c r="K356" s="167" t="s">
        <v>237</v>
      </c>
      <c r="Q356" s="161" t="s">
        <v>1218</v>
      </c>
      <c r="R356" s="167" t="s">
        <v>1219</v>
      </c>
      <c r="S356" s="162" t="s">
        <v>34</v>
      </c>
    </row>
    <row r="357" spans="1:29">
      <c r="A357" s="161">
        <v>357</v>
      </c>
      <c r="B357" s="162" t="s">
        <v>29</v>
      </c>
      <c r="C357" s="161" t="s">
        <v>240</v>
      </c>
      <c r="D357" s="162" t="s">
        <v>48</v>
      </c>
      <c r="L357" s="167" t="s">
        <v>241</v>
      </c>
      <c r="Q357" s="161" t="s">
        <v>1220</v>
      </c>
      <c r="R357" s="167" t="s">
        <v>1221</v>
      </c>
      <c r="S357" s="162" t="s">
        <v>64</v>
      </c>
      <c r="U357" s="183" t="s">
        <v>4956</v>
      </c>
      <c r="X357" s="167" t="s">
        <v>3617</v>
      </c>
      <c r="Y357" s="167" t="s">
        <v>4948</v>
      </c>
      <c r="Z357" s="167" t="s">
        <v>4955</v>
      </c>
      <c r="AC357" s="167" t="s">
        <v>5687</v>
      </c>
    </row>
    <row r="358" spans="1:29">
      <c r="A358" s="161">
        <v>358</v>
      </c>
      <c r="B358" s="162" t="s">
        <v>29</v>
      </c>
      <c r="C358" s="161" t="s">
        <v>253</v>
      </c>
      <c r="D358" s="162" t="s">
        <v>48</v>
      </c>
      <c r="L358" s="167" t="s">
        <v>254</v>
      </c>
      <c r="Q358" s="161" t="s">
        <v>1222</v>
      </c>
      <c r="R358" s="167" t="s">
        <v>1223</v>
      </c>
      <c r="S358" s="162" t="s">
        <v>43</v>
      </c>
      <c r="U358" s="183" t="s">
        <v>4957</v>
      </c>
      <c r="X358" s="167" t="s">
        <v>3616</v>
      </c>
      <c r="Y358" s="167" t="s">
        <v>4948</v>
      </c>
      <c r="Z358" s="167" t="s">
        <v>4955</v>
      </c>
      <c r="AC358" s="167" t="s">
        <v>5688</v>
      </c>
    </row>
    <row r="359" spans="1:29">
      <c r="A359" s="161">
        <v>359</v>
      </c>
      <c r="B359" s="162" t="s">
        <v>29</v>
      </c>
      <c r="C359" s="161" t="s">
        <v>258</v>
      </c>
      <c r="D359" s="162" t="s">
        <v>48</v>
      </c>
      <c r="L359" s="167" t="s">
        <v>259</v>
      </c>
      <c r="Q359" s="161" t="s">
        <v>1224</v>
      </c>
      <c r="R359" s="167" t="s">
        <v>3615</v>
      </c>
      <c r="S359" s="162" t="s">
        <v>43</v>
      </c>
      <c r="U359" s="183" t="s">
        <v>4958</v>
      </c>
      <c r="X359" s="167" t="s">
        <v>3614</v>
      </c>
      <c r="Y359" s="167" t="s">
        <v>4948</v>
      </c>
      <c r="Z359" s="167" t="s">
        <v>4955</v>
      </c>
      <c r="AC359" s="167" t="s">
        <v>5689</v>
      </c>
    </row>
    <row r="360" spans="1:29">
      <c r="A360" s="161">
        <v>360</v>
      </c>
      <c r="B360" s="162" t="s">
        <v>29</v>
      </c>
      <c r="C360" s="161" t="s">
        <v>264</v>
      </c>
      <c r="D360" s="162" t="s">
        <v>48</v>
      </c>
      <c r="L360" s="167" t="s">
        <v>265</v>
      </c>
      <c r="Q360" s="161" t="s">
        <v>1226</v>
      </c>
      <c r="R360" s="167" t="s">
        <v>1227</v>
      </c>
      <c r="S360" s="162" t="s">
        <v>43</v>
      </c>
      <c r="U360" s="183" t="s">
        <v>4959</v>
      </c>
      <c r="X360" s="167" t="s">
        <v>3613</v>
      </c>
      <c r="Y360" s="167" t="s">
        <v>4948</v>
      </c>
      <c r="Z360" s="167" t="s">
        <v>4955</v>
      </c>
      <c r="AC360" s="167" t="s">
        <v>5690</v>
      </c>
    </row>
    <row r="361" spans="1:29">
      <c r="A361" s="161">
        <v>361</v>
      </c>
      <c r="B361" s="162" t="s">
        <v>29</v>
      </c>
      <c r="C361" s="161" t="s">
        <v>268</v>
      </c>
      <c r="D361" s="162" t="s">
        <v>48</v>
      </c>
      <c r="L361" s="167" t="s">
        <v>269</v>
      </c>
      <c r="Q361" s="161" t="s">
        <v>1228</v>
      </c>
      <c r="R361" s="167" t="s">
        <v>1229</v>
      </c>
      <c r="S361" s="162" t="s">
        <v>43</v>
      </c>
      <c r="U361" s="183" t="s">
        <v>4960</v>
      </c>
      <c r="X361" s="167" t="s">
        <v>3612</v>
      </c>
      <c r="Y361" s="167" t="s">
        <v>4948</v>
      </c>
      <c r="Z361" s="167" t="s">
        <v>4955</v>
      </c>
      <c r="AC361" s="167" t="s">
        <v>5691</v>
      </c>
    </row>
    <row r="362" spans="1:29">
      <c r="A362" s="161">
        <v>362</v>
      </c>
      <c r="B362" s="162" t="s">
        <v>29</v>
      </c>
      <c r="C362" s="161" t="s">
        <v>274</v>
      </c>
      <c r="D362" s="162" t="s">
        <v>48</v>
      </c>
      <c r="L362" s="167" t="s">
        <v>275</v>
      </c>
      <c r="Q362" s="161" t="s">
        <v>1230</v>
      </c>
      <c r="R362" s="167" t="s">
        <v>1231</v>
      </c>
      <c r="S362" s="162" t="s">
        <v>64</v>
      </c>
      <c r="U362" s="183" t="s">
        <v>4961</v>
      </c>
      <c r="X362" s="167" t="s">
        <v>3611</v>
      </c>
      <c r="Y362" s="167" t="s">
        <v>4948</v>
      </c>
      <c r="Z362" s="167" t="s">
        <v>4955</v>
      </c>
      <c r="AC362" s="167" t="s">
        <v>5692</v>
      </c>
    </row>
    <row r="363" spans="1:29">
      <c r="A363" s="161">
        <v>363</v>
      </c>
      <c r="B363" s="162" t="s">
        <v>29</v>
      </c>
      <c r="C363" s="161" t="s">
        <v>278</v>
      </c>
      <c r="D363" s="162" t="s">
        <v>48</v>
      </c>
      <c r="L363" s="167" t="s">
        <v>279</v>
      </c>
      <c r="Q363" s="161" t="s">
        <v>1232</v>
      </c>
      <c r="R363" s="167" t="s">
        <v>3432</v>
      </c>
      <c r="S363" s="162" t="s">
        <v>43</v>
      </c>
      <c r="U363" s="183" t="s">
        <v>4962</v>
      </c>
      <c r="X363" s="167" t="s">
        <v>3610</v>
      </c>
      <c r="Y363" s="167" t="s">
        <v>4948</v>
      </c>
      <c r="Z363" s="167" t="s">
        <v>4955</v>
      </c>
      <c r="AC363" s="167" t="s">
        <v>5693</v>
      </c>
    </row>
    <row r="364" spans="1:29">
      <c r="A364" s="161">
        <v>364</v>
      </c>
      <c r="B364" s="162" t="s">
        <v>29</v>
      </c>
      <c r="C364" s="161" t="s">
        <v>284</v>
      </c>
      <c r="D364" s="162" t="s">
        <v>48</v>
      </c>
      <c r="L364" s="167" t="s">
        <v>285</v>
      </c>
      <c r="Q364" s="161" t="s">
        <v>1233</v>
      </c>
      <c r="R364" s="167" t="s">
        <v>1234</v>
      </c>
      <c r="S364" s="162" t="s">
        <v>43</v>
      </c>
      <c r="U364" s="183" t="s">
        <v>4963</v>
      </c>
      <c r="X364" s="167" t="s">
        <v>3609</v>
      </c>
      <c r="Y364" s="167" t="s">
        <v>4948</v>
      </c>
      <c r="Z364" s="167" t="s">
        <v>4955</v>
      </c>
      <c r="AC364" s="167" t="s">
        <v>5694</v>
      </c>
    </row>
    <row r="365" spans="1:29">
      <c r="A365" s="161">
        <v>365</v>
      </c>
      <c r="B365" s="162" t="s">
        <v>2280</v>
      </c>
      <c r="C365" s="161" t="s">
        <v>1235</v>
      </c>
      <c r="D365" s="162" t="s">
        <v>60</v>
      </c>
      <c r="F365" s="167" t="s">
        <v>1236</v>
      </c>
      <c r="Q365" s="161" t="s">
        <v>1237</v>
      </c>
      <c r="R365" s="167" t="s">
        <v>3608</v>
      </c>
      <c r="S365" s="162" t="s">
        <v>1239</v>
      </c>
      <c r="T365" s="162" t="s">
        <v>3359</v>
      </c>
      <c r="U365" s="183" t="s">
        <v>4965</v>
      </c>
      <c r="V365" s="162">
        <v>1</v>
      </c>
      <c r="W365" s="162" t="s">
        <v>5369</v>
      </c>
      <c r="X365" s="167" t="s">
        <v>3607</v>
      </c>
      <c r="Y365" s="167" t="s">
        <v>4965</v>
      </c>
      <c r="AC365" s="167" t="s">
        <v>4964</v>
      </c>
    </row>
    <row r="366" spans="1:29">
      <c r="A366" s="161">
        <v>366</v>
      </c>
      <c r="B366" s="162" t="s">
        <v>2280</v>
      </c>
      <c r="C366" s="161" t="s">
        <v>1240</v>
      </c>
      <c r="D366" s="162" t="s">
        <v>69</v>
      </c>
      <c r="G366" s="167" t="s">
        <v>1241</v>
      </c>
      <c r="Q366" s="161" t="s">
        <v>1242</v>
      </c>
      <c r="R366" s="167" t="s">
        <v>1243</v>
      </c>
      <c r="S366" s="162" t="s">
        <v>34</v>
      </c>
    </row>
    <row r="367" spans="1:29">
      <c r="A367" s="161">
        <v>367</v>
      </c>
      <c r="B367" s="162" t="s">
        <v>2280</v>
      </c>
      <c r="C367" s="161" t="s">
        <v>1244</v>
      </c>
      <c r="D367" s="162" t="s">
        <v>60</v>
      </c>
      <c r="H367" s="167" t="s">
        <v>1245</v>
      </c>
      <c r="Q367" s="161" t="s">
        <v>1246</v>
      </c>
      <c r="R367" s="167" t="s">
        <v>1247</v>
      </c>
      <c r="S367" s="162" t="s">
        <v>64</v>
      </c>
    </row>
    <row r="368" spans="1:29">
      <c r="A368" s="161">
        <v>368</v>
      </c>
      <c r="B368" s="162" t="s">
        <v>2280</v>
      </c>
      <c r="C368" s="161" t="s">
        <v>1248</v>
      </c>
      <c r="D368" s="162" t="s">
        <v>69</v>
      </c>
      <c r="I368" s="167" t="s">
        <v>1249</v>
      </c>
      <c r="Q368" s="161" t="s">
        <v>1242</v>
      </c>
      <c r="R368" s="167" t="s">
        <v>1250</v>
      </c>
      <c r="S368" s="162" t="s">
        <v>34</v>
      </c>
    </row>
    <row r="369" spans="1:29">
      <c r="A369">
        <v>369</v>
      </c>
      <c r="B369" s="1" t="s">
        <v>2280</v>
      </c>
      <c r="C369" t="s">
        <v>1252</v>
      </c>
      <c r="D369" s="1" t="s">
        <v>48</v>
      </c>
      <c r="E369" s="160"/>
      <c r="F369" s="160"/>
      <c r="G369" s="160"/>
      <c r="H369" s="160"/>
      <c r="I369" s="160"/>
      <c r="J369" s="160" t="s">
        <v>1253</v>
      </c>
      <c r="K369" s="160"/>
      <c r="L369" s="160"/>
      <c r="M369" s="160"/>
      <c r="N369" s="160"/>
      <c r="O369" s="160"/>
      <c r="P369" s="160"/>
      <c r="Q369" t="s">
        <v>1254</v>
      </c>
      <c r="R369" s="160" t="s">
        <v>3605</v>
      </c>
      <c r="S369" s="1" t="s">
        <v>64</v>
      </c>
      <c r="T369" s="1"/>
      <c r="U369" s="185" t="s">
        <v>4966</v>
      </c>
      <c r="V369" s="1"/>
      <c r="W369" s="1"/>
      <c r="X369" s="160" t="s">
        <v>3604</v>
      </c>
      <c r="Y369" s="160" t="s">
        <v>4965</v>
      </c>
      <c r="Z369" s="160"/>
      <c r="AA369" s="160"/>
      <c r="AB369" s="160"/>
      <c r="AC369" s="160" t="s">
        <v>5695</v>
      </c>
    </row>
    <row r="370" spans="1:29">
      <c r="A370">
        <v>370</v>
      </c>
      <c r="B370" s="1" t="s">
        <v>2280</v>
      </c>
      <c r="C370" t="s">
        <v>1256</v>
      </c>
      <c r="D370" s="1" t="s">
        <v>48</v>
      </c>
      <c r="E370" s="160"/>
      <c r="F370" s="160"/>
      <c r="G370" s="160"/>
      <c r="H370" s="160"/>
      <c r="I370" s="160"/>
      <c r="J370" s="160" t="s">
        <v>1257</v>
      </c>
      <c r="K370" s="160"/>
      <c r="L370" s="160"/>
      <c r="M370" s="160"/>
      <c r="N370" s="160"/>
      <c r="O370" s="160"/>
      <c r="P370" s="160"/>
      <c r="Q370" t="s">
        <v>1258</v>
      </c>
      <c r="R370" s="160" t="s">
        <v>3603</v>
      </c>
      <c r="S370" s="1" t="s">
        <v>43</v>
      </c>
      <c r="T370" s="1"/>
      <c r="U370" s="185" t="s">
        <v>4967</v>
      </c>
      <c r="V370" s="1"/>
      <c r="W370" s="1"/>
      <c r="X370" s="160" t="s">
        <v>3602</v>
      </c>
      <c r="Y370" s="160" t="s">
        <v>4965</v>
      </c>
      <c r="Z370" s="160"/>
      <c r="AA370" s="160"/>
      <c r="AB370" s="160"/>
      <c r="AC370" s="160" t="s">
        <v>5696</v>
      </c>
    </row>
    <row r="371" spans="1:29">
      <c r="A371">
        <v>371</v>
      </c>
      <c r="B371" s="1" t="s">
        <v>2280</v>
      </c>
      <c r="C371" t="s">
        <v>1261</v>
      </c>
      <c r="D371" s="1" t="s">
        <v>60</v>
      </c>
      <c r="E371" s="160"/>
      <c r="F371" s="160"/>
      <c r="G371" s="160"/>
      <c r="H371" s="160"/>
      <c r="I371" s="160"/>
      <c r="J371" s="160" t="s">
        <v>1262</v>
      </c>
      <c r="K371" s="160"/>
      <c r="L371" s="160"/>
      <c r="M371" s="160"/>
      <c r="N371" s="160"/>
      <c r="O371" s="160"/>
      <c r="P371" s="160"/>
      <c r="Q371" t="s">
        <v>1263</v>
      </c>
      <c r="R371" s="160" t="s">
        <v>1264</v>
      </c>
      <c r="S371" s="1" t="s">
        <v>210</v>
      </c>
      <c r="T371" s="1" t="s">
        <v>3359</v>
      </c>
      <c r="U371" s="185" t="s">
        <v>4969</v>
      </c>
      <c r="V371" s="1">
        <v>2</v>
      </c>
      <c r="W371" s="1" t="s">
        <v>5368</v>
      </c>
      <c r="X371" s="160" t="s">
        <v>3601</v>
      </c>
      <c r="Y371" s="160" t="s">
        <v>4965</v>
      </c>
      <c r="Z371" s="160" t="s">
        <v>4969</v>
      </c>
      <c r="AA371" s="160"/>
      <c r="AB371" s="160"/>
      <c r="AC371" s="160" t="s">
        <v>4968</v>
      </c>
    </row>
    <row r="372" spans="1:29">
      <c r="A372">
        <v>372</v>
      </c>
      <c r="B372" s="1" t="s">
        <v>2280</v>
      </c>
      <c r="C372" t="s">
        <v>211</v>
      </c>
      <c r="D372" s="1" t="s">
        <v>69</v>
      </c>
      <c r="E372" s="160"/>
      <c r="F372" s="160"/>
      <c r="G372" s="160"/>
      <c r="H372" s="160"/>
      <c r="I372" s="160"/>
      <c r="J372" s="160"/>
      <c r="K372" s="160" t="s">
        <v>212</v>
      </c>
      <c r="L372" s="160"/>
      <c r="M372" s="160"/>
      <c r="N372" s="160"/>
      <c r="O372" s="160"/>
      <c r="P372" s="160"/>
      <c r="Q372" t="s">
        <v>1265</v>
      </c>
      <c r="R372" s="160" t="s">
        <v>1266</v>
      </c>
      <c r="S372" s="1" t="s">
        <v>73</v>
      </c>
      <c r="T372" s="1"/>
      <c r="V372" s="1"/>
      <c r="W372" s="1"/>
      <c r="X372" s="160"/>
      <c r="Y372" s="160"/>
      <c r="Z372" s="160"/>
      <c r="AA372" s="160"/>
      <c r="AB372" s="160"/>
      <c r="AC372" s="160"/>
    </row>
    <row r="373" spans="1:29">
      <c r="A373">
        <v>373</v>
      </c>
      <c r="B373" s="1" t="s">
        <v>2280</v>
      </c>
      <c r="C373" t="s">
        <v>215</v>
      </c>
      <c r="D373" s="1" t="s">
        <v>48</v>
      </c>
      <c r="E373" s="160"/>
      <c r="F373" s="160"/>
      <c r="G373" s="160"/>
      <c r="H373" s="160"/>
      <c r="I373" s="160"/>
      <c r="J373" s="160"/>
      <c r="K373" s="160"/>
      <c r="L373" s="160" t="s">
        <v>216</v>
      </c>
      <c r="M373" s="160"/>
      <c r="N373" s="160"/>
      <c r="O373" s="160"/>
      <c r="P373" s="160"/>
      <c r="Q373" t="s">
        <v>1267</v>
      </c>
      <c r="R373" s="160" t="s">
        <v>3600</v>
      </c>
      <c r="S373" s="1" t="s">
        <v>43</v>
      </c>
      <c r="T373" s="1"/>
      <c r="U373" s="183" t="s">
        <v>4970</v>
      </c>
      <c r="X373" s="167" t="s">
        <v>3599</v>
      </c>
      <c r="Y373" s="167" t="s">
        <v>4965</v>
      </c>
      <c r="Z373" s="167" t="s">
        <v>4969</v>
      </c>
      <c r="AC373" s="167" t="s">
        <v>5697</v>
      </c>
    </row>
    <row r="374" spans="1:29">
      <c r="A374">
        <v>374</v>
      </c>
      <c r="B374" s="1" t="s">
        <v>2280</v>
      </c>
      <c r="C374" t="s">
        <v>219</v>
      </c>
      <c r="D374" s="1" t="s">
        <v>48</v>
      </c>
      <c r="E374" s="160"/>
      <c r="F374" s="160"/>
      <c r="G374" s="160"/>
      <c r="H374" s="160"/>
      <c r="I374" s="160"/>
      <c r="J374" s="160"/>
      <c r="K374" s="160"/>
      <c r="L374" s="160" t="s">
        <v>220</v>
      </c>
      <c r="M374" s="160"/>
      <c r="N374" s="160"/>
      <c r="O374" s="160"/>
      <c r="P374" s="160"/>
      <c r="Q374" t="s">
        <v>1269</v>
      </c>
      <c r="R374" s="160" t="s">
        <v>3598</v>
      </c>
      <c r="S374" s="1" t="s">
        <v>43</v>
      </c>
      <c r="T374" s="1"/>
      <c r="U374" s="185" t="s">
        <v>4971</v>
      </c>
      <c r="V374" s="1"/>
      <c r="W374" s="1"/>
      <c r="X374" s="160" t="s">
        <v>3597</v>
      </c>
      <c r="Y374" s="160" t="s">
        <v>4965</v>
      </c>
      <c r="Z374" s="160" t="s">
        <v>4969</v>
      </c>
      <c r="AA374" s="160"/>
      <c r="AB374" s="160"/>
      <c r="AC374" s="160" t="s">
        <v>5698</v>
      </c>
    </row>
    <row r="375" spans="1:29">
      <c r="A375">
        <v>375</v>
      </c>
      <c r="B375" s="1" t="s">
        <v>2280</v>
      </c>
      <c r="C375" t="s">
        <v>226</v>
      </c>
      <c r="D375" s="1" t="s">
        <v>48</v>
      </c>
      <c r="E375" s="160"/>
      <c r="F375" s="160"/>
      <c r="G375" s="160"/>
      <c r="H375" s="160"/>
      <c r="I375" s="160"/>
      <c r="J375" s="160"/>
      <c r="K375" s="160"/>
      <c r="L375" s="160" t="s">
        <v>227</v>
      </c>
      <c r="M375" s="160"/>
      <c r="N375" s="160"/>
      <c r="O375" s="160"/>
      <c r="P375" s="160"/>
      <c r="Q375" t="s">
        <v>1271</v>
      </c>
      <c r="R375" s="160" t="s">
        <v>3596</v>
      </c>
      <c r="S375" s="1" t="s">
        <v>43</v>
      </c>
      <c r="T375" s="1"/>
      <c r="U375" s="185" t="s">
        <v>4972</v>
      </c>
      <c r="V375" s="1"/>
      <c r="W375" s="1"/>
      <c r="X375" s="160" t="s">
        <v>4076</v>
      </c>
      <c r="Y375" s="160" t="s">
        <v>4965</v>
      </c>
      <c r="Z375" s="160" t="s">
        <v>4969</v>
      </c>
      <c r="AA375" s="160"/>
      <c r="AB375" s="160"/>
      <c r="AC375" s="160" t="s">
        <v>5699</v>
      </c>
    </row>
    <row r="376" spans="1:29">
      <c r="A376">
        <v>376</v>
      </c>
      <c r="B376" s="1" t="s">
        <v>2280</v>
      </c>
      <c r="C376" t="s">
        <v>1273</v>
      </c>
      <c r="D376" s="1" t="s">
        <v>60</v>
      </c>
      <c r="E376" s="160"/>
      <c r="F376" s="160"/>
      <c r="G376" s="160"/>
      <c r="H376" s="160"/>
      <c r="I376" s="160"/>
      <c r="J376" s="160" t="s">
        <v>1274</v>
      </c>
      <c r="K376" s="160"/>
      <c r="L376" s="160"/>
      <c r="M376" s="160"/>
      <c r="N376" s="160"/>
      <c r="O376" s="160"/>
      <c r="P376" s="160"/>
      <c r="Q376" t="s">
        <v>1275</v>
      </c>
      <c r="R376" s="160" t="s">
        <v>3594</v>
      </c>
      <c r="S376" s="1" t="s">
        <v>43</v>
      </c>
      <c r="T376" s="1" t="s">
        <v>3359</v>
      </c>
      <c r="U376" s="185" t="s">
        <v>4974</v>
      </c>
      <c r="V376" s="1">
        <v>2</v>
      </c>
      <c r="W376" s="1" t="s">
        <v>5367</v>
      </c>
      <c r="X376" s="160" t="s">
        <v>3593</v>
      </c>
      <c r="Y376" s="160" t="s">
        <v>4965</v>
      </c>
      <c r="Z376" s="160" t="s">
        <v>4974</v>
      </c>
      <c r="AA376" s="160"/>
      <c r="AB376" s="160"/>
      <c r="AC376" s="160" t="s">
        <v>4973</v>
      </c>
    </row>
    <row r="377" spans="1:29">
      <c r="A377">
        <v>377</v>
      </c>
      <c r="B377" s="1" t="s">
        <v>2280</v>
      </c>
      <c r="C377" t="s">
        <v>236</v>
      </c>
      <c r="D377" s="1" t="s">
        <v>69</v>
      </c>
      <c r="E377" s="160"/>
      <c r="F377" s="160"/>
      <c r="G377" s="160"/>
      <c r="H377" s="160"/>
      <c r="I377" s="160"/>
      <c r="J377" s="160"/>
      <c r="K377" s="160" t="s">
        <v>237</v>
      </c>
      <c r="L377" s="160"/>
      <c r="M377" s="160"/>
      <c r="N377" s="160"/>
      <c r="O377" s="160"/>
      <c r="P377" s="160"/>
      <c r="Q377" t="s">
        <v>1277</v>
      </c>
      <c r="R377" s="160" t="s">
        <v>1278</v>
      </c>
      <c r="S377" s="1" t="s">
        <v>73</v>
      </c>
      <c r="T377" s="1"/>
      <c r="U377" s="185"/>
      <c r="V377" s="1"/>
      <c r="W377" s="1"/>
      <c r="X377" s="160"/>
      <c r="Y377" s="160"/>
      <c r="Z377" s="160"/>
      <c r="AA377" s="160"/>
      <c r="AB377" s="160"/>
      <c r="AC377" s="160"/>
    </row>
    <row r="378" spans="1:29">
      <c r="A378">
        <v>378</v>
      </c>
      <c r="B378" s="1" t="s">
        <v>2280</v>
      </c>
      <c r="C378" t="s">
        <v>240</v>
      </c>
      <c r="D378" s="1" t="s">
        <v>48</v>
      </c>
      <c r="E378" s="160"/>
      <c r="F378" s="160"/>
      <c r="G378" s="160"/>
      <c r="H378" s="160"/>
      <c r="I378" s="160"/>
      <c r="J378" s="160"/>
      <c r="K378" s="160"/>
      <c r="L378" s="160" t="s">
        <v>241</v>
      </c>
      <c r="M378" s="160"/>
      <c r="N378" s="160"/>
      <c r="O378" s="160"/>
      <c r="P378" s="160"/>
      <c r="Q378" t="s">
        <v>1279</v>
      </c>
      <c r="R378" s="160" t="s">
        <v>1280</v>
      </c>
      <c r="S378" s="1" t="s">
        <v>64</v>
      </c>
      <c r="T378" s="1"/>
      <c r="U378" s="185" t="s">
        <v>4975</v>
      </c>
      <c r="V378" s="1"/>
      <c r="W378" s="1"/>
      <c r="X378" s="160" t="s">
        <v>3592</v>
      </c>
      <c r="Y378" s="160" t="s">
        <v>4965</v>
      </c>
      <c r="Z378" s="160" t="s">
        <v>4974</v>
      </c>
      <c r="AA378" s="160"/>
      <c r="AB378" s="160"/>
      <c r="AC378" s="160" t="s">
        <v>5700</v>
      </c>
    </row>
    <row r="379" spans="1:29">
      <c r="A379">
        <v>379</v>
      </c>
      <c r="B379" s="1" t="s">
        <v>2280</v>
      </c>
      <c r="C379" t="s">
        <v>253</v>
      </c>
      <c r="D379" s="1" t="s">
        <v>48</v>
      </c>
      <c r="E379" s="160"/>
      <c r="F379" s="160"/>
      <c r="G379" s="160"/>
      <c r="H379" s="160"/>
      <c r="I379" s="160"/>
      <c r="J379" s="160"/>
      <c r="K379" s="160"/>
      <c r="L379" s="160" t="s">
        <v>254</v>
      </c>
      <c r="M379" s="160"/>
      <c r="N379" s="160"/>
      <c r="O379" s="160"/>
      <c r="P379" s="160"/>
      <c r="Q379" t="s">
        <v>1281</v>
      </c>
      <c r="R379" s="160" t="s">
        <v>1282</v>
      </c>
      <c r="S379" s="1" t="s">
        <v>43</v>
      </c>
      <c r="T379" s="1"/>
      <c r="U379" s="185" t="s">
        <v>4976</v>
      </c>
      <c r="V379" s="1"/>
      <c r="W379" s="1"/>
      <c r="X379" s="160" t="s">
        <v>3591</v>
      </c>
      <c r="Y379" s="160" t="s">
        <v>4965</v>
      </c>
      <c r="Z379" s="160" t="s">
        <v>4974</v>
      </c>
      <c r="AA379" s="160"/>
      <c r="AB379" s="160"/>
      <c r="AC379" s="160" t="s">
        <v>5701</v>
      </c>
    </row>
    <row r="380" spans="1:29">
      <c r="A380">
        <v>380</v>
      </c>
      <c r="B380" s="1" t="s">
        <v>2280</v>
      </c>
      <c r="C380" t="s">
        <v>264</v>
      </c>
      <c r="D380" s="1" t="s">
        <v>48</v>
      </c>
      <c r="E380" s="160"/>
      <c r="F380" s="160"/>
      <c r="G380" s="160"/>
      <c r="H380" s="160"/>
      <c r="I380" s="160"/>
      <c r="J380" s="160"/>
      <c r="K380" s="160"/>
      <c r="L380" s="160" t="s">
        <v>265</v>
      </c>
      <c r="M380" s="160"/>
      <c r="N380" s="160"/>
      <c r="O380" s="160"/>
      <c r="P380" s="160"/>
      <c r="Q380" t="s">
        <v>1283</v>
      </c>
      <c r="R380" s="160" t="s">
        <v>1284</v>
      </c>
      <c r="S380" s="1" t="s">
        <v>43</v>
      </c>
      <c r="T380" s="1"/>
      <c r="U380" s="185" t="s">
        <v>4977</v>
      </c>
      <c r="V380" s="1"/>
      <c r="W380" s="1"/>
      <c r="X380" s="160" t="s">
        <v>3590</v>
      </c>
      <c r="Y380" s="160" t="s">
        <v>4965</v>
      </c>
      <c r="Z380" s="160" t="s">
        <v>4974</v>
      </c>
      <c r="AA380" s="160"/>
      <c r="AB380" s="160"/>
      <c r="AC380" s="160" t="s">
        <v>5702</v>
      </c>
    </row>
    <row r="381" spans="1:29">
      <c r="A381">
        <v>381</v>
      </c>
      <c r="B381" s="1" t="s">
        <v>2280</v>
      </c>
      <c r="C381" t="s">
        <v>274</v>
      </c>
      <c r="D381" s="1" t="s">
        <v>48</v>
      </c>
      <c r="E381" s="160"/>
      <c r="F381" s="160"/>
      <c r="G381" s="160"/>
      <c r="H381" s="160"/>
      <c r="I381" s="160"/>
      <c r="J381" s="160"/>
      <c r="K381" s="160"/>
      <c r="L381" s="160" t="s">
        <v>275</v>
      </c>
      <c r="M381" s="160"/>
      <c r="N381" s="160"/>
      <c r="O381" s="160"/>
      <c r="P381" s="160"/>
      <c r="Q381" t="s">
        <v>1285</v>
      </c>
      <c r="R381" s="160" t="s">
        <v>1286</v>
      </c>
      <c r="S381" s="1" t="s">
        <v>43</v>
      </c>
      <c r="T381" s="1"/>
      <c r="U381" s="185" t="s">
        <v>4978</v>
      </c>
      <c r="V381" s="1"/>
      <c r="W381" s="1"/>
      <c r="X381" s="160" t="s">
        <v>3589</v>
      </c>
      <c r="Y381" s="160" t="s">
        <v>4965</v>
      </c>
      <c r="Z381" s="160" t="s">
        <v>4974</v>
      </c>
      <c r="AA381" s="160"/>
      <c r="AB381" s="160"/>
      <c r="AC381" s="160" t="s">
        <v>5703</v>
      </c>
    </row>
    <row r="382" spans="1:29">
      <c r="A382">
        <v>382</v>
      </c>
      <c r="B382" s="1" t="s">
        <v>2280</v>
      </c>
      <c r="C382" t="s">
        <v>284</v>
      </c>
      <c r="D382" s="1" t="s">
        <v>48</v>
      </c>
      <c r="E382" s="160"/>
      <c r="F382" s="160"/>
      <c r="G382" s="160"/>
      <c r="H382" s="160"/>
      <c r="I382" s="160"/>
      <c r="J382" s="160"/>
      <c r="K382" s="160"/>
      <c r="L382" s="160" t="s">
        <v>285</v>
      </c>
      <c r="M382" s="160"/>
      <c r="N382" s="160"/>
      <c r="O382" s="160"/>
      <c r="P382" s="160"/>
      <c r="Q382" t="s">
        <v>1287</v>
      </c>
      <c r="R382" s="160" t="s">
        <v>1288</v>
      </c>
      <c r="S382" s="1" t="s">
        <v>43</v>
      </c>
      <c r="T382" s="1"/>
      <c r="U382" s="185" t="s">
        <v>4979</v>
      </c>
      <c r="V382" s="1"/>
      <c r="W382" s="1"/>
      <c r="X382" s="160" t="s">
        <v>3588</v>
      </c>
      <c r="Y382" s="160" t="s">
        <v>4965</v>
      </c>
      <c r="Z382" s="160" t="s">
        <v>4974</v>
      </c>
      <c r="AA382" s="160"/>
      <c r="AB382" s="160"/>
      <c r="AC382" s="160" t="s">
        <v>5704</v>
      </c>
    </row>
    <row r="383" spans="1:29">
      <c r="A383">
        <v>383</v>
      </c>
      <c r="B383" s="1" t="s">
        <v>2280</v>
      </c>
      <c r="C383" t="s">
        <v>1290</v>
      </c>
      <c r="D383" s="1" t="s">
        <v>60</v>
      </c>
      <c r="E383" s="160"/>
      <c r="F383" s="160"/>
      <c r="G383" s="160"/>
      <c r="H383" s="160" t="s">
        <v>1291</v>
      </c>
      <c r="I383" s="160"/>
      <c r="J383" s="160"/>
      <c r="K383" s="160"/>
      <c r="L383" s="160"/>
      <c r="M383" s="160"/>
      <c r="N383" s="160"/>
      <c r="O383" s="160"/>
      <c r="P383" s="160"/>
      <c r="Q383" t="s">
        <v>1292</v>
      </c>
      <c r="R383" s="160" t="s">
        <v>1293</v>
      </c>
      <c r="S383" s="1" t="s">
        <v>43</v>
      </c>
      <c r="T383" s="1"/>
      <c r="U383" s="185"/>
      <c r="V383" s="1"/>
      <c r="W383" s="1"/>
      <c r="X383" s="160"/>
      <c r="Y383" s="160"/>
      <c r="Z383" s="160"/>
      <c r="AA383" s="160"/>
      <c r="AB383" s="160"/>
      <c r="AC383" s="160"/>
    </row>
    <row r="384" spans="1:29">
      <c r="A384">
        <v>384</v>
      </c>
      <c r="B384" s="1" t="s">
        <v>2280</v>
      </c>
      <c r="C384" t="s">
        <v>1294</v>
      </c>
      <c r="D384" s="1" t="s">
        <v>69</v>
      </c>
      <c r="E384" s="160"/>
      <c r="F384" s="160"/>
      <c r="G384" s="160"/>
      <c r="H384" s="160"/>
      <c r="I384" s="160" t="s">
        <v>1295</v>
      </c>
      <c r="J384" s="160"/>
      <c r="K384" s="160"/>
      <c r="L384" s="160"/>
      <c r="M384" s="160"/>
      <c r="N384" s="160"/>
      <c r="O384" s="160"/>
      <c r="P384" s="160"/>
      <c r="Q384" t="s">
        <v>1296</v>
      </c>
      <c r="R384" s="160" t="s">
        <v>1297</v>
      </c>
      <c r="S384" s="1" t="s">
        <v>34</v>
      </c>
      <c r="T384" s="1"/>
      <c r="U384" s="185"/>
      <c r="V384" s="1"/>
      <c r="W384" s="1"/>
      <c r="X384" s="160"/>
      <c r="Y384" s="160"/>
      <c r="Z384" s="160"/>
      <c r="AA384" s="160"/>
      <c r="AB384" s="160"/>
      <c r="AC384" s="160"/>
    </row>
    <row r="385" spans="1:29">
      <c r="A385" s="161">
        <v>385</v>
      </c>
      <c r="B385" s="162" t="s">
        <v>2280</v>
      </c>
      <c r="C385" s="161" t="s">
        <v>1298</v>
      </c>
      <c r="D385" s="162" t="s">
        <v>60</v>
      </c>
      <c r="J385" s="167" t="s">
        <v>1299</v>
      </c>
      <c r="Q385" s="161" t="s">
        <v>1300</v>
      </c>
      <c r="R385" s="167" t="s">
        <v>1301</v>
      </c>
      <c r="S385" s="162" t="s">
        <v>43</v>
      </c>
      <c r="T385" s="162">
        <v>1</v>
      </c>
      <c r="U385" s="183" t="s">
        <v>4981</v>
      </c>
      <c r="V385" s="162">
        <v>2</v>
      </c>
      <c r="W385" s="162" t="s">
        <v>5366</v>
      </c>
      <c r="X385" s="167" t="s">
        <v>3586</v>
      </c>
      <c r="Y385" s="167" t="s">
        <v>4965</v>
      </c>
      <c r="Z385" s="167" t="s">
        <v>4981</v>
      </c>
      <c r="AC385" s="167" t="s">
        <v>4980</v>
      </c>
    </row>
    <row r="386" spans="1:29">
      <c r="A386" s="161">
        <v>386</v>
      </c>
      <c r="B386" s="162" t="s">
        <v>2280</v>
      </c>
      <c r="C386" s="161" t="s">
        <v>236</v>
      </c>
      <c r="D386" s="162" t="s">
        <v>69</v>
      </c>
      <c r="K386" s="167" t="s">
        <v>237</v>
      </c>
      <c r="Q386" s="161" t="s">
        <v>1302</v>
      </c>
      <c r="R386" s="167" t="s">
        <v>1303</v>
      </c>
      <c r="S386" s="162" t="s">
        <v>34</v>
      </c>
    </row>
    <row r="387" spans="1:29">
      <c r="A387" s="161">
        <v>387</v>
      </c>
      <c r="B387" s="162" t="s">
        <v>2280</v>
      </c>
      <c r="C387" s="161" t="s">
        <v>240</v>
      </c>
      <c r="D387" s="162" t="s">
        <v>48</v>
      </c>
      <c r="L387" s="167" t="s">
        <v>241</v>
      </c>
      <c r="Q387" s="161" t="s">
        <v>1304</v>
      </c>
      <c r="R387" s="167" t="s">
        <v>1305</v>
      </c>
      <c r="S387" s="162" t="s">
        <v>64</v>
      </c>
      <c r="U387" s="183" t="s">
        <v>4982</v>
      </c>
      <c r="X387" s="167" t="s">
        <v>3585</v>
      </c>
      <c r="Y387" s="167" t="s">
        <v>4965</v>
      </c>
      <c r="Z387" s="167" t="s">
        <v>4981</v>
      </c>
      <c r="AC387" s="167" t="s">
        <v>5705</v>
      </c>
    </row>
    <row r="388" spans="1:29">
      <c r="A388" s="161">
        <v>388</v>
      </c>
      <c r="B388" s="162" t="s">
        <v>2280</v>
      </c>
      <c r="C388" s="161" t="s">
        <v>264</v>
      </c>
      <c r="D388" s="162" t="s">
        <v>48</v>
      </c>
      <c r="L388" s="167" t="s">
        <v>265</v>
      </c>
      <c r="Q388" s="161" t="s">
        <v>1308</v>
      </c>
      <c r="R388" s="167" t="s">
        <v>1309</v>
      </c>
      <c r="S388" s="162" t="s">
        <v>43</v>
      </c>
      <c r="U388" s="183" t="s">
        <v>4983</v>
      </c>
      <c r="X388" s="167" t="s">
        <v>3584</v>
      </c>
      <c r="Y388" s="167" t="s">
        <v>4965</v>
      </c>
      <c r="Z388" s="167" t="s">
        <v>4981</v>
      </c>
      <c r="AC388" s="167" t="s">
        <v>5706</v>
      </c>
    </row>
    <row r="389" spans="1:29">
      <c r="A389" s="161">
        <v>389</v>
      </c>
      <c r="B389" s="162" t="s">
        <v>2280</v>
      </c>
      <c r="C389" s="161" t="s">
        <v>1310</v>
      </c>
      <c r="D389" s="162" t="s">
        <v>60</v>
      </c>
      <c r="J389" s="167" t="s">
        <v>1311</v>
      </c>
      <c r="Q389" s="161" t="s">
        <v>1312</v>
      </c>
      <c r="R389" s="167" t="s">
        <v>1313</v>
      </c>
      <c r="S389" s="162" t="s">
        <v>43</v>
      </c>
      <c r="T389" s="162">
        <v>1</v>
      </c>
      <c r="U389" s="183" t="s">
        <v>4985</v>
      </c>
      <c r="V389" s="162">
        <v>2</v>
      </c>
      <c r="W389" s="162" t="s">
        <v>5365</v>
      </c>
      <c r="X389" s="167" t="s">
        <v>3583</v>
      </c>
      <c r="Y389" s="167" t="s">
        <v>4965</v>
      </c>
      <c r="Z389" s="167" t="s">
        <v>4985</v>
      </c>
      <c r="AC389" s="167" t="s">
        <v>4984</v>
      </c>
    </row>
    <row r="390" spans="1:29">
      <c r="A390" s="161">
        <v>390</v>
      </c>
      <c r="B390" s="162" t="s">
        <v>2280</v>
      </c>
      <c r="C390" s="161" t="s">
        <v>236</v>
      </c>
      <c r="D390" s="162" t="s">
        <v>69</v>
      </c>
      <c r="K390" s="167" t="s">
        <v>237</v>
      </c>
      <c r="Q390" s="161" t="s">
        <v>1314</v>
      </c>
      <c r="R390" s="167" t="s">
        <v>1315</v>
      </c>
      <c r="S390" s="162" t="s">
        <v>34</v>
      </c>
    </row>
    <row r="391" spans="1:29">
      <c r="A391" s="161">
        <v>391</v>
      </c>
      <c r="B391" s="162" t="s">
        <v>2280</v>
      </c>
      <c r="C391" s="161" t="s">
        <v>240</v>
      </c>
      <c r="D391" s="162" t="s">
        <v>48</v>
      </c>
      <c r="L391" s="167" t="s">
        <v>241</v>
      </c>
      <c r="Q391" s="161" t="s">
        <v>1316</v>
      </c>
      <c r="R391" s="167" t="s">
        <v>1317</v>
      </c>
      <c r="S391" s="162" t="s">
        <v>64</v>
      </c>
      <c r="U391" s="183" t="s">
        <v>4986</v>
      </c>
      <c r="X391" s="167" t="s">
        <v>3582</v>
      </c>
      <c r="Y391" s="167" t="s">
        <v>4965</v>
      </c>
      <c r="Z391" s="167" t="s">
        <v>4985</v>
      </c>
      <c r="AC391" s="167" t="s">
        <v>5707</v>
      </c>
    </row>
    <row r="392" spans="1:29">
      <c r="A392" s="161">
        <v>392</v>
      </c>
      <c r="B392" s="162" t="s">
        <v>2280</v>
      </c>
      <c r="C392" s="161" t="s">
        <v>264</v>
      </c>
      <c r="D392" s="162" t="s">
        <v>48</v>
      </c>
      <c r="L392" s="167" t="s">
        <v>265</v>
      </c>
      <c r="Q392" s="161" t="s">
        <v>1320</v>
      </c>
      <c r="R392" s="167" t="s">
        <v>1321</v>
      </c>
      <c r="S392" s="162" t="s">
        <v>43</v>
      </c>
      <c r="U392" s="183" t="s">
        <v>4987</v>
      </c>
      <c r="X392" s="167" t="s">
        <v>3581</v>
      </c>
      <c r="Y392" s="167" t="s">
        <v>4965</v>
      </c>
      <c r="Z392" s="167" t="s">
        <v>4985</v>
      </c>
      <c r="AC392" s="167" t="s">
        <v>5708</v>
      </c>
    </row>
    <row r="393" spans="1:29">
      <c r="A393" s="161">
        <v>393</v>
      </c>
      <c r="B393" s="162" t="s">
        <v>2280</v>
      </c>
      <c r="C393" s="161" t="s">
        <v>1322</v>
      </c>
      <c r="D393" s="162" t="s">
        <v>60</v>
      </c>
      <c r="J393" s="167" t="s">
        <v>1323</v>
      </c>
      <c r="Q393" s="161" t="s">
        <v>1324</v>
      </c>
      <c r="R393" s="167" t="s">
        <v>1325</v>
      </c>
      <c r="S393" s="162" t="s">
        <v>43</v>
      </c>
      <c r="T393" s="162">
        <v>1</v>
      </c>
      <c r="U393" s="183" t="s">
        <v>4989</v>
      </c>
      <c r="V393" s="162">
        <v>2</v>
      </c>
      <c r="W393" s="162" t="s">
        <v>5364</v>
      </c>
      <c r="X393" s="167" t="s">
        <v>3580</v>
      </c>
      <c r="Y393" s="167" t="s">
        <v>4965</v>
      </c>
      <c r="Z393" s="167" t="s">
        <v>4989</v>
      </c>
      <c r="AC393" s="167" t="s">
        <v>4988</v>
      </c>
    </row>
    <row r="394" spans="1:29">
      <c r="A394" s="161">
        <v>394</v>
      </c>
      <c r="B394" s="162" t="s">
        <v>2280</v>
      </c>
      <c r="C394" s="161" t="s">
        <v>236</v>
      </c>
      <c r="D394" s="162" t="s">
        <v>69</v>
      </c>
      <c r="K394" s="167" t="s">
        <v>237</v>
      </c>
      <c r="Q394" s="161" t="s">
        <v>1326</v>
      </c>
      <c r="R394" s="167" t="s">
        <v>1327</v>
      </c>
      <c r="S394" s="162" t="s">
        <v>34</v>
      </c>
    </row>
    <row r="395" spans="1:29">
      <c r="A395" s="161">
        <v>395</v>
      </c>
      <c r="B395" s="162" t="s">
        <v>2280</v>
      </c>
      <c r="C395" s="161" t="s">
        <v>240</v>
      </c>
      <c r="D395" s="162" t="s">
        <v>48</v>
      </c>
      <c r="L395" s="167" t="s">
        <v>241</v>
      </c>
      <c r="Q395" s="161" t="s">
        <v>1328</v>
      </c>
      <c r="R395" s="167" t="s">
        <v>1329</v>
      </c>
      <c r="S395" s="162" t="s">
        <v>64</v>
      </c>
      <c r="U395" s="183" t="s">
        <v>4990</v>
      </c>
      <c r="X395" s="167" t="s">
        <v>3579</v>
      </c>
      <c r="Y395" s="167" t="s">
        <v>4965</v>
      </c>
      <c r="Z395" s="167" t="s">
        <v>4989</v>
      </c>
      <c r="AC395" s="167" t="s">
        <v>5709</v>
      </c>
    </row>
    <row r="396" spans="1:29">
      <c r="A396" s="161">
        <v>396</v>
      </c>
      <c r="B396" s="162" t="s">
        <v>2280</v>
      </c>
      <c r="C396" s="161" t="s">
        <v>264</v>
      </c>
      <c r="D396" s="162" t="s">
        <v>48</v>
      </c>
      <c r="L396" s="167" t="s">
        <v>265</v>
      </c>
      <c r="Q396" s="161" t="s">
        <v>1332</v>
      </c>
      <c r="R396" s="167" t="s">
        <v>1333</v>
      </c>
      <c r="S396" s="162" t="s">
        <v>43</v>
      </c>
      <c r="U396" s="183" t="s">
        <v>4991</v>
      </c>
      <c r="X396" s="167" t="s">
        <v>3578</v>
      </c>
      <c r="Y396" s="167" t="s">
        <v>4965</v>
      </c>
      <c r="Z396" s="167" t="s">
        <v>4989</v>
      </c>
      <c r="AC396" s="167" t="s">
        <v>5710</v>
      </c>
    </row>
    <row r="397" spans="1:29">
      <c r="A397" s="161">
        <v>397</v>
      </c>
      <c r="B397" s="162" t="s">
        <v>2280</v>
      </c>
      <c r="C397" s="161" t="s">
        <v>1334</v>
      </c>
      <c r="D397" s="162" t="s">
        <v>60</v>
      </c>
      <c r="H397" s="167" t="s">
        <v>1335</v>
      </c>
      <c r="Q397" s="161" t="s">
        <v>1336</v>
      </c>
      <c r="R397" s="167" t="s">
        <v>1337</v>
      </c>
      <c r="S397" s="162" t="s">
        <v>43</v>
      </c>
    </row>
    <row r="398" spans="1:29">
      <c r="A398" s="161">
        <v>398</v>
      </c>
      <c r="B398" s="162" t="s">
        <v>2280</v>
      </c>
      <c r="C398" s="161" t="s">
        <v>1340</v>
      </c>
      <c r="D398" s="162" t="s">
        <v>69</v>
      </c>
      <c r="I398" s="167" t="s">
        <v>1341</v>
      </c>
      <c r="Q398" s="161" t="s">
        <v>1342</v>
      </c>
      <c r="R398" s="167" t="s">
        <v>1343</v>
      </c>
      <c r="S398" s="162" t="s">
        <v>34</v>
      </c>
    </row>
    <row r="399" spans="1:29">
      <c r="A399" s="161">
        <v>399</v>
      </c>
      <c r="B399" s="162" t="s">
        <v>2280</v>
      </c>
      <c r="C399" s="161" t="s">
        <v>1344</v>
      </c>
      <c r="D399" s="162" t="s">
        <v>60</v>
      </c>
      <c r="J399" s="167" t="s">
        <v>1345</v>
      </c>
      <c r="Q399" s="161" t="s">
        <v>1346</v>
      </c>
      <c r="R399" s="167" t="s">
        <v>1347</v>
      </c>
      <c r="S399" s="162" t="s">
        <v>43</v>
      </c>
      <c r="T399" s="162">
        <v>1</v>
      </c>
      <c r="U399" s="183" t="s">
        <v>4993</v>
      </c>
      <c r="V399" s="162">
        <v>2</v>
      </c>
      <c r="W399" s="162" t="s">
        <v>5363</v>
      </c>
      <c r="X399" s="167" t="s">
        <v>3576</v>
      </c>
      <c r="Y399" s="167" t="s">
        <v>4965</v>
      </c>
      <c r="Z399" s="167" t="s">
        <v>4993</v>
      </c>
      <c r="AC399" s="167" t="s">
        <v>4992</v>
      </c>
    </row>
    <row r="400" spans="1:29">
      <c r="A400" s="161">
        <v>400</v>
      </c>
      <c r="B400" s="162" t="s">
        <v>2280</v>
      </c>
      <c r="C400" s="161" t="s">
        <v>340</v>
      </c>
      <c r="D400" s="162" t="s">
        <v>69</v>
      </c>
      <c r="K400" s="167" t="s">
        <v>341</v>
      </c>
      <c r="Q400" s="161" t="s">
        <v>1348</v>
      </c>
      <c r="R400" s="167" t="s">
        <v>1349</v>
      </c>
      <c r="S400" s="162" t="s">
        <v>34</v>
      </c>
    </row>
    <row r="401" spans="1:29">
      <c r="A401" s="161">
        <v>401</v>
      </c>
      <c r="B401" s="162" t="s">
        <v>2280</v>
      </c>
      <c r="C401" s="161" t="s">
        <v>344</v>
      </c>
      <c r="D401" s="162" t="s">
        <v>48</v>
      </c>
      <c r="L401" s="167" t="s">
        <v>345</v>
      </c>
      <c r="Q401" s="161" t="s">
        <v>1350</v>
      </c>
      <c r="R401" s="167" t="s">
        <v>1351</v>
      </c>
      <c r="S401" s="162" t="s">
        <v>43</v>
      </c>
      <c r="U401" s="183" t="s">
        <v>4994</v>
      </c>
      <c r="X401" s="167" t="s">
        <v>4031</v>
      </c>
      <c r="Y401" s="167" t="s">
        <v>4965</v>
      </c>
      <c r="Z401" s="167" t="s">
        <v>4993</v>
      </c>
      <c r="AC401" s="167" t="s">
        <v>5711</v>
      </c>
    </row>
    <row r="402" spans="1:29">
      <c r="A402" s="161">
        <v>402</v>
      </c>
      <c r="B402" s="162" t="s">
        <v>2280</v>
      </c>
      <c r="C402" s="161" t="s">
        <v>350</v>
      </c>
      <c r="D402" s="162" t="s">
        <v>48</v>
      </c>
      <c r="L402" s="167" t="s">
        <v>351</v>
      </c>
      <c r="Q402" s="161" t="s">
        <v>1352</v>
      </c>
      <c r="R402" s="167" t="s">
        <v>1353</v>
      </c>
      <c r="S402" s="162" t="s">
        <v>43</v>
      </c>
      <c r="U402" s="183" t="s">
        <v>4995</v>
      </c>
      <c r="X402" s="167" t="s">
        <v>3575</v>
      </c>
      <c r="Y402" s="167" t="s">
        <v>4965</v>
      </c>
      <c r="Z402" s="167" t="s">
        <v>4993</v>
      </c>
      <c r="AC402" s="167" t="s">
        <v>5712</v>
      </c>
    </row>
    <row r="403" spans="1:29">
      <c r="A403" s="161">
        <v>403</v>
      </c>
      <c r="B403" s="162" t="s">
        <v>2280</v>
      </c>
      <c r="C403" s="161" t="s">
        <v>359</v>
      </c>
      <c r="D403" s="162" t="s">
        <v>48</v>
      </c>
      <c r="L403" s="167" t="s">
        <v>360</v>
      </c>
      <c r="Q403" s="161" t="s">
        <v>1356</v>
      </c>
      <c r="R403" s="167" t="s">
        <v>1357</v>
      </c>
      <c r="S403" s="162" t="s">
        <v>43</v>
      </c>
      <c r="U403" s="183" t="s">
        <v>4996</v>
      </c>
      <c r="X403" s="167" t="s">
        <v>3574</v>
      </c>
      <c r="Y403" s="167" t="s">
        <v>4965</v>
      </c>
      <c r="Z403" s="167" t="s">
        <v>4993</v>
      </c>
      <c r="AC403" s="167" t="s">
        <v>5713</v>
      </c>
    </row>
    <row r="404" spans="1:29">
      <c r="A404" s="161">
        <v>404</v>
      </c>
      <c r="B404" s="162" t="s">
        <v>2280</v>
      </c>
      <c r="C404" s="161" t="s">
        <v>446</v>
      </c>
      <c r="D404" s="162" t="s">
        <v>60</v>
      </c>
      <c r="L404" s="167" t="s">
        <v>447</v>
      </c>
      <c r="Q404" s="161" t="s">
        <v>1360</v>
      </c>
      <c r="R404" s="167" t="s">
        <v>1361</v>
      </c>
      <c r="S404" s="162" t="s">
        <v>43</v>
      </c>
    </row>
    <row r="405" spans="1:29">
      <c r="A405" s="161">
        <v>405</v>
      </c>
      <c r="B405" s="162" t="s">
        <v>2280</v>
      </c>
      <c r="C405" s="161" t="s">
        <v>452</v>
      </c>
      <c r="D405" s="162" t="s">
        <v>69</v>
      </c>
      <c r="M405" s="167" t="s">
        <v>453</v>
      </c>
      <c r="Q405" s="161" t="s">
        <v>1364</v>
      </c>
      <c r="R405" s="167" t="s">
        <v>1365</v>
      </c>
      <c r="S405" s="162" t="s">
        <v>34</v>
      </c>
    </row>
    <row r="406" spans="1:29">
      <c r="A406" s="161">
        <v>406</v>
      </c>
      <c r="B406" s="162" t="s">
        <v>2280</v>
      </c>
      <c r="C406" s="161" t="s">
        <v>456</v>
      </c>
      <c r="D406" s="162" t="s">
        <v>48</v>
      </c>
      <c r="N406" s="167" t="s">
        <v>457</v>
      </c>
      <c r="Q406" s="161" t="s">
        <v>1366</v>
      </c>
      <c r="R406" s="167" t="s">
        <v>1367</v>
      </c>
      <c r="S406" s="162" t="s">
        <v>43</v>
      </c>
      <c r="U406" s="183" t="s">
        <v>4997</v>
      </c>
      <c r="X406" s="167" t="s">
        <v>3572</v>
      </c>
      <c r="Y406" s="167" t="s">
        <v>4965</v>
      </c>
      <c r="Z406" s="167" t="s">
        <v>4993</v>
      </c>
      <c r="AC406" s="167" t="s">
        <v>5714</v>
      </c>
    </row>
    <row r="407" spans="1:29">
      <c r="A407" s="161">
        <v>407</v>
      </c>
      <c r="B407" s="162" t="s">
        <v>2280</v>
      </c>
      <c r="C407" s="161" t="s">
        <v>462</v>
      </c>
      <c r="D407" s="162" t="s">
        <v>48</v>
      </c>
      <c r="N407" s="167" t="s">
        <v>463</v>
      </c>
      <c r="Q407" s="161" t="s">
        <v>1370</v>
      </c>
      <c r="R407" s="167" t="s">
        <v>1371</v>
      </c>
      <c r="S407" s="162" t="s">
        <v>43</v>
      </c>
      <c r="U407" s="183" t="s">
        <v>4998</v>
      </c>
      <c r="X407" s="167" t="s">
        <v>3571</v>
      </c>
      <c r="Y407" s="167" t="s">
        <v>4965</v>
      </c>
      <c r="Z407" s="167" t="s">
        <v>4993</v>
      </c>
      <c r="AC407" s="167" t="s">
        <v>5715</v>
      </c>
    </row>
    <row r="408" spans="1:29">
      <c r="A408" s="161">
        <v>408</v>
      </c>
      <c r="B408" s="162" t="s">
        <v>2280</v>
      </c>
      <c r="C408" s="161" t="s">
        <v>468</v>
      </c>
      <c r="D408" s="162" t="s">
        <v>48</v>
      </c>
      <c r="N408" s="167" t="s">
        <v>469</v>
      </c>
      <c r="Q408" s="161" t="s">
        <v>1374</v>
      </c>
      <c r="R408" s="167" t="s">
        <v>1375</v>
      </c>
      <c r="S408" s="162" t="s">
        <v>43</v>
      </c>
      <c r="U408" s="183" t="s">
        <v>4999</v>
      </c>
      <c r="X408" s="167" t="s">
        <v>3570</v>
      </c>
      <c r="Y408" s="167" t="s">
        <v>4965</v>
      </c>
      <c r="Z408" s="167" t="s">
        <v>4993</v>
      </c>
      <c r="AC408" s="167" t="s">
        <v>5716</v>
      </c>
    </row>
    <row r="409" spans="1:29">
      <c r="A409" s="161">
        <v>409</v>
      </c>
      <c r="B409" s="162" t="s">
        <v>2280</v>
      </c>
      <c r="C409" s="161" t="s">
        <v>474</v>
      </c>
      <c r="D409" s="162" t="s">
        <v>48</v>
      </c>
      <c r="N409" s="167" t="s">
        <v>475</v>
      </c>
      <c r="Q409" s="161" t="s">
        <v>1378</v>
      </c>
      <c r="R409" s="167" t="s">
        <v>1379</v>
      </c>
      <c r="S409" s="162" t="s">
        <v>43</v>
      </c>
      <c r="U409" s="183" t="s">
        <v>5000</v>
      </c>
      <c r="X409" s="167" t="s">
        <v>3569</v>
      </c>
      <c r="Y409" s="167" t="s">
        <v>4965</v>
      </c>
      <c r="Z409" s="167" t="s">
        <v>4993</v>
      </c>
      <c r="AC409" s="167" t="s">
        <v>5717</v>
      </c>
    </row>
    <row r="410" spans="1:29">
      <c r="A410" s="161">
        <v>410</v>
      </c>
      <c r="B410" s="162" t="s">
        <v>2280</v>
      </c>
      <c r="C410" s="161" t="s">
        <v>480</v>
      </c>
      <c r="D410" s="162" t="s">
        <v>48</v>
      </c>
      <c r="N410" s="167" t="s">
        <v>481</v>
      </c>
      <c r="Q410" s="161" t="s">
        <v>1382</v>
      </c>
      <c r="R410" s="167" t="s">
        <v>1383</v>
      </c>
      <c r="S410" s="162" t="s">
        <v>43</v>
      </c>
      <c r="U410" s="183" t="s">
        <v>5001</v>
      </c>
      <c r="X410" s="167" t="s">
        <v>3568</v>
      </c>
      <c r="Y410" s="167" t="s">
        <v>4965</v>
      </c>
      <c r="Z410" s="167" t="s">
        <v>4993</v>
      </c>
      <c r="AC410" s="167" t="s">
        <v>5718</v>
      </c>
    </row>
    <row r="411" spans="1:29">
      <c r="A411" s="161">
        <v>411</v>
      </c>
      <c r="B411" s="162" t="s">
        <v>2280</v>
      </c>
      <c r="C411" s="161" t="s">
        <v>1386</v>
      </c>
      <c r="D411" s="162" t="s">
        <v>60</v>
      </c>
      <c r="J411" s="167" t="s">
        <v>1387</v>
      </c>
      <c r="Q411" s="161" t="s">
        <v>1388</v>
      </c>
      <c r="R411" s="167" t="s">
        <v>1389</v>
      </c>
      <c r="S411" s="162" t="s">
        <v>43</v>
      </c>
    </row>
    <row r="412" spans="1:29">
      <c r="A412" s="161">
        <v>412</v>
      </c>
      <c r="B412" s="162" t="s">
        <v>2280</v>
      </c>
      <c r="C412" s="161" t="s">
        <v>1390</v>
      </c>
      <c r="D412" s="162" t="s">
        <v>69</v>
      </c>
      <c r="K412" s="167" t="s">
        <v>1391</v>
      </c>
      <c r="Q412" s="161" t="s">
        <v>1392</v>
      </c>
      <c r="R412" s="167" t="s">
        <v>1393</v>
      </c>
      <c r="S412" s="162" t="s">
        <v>34</v>
      </c>
    </row>
    <row r="413" spans="1:29">
      <c r="A413" s="161">
        <v>413</v>
      </c>
      <c r="B413" s="162" t="s">
        <v>2280</v>
      </c>
      <c r="C413" s="161" t="s">
        <v>1394</v>
      </c>
      <c r="D413" s="162" t="s">
        <v>48</v>
      </c>
      <c r="L413" s="167" t="s">
        <v>1395</v>
      </c>
      <c r="Q413" s="161" t="s">
        <v>1396</v>
      </c>
      <c r="R413" s="167" t="s">
        <v>1397</v>
      </c>
      <c r="S413" s="162" t="s">
        <v>43</v>
      </c>
      <c r="U413" s="183" t="s">
        <v>5002</v>
      </c>
      <c r="X413" s="167" t="s">
        <v>3566</v>
      </c>
      <c r="Y413" s="167" t="s">
        <v>4965</v>
      </c>
      <c r="Z413" s="167" t="s">
        <v>4993</v>
      </c>
      <c r="AC413" s="167" t="s">
        <v>5719</v>
      </c>
    </row>
    <row r="414" spans="1:29">
      <c r="A414" s="161">
        <v>414</v>
      </c>
      <c r="B414" s="162" t="s">
        <v>2280</v>
      </c>
      <c r="C414" s="161" t="s">
        <v>1401</v>
      </c>
      <c r="D414" s="162" t="s">
        <v>60</v>
      </c>
      <c r="J414" s="167" t="s">
        <v>1402</v>
      </c>
      <c r="Q414" s="161" t="s">
        <v>1403</v>
      </c>
      <c r="R414" s="167" t="s">
        <v>1404</v>
      </c>
      <c r="S414" s="162" t="s">
        <v>210</v>
      </c>
      <c r="T414" s="162" t="s">
        <v>3359</v>
      </c>
      <c r="U414" s="183" t="s">
        <v>5004</v>
      </c>
      <c r="V414" s="162">
        <v>2</v>
      </c>
      <c r="W414" s="162" t="s">
        <v>5362</v>
      </c>
      <c r="X414" s="167" t="s">
        <v>3565</v>
      </c>
      <c r="Y414" s="167" t="s">
        <v>4965</v>
      </c>
      <c r="Z414" s="167" t="s">
        <v>5004</v>
      </c>
      <c r="AC414" s="167" t="s">
        <v>5003</v>
      </c>
    </row>
    <row r="415" spans="1:29">
      <c r="A415" s="161">
        <v>415</v>
      </c>
      <c r="B415" s="162" t="s">
        <v>2280</v>
      </c>
      <c r="C415" s="161" t="s">
        <v>236</v>
      </c>
      <c r="D415" s="162" t="s">
        <v>69</v>
      </c>
      <c r="K415" s="167" t="s">
        <v>237</v>
      </c>
      <c r="Q415" s="161" t="s">
        <v>1405</v>
      </c>
      <c r="R415" s="167" t="s">
        <v>1406</v>
      </c>
      <c r="S415" s="162" t="s">
        <v>34</v>
      </c>
    </row>
    <row r="416" spans="1:29">
      <c r="A416" s="161">
        <v>416</v>
      </c>
      <c r="B416" s="162" t="s">
        <v>2280</v>
      </c>
      <c r="C416" s="161" t="s">
        <v>240</v>
      </c>
      <c r="D416" s="162" t="s">
        <v>48</v>
      </c>
      <c r="L416" s="167" t="s">
        <v>241</v>
      </c>
      <c r="Q416" s="161" t="s">
        <v>1407</v>
      </c>
      <c r="R416" s="167" t="s">
        <v>1408</v>
      </c>
      <c r="S416" s="162" t="s">
        <v>64</v>
      </c>
      <c r="U416" s="183" t="s">
        <v>5005</v>
      </c>
      <c r="X416" s="167" t="s">
        <v>3564</v>
      </c>
      <c r="Y416" s="167" t="s">
        <v>4965</v>
      </c>
      <c r="Z416" s="167" t="s">
        <v>5004</v>
      </c>
      <c r="AC416" s="167" t="s">
        <v>5720</v>
      </c>
    </row>
    <row r="417" spans="1:29">
      <c r="A417" s="161">
        <v>417</v>
      </c>
      <c r="B417" s="162" t="s">
        <v>2280</v>
      </c>
      <c r="C417" s="161" t="s">
        <v>264</v>
      </c>
      <c r="D417" s="162" t="s">
        <v>48</v>
      </c>
      <c r="L417" s="167" t="s">
        <v>265</v>
      </c>
      <c r="Q417" s="161" t="s">
        <v>1411</v>
      </c>
      <c r="R417" s="167" t="s">
        <v>1412</v>
      </c>
      <c r="S417" s="162" t="s">
        <v>43</v>
      </c>
      <c r="U417" s="183" t="s">
        <v>5006</v>
      </c>
      <c r="X417" s="167" t="s">
        <v>3563</v>
      </c>
      <c r="Y417" s="167" t="s">
        <v>4965</v>
      </c>
      <c r="Z417" s="167" t="s">
        <v>5004</v>
      </c>
      <c r="AC417" s="167" t="s">
        <v>5721</v>
      </c>
    </row>
    <row r="418" spans="1:29">
      <c r="A418" s="161">
        <v>418</v>
      </c>
      <c r="B418" s="162" t="s">
        <v>2280</v>
      </c>
      <c r="C418" s="161" t="s">
        <v>274</v>
      </c>
      <c r="D418" s="162" t="s">
        <v>48</v>
      </c>
      <c r="L418" s="167" t="s">
        <v>275</v>
      </c>
      <c r="Q418" s="161" t="s">
        <v>1414</v>
      </c>
      <c r="R418" s="167" t="s">
        <v>3562</v>
      </c>
      <c r="S418" s="162" t="s">
        <v>43</v>
      </c>
      <c r="U418" s="183" t="s">
        <v>5007</v>
      </c>
      <c r="X418" s="167" t="s">
        <v>3561</v>
      </c>
      <c r="Y418" s="167" t="s">
        <v>4965</v>
      </c>
      <c r="Z418" s="167" t="s">
        <v>5004</v>
      </c>
      <c r="AC418" s="167" t="s">
        <v>5722</v>
      </c>
    </row>
    <row r="419" spans="1:29">
      <c r="A419" s="161">
        <v>419</v>
      </c>
      <c r="B419" s="162" t="s">
        <v>2280</v>
      </c>
      <c r="C419" s="161" t="s">
        <v>1416</v>
      </c>
      <c r="D419" s="162" t="s">
        <v>48</v>
      </c>
      <c r="L419" s="167" t="s">
        <v>1417</v>
      </c>
      <c r="Q419" s="161" t="s">
        <v>1418</v>
      </c>
      <c r="R419" s="167" t="s">
        <v>3560</v>
      </c>
      <c r="S419" s="162" t="s">
        <v>43</v>
      </c>
      <c r="U419" s="183" t="s">
        <v>5008</v>
      </c>
      <c r="X419" s="167" t="s">
        <v>3559</v>
      </c>
      <c r="Y419" s="167" t="s">
        <v>4965</v>
      </c>
      <c r="Z419" s="167" t="s">
        <v>5004</v>
      </c>
      <c r="AC419" s="167" t="s">
        <v>5723</v>
      </c>
    </row>
    <row r="420" spans="1:29">
      <c r="A420" s="161">
        <v>420</v>
      </c>
      <c r="B420" s="162" t="s">
        <v>2280</v>
      </c>
      <c r="C420" s="161" t="s">
        <v>284</v>
      </c>
      <c r="D420" s="162" t="s">
        <v>48</v>
      </c>
      <c r="L420" s="167" t="s">
        <v>285</v>
      </c>
      <c r="Q420" s="161" t="s">
        <v>1420</v>
      </c>
      <c r="R420" s="167" t="s">
        <v>3558</v>
      </c>
      <c r="S420" s="162" t="s">
        <v>43</v>
      </c>
      <c r="U420" s="183" t="s">
        <v>5009</v>
      </c>
      <c r="X420" s="167" t="s">
        <v>3557</v>
      </c>
      <c r="Y420" s="167" t="s">
        <v>4965</v>
      </c>
      <c r="Z420" s="167" t="s">
        <v>5004</v>
      </c>
      <c r="AC420" s="167" t="s">
        <v>5724</v>
      </c>
    </row>
    <row r="421" spans="1:29">
      <c r="A421" s="161">
        <v>421</v>
      </c>
      <c r="B421" s="162" t="s">
        <v>2280</v>
      </c>
      <c r="C421" s="161" t="s">
        <v>1422</v>
      </c>
      <c r="D421" s="162" t="s">
        <v>60</v>
      </c>
      <c r="J421" s="167" t="s">
        <v>1423</v>
      </c>
      <c r="Q421" s="161" t="s">
        <v>1424</v>
      </c>
      <c r="R421" s="167" t="s">
        <v>1425</v>
      </c>
      <c r="S421" s="162" t="s">
        <v>210</v>
      </c>
      <c r="T421" s="162" t="s">
        <v>3359</v>
      </c>
      <c r="U421" s="183" t="s">
        <v>5011</v>
      </c>
      <c r="V421" s="162">
        <v>2</v>
      </c>
      <c r="W421" s="162" t="s">
        <v>5361</v>
      </c>
      <c r="X421" s="167" t="s">
        <v>3556</v>
      </c>
      <c r="Y421" s="167" t="s">
        <v>4965</v>
      </c>
      <c r="Z421" s="167" t="s">
        <v>5011</v>
      </c>
      <c r="AC421" s="167" t="s">
        <v>5010</v>
      </c>
    </row>
    <row r="422" spans="1:29">
      <c r="A422" s="161">
        <v>422</v>
      </c>
      <c r="B422" s="162" t="s">
        <v>2280</v>
      </c>
      <c r="C422" s="161" t="s">
        <v>236</v>
      </c>
      <c r="D422" s="162" t="s">
        <v>69</v>
      </c>
      <c r="K422" s="167" t="s">
        <v>237</v>
      </c>
      <c r="Q422" s="161" t="s">
        <v>1426</v>
      </c>
      <c r="R422" s="167" t="s">
        <v>1427</v>
      </c>
      <c r="S422" s="162" t="s">
        <v>34</v>
      </c>
    </row>
    <row r="423" spans="1:29">
      <c r="A423" s="161">
        <v>423</v>
      </c>
      <c r="B423" s="162" t="s">
        <v>2280</v>
      </c>
      <c r="C423" s="161" t="s">
        <v>240</v>
      </c>
      <c r="D423" s="162" t="s">
        <v>48</v>
      </c>
      <c r="L423" s="167" t="s">
        <v>241</v>
      </c>
      <c r="Q423" s="161" t="s">
        <v>1428</v>
      </c>
      <c r="R423" s="167" t="s">
        <v>1429</v>
      </c>
      <c r="S423" s="162" t="s">
        <v>64</v>
      </c>
      <c r="U423" s="183" t="s">
        <v>5012</v>
      </c>
      <c r="X423" s="167" t="s">
        <v>3555</v>
      </c>
      <c r="Y423" s="167" t="s">
        <v>4965</v>
      </c>
      <c r="Z423" s="167" t="s">
        <v>5011</v>
      </c>
      <c r="AC423" s="167" t="s">
        <v>5725</v>
      </c>
    </row>
    <row r="424" spans="1:29">
      <c r="A424" s="161">
        <v>424</v>
      </c>
      <c r="B424" s="162" t="s">
        <v>2280</v>
      </c>
      <c r="C424" s="161" t="s">
        <v>264</v>
      </c>
      <c r="D424" s="162" t="s">
        <v>48</v>
      </c>
      <c r="L424" s="167" t="s">
        <v>265</v>
      </c>
      <c r="Q424" s="161" t="s">
        <v>1432</v>
      </c>
      <c r="R424" s="167" t="s">
        <v>1433</v>
      </c>
      <c r="S424" s="162" t="s">
        <v>43</v>
      </c>
      <c r="U424" s="183" t="s">
        <v>5013</v>
      </c>
      <c r="X424" s="167" t="s">
        <v>3554</v>
      </c>
      <c r="Y424" s="167" t="s">
        <v>4965</v>
      </c>
      <c r="Z424" s="167" t="s">
        <v>5011</v>
      </c>
      <c r="AC424" s="167" t="s">
        <v>5726</v>
      </c>
    </row>
    <row r="425" spans="1:29">
      <c r="A425" s="161">
        <v>425</v>
      </c>
      <c r="B425" s="162" t="s">
        <v>2280</v>
      </c>
      <c r="C425" s="161" t="s">
        <v>274</v>
      </c>
      <c r="D425" s="162" t="s">
        <v>48</v>
      </c>
      <c r="L425" s="167" t="s">
        <v>275</v>
      </c>
      <c r="Q425" s="161" t="s">
        <v>1414</v>
      </c>
      <c r="R425" s="167" t="s">
        <v>3553</v>
      </c>
      <c r="S425" s="162" t="s">
        <v>43</v>
      </c>
      <c r="U425" s="183" t="s">
        <v>5014</v>
      </c>
      <c r="X425" s="167" t="s">
        <v>3552</v>
      </c>
      <c r="Y425" s="167" t="s">
        <v>4965</v>
      </c>
      <c r="Z425" s="167" t="s">
        <v>5011</v>
      </c>
      <c r="AC425" s="167" t="s">
        <v>5727</v>
      </c>
    </row>
    <row r="426" spans="1:29">
      <c r="A426" s="161">
        <v>426</v>
      </c>
      <c r="B426" s="162" t="s">
        <v>2280</v>
      </c>
      <c r="C426" s="161" t="s">
        <v>284</v>
      </c>
      <c r="D426" s="162" t="s">
        <v>48</v>
      </c>
      <c r="L426" s="167" t="s">
        <v>285</v>
      </c>
      <c r="Q426" s="161" t="s">
        <v>1420</v>
      </c>
      <c r="R426" s="167" t="s">
        <v>1436</v>
      </c>
      <c r="S426" s="162" t="s">
        <v>43</v>
      </c>
      <c r="U426" s="183" t="s">
        <v>5015</v>
      </c>
      <c r="X426" s="167" t="s">
        <v>3551</v>
      </c>
      <c r="Y426" s="167" t="s">
        <v>4965</v>
      </c>
      <c r="Z426" s="167" t="s">
        <v>5011</v>
      </c>
      <c r="AC426" s="167" t="s">
        <v>5728</v>
      </c>
    </row>
    <row r="427" spans="1:29">
      <c r="A427" s="161">
        <v>427</v>
      </c>
      <c r="B427" s="162" t="s">
        <v>2280</v>
      </c>
      <c r="C427" s="161" t="s">
        <v>1437</v>
      </c>
      <c r="D427" s="162" t="s">
        <v>60</v>
      </c>
      <c r="H427" s="167" t="s">
        <v>1438</v>
      </c>
      <c r="Q427" s="161" t="s">
        <v>1439</v>
      </c>
      <c r="R427" s="167" t="s">
        <v>3550</v>
      </c>
      <c r="S427" s="162" t="s">
        <v>43</v>
      </c>
      <c r="T427" s="162">
        <v>1</v>
      </c>
      <c r="U427" s="183" t="s">
        <v>5357</v>
      </c>
      <c r="V427" s="162">
        <v>2</v>
      </c>
      <c r="W427" s="162" t="s">
        <v>5360</v>
      </c>
      <c r="X427" s="167" t="s">
        <v>3549</v>
      </c>
      <c r="Y427" s="167" t="s">
        <v>4965</v>
      </c>
      <c r="Z427" s="167" t="s">
        <v>5357</v>
      </c>
      <c r="AC427" s="167" t="s">
        <v>5359</v>
      </c>
    </row>
    <row r="428" spans="1:29">
      <c r="A428" s="161">
        <v>428</v>
      </c>
      <c r="B428" s="162" t="s">
        <v>2280</v>
      </c>
      <c r="C428" s="161" t="s">
        <v>1442</v>
      </c>
      <c r="D428" s="162" t="s">
        <v>69</v>
      </c>
      <c r="I428" s="167" t="s">
        <v>1443</v>
      </c>
      <c r="Q428" s="161" t="s">
        <v>1444</v>
      </c>
      <c r="R428" s="167" t="s">
        <v>1445</v>
      </c>
      <c r="S428" s="162" t="s">
        <v>34</v>
      </c>
    </row>
    <row r="429" spans="1:29">
      <c r="A429" s="161">
        <v>429</v>
      </c>
      <c r="B429" s="162" t="s">
        <v>2280</v>
      </c>
      <c r="C429" s="161" t="s">
        <v>1446</v>
      </c>
      <c r="D429" s="162" t="s">
        <v>48</v>
      </c>
      <c r="J429" s="167" t="s">
        <v>1447</v>
      </c>
      <c r="Q429" s="161" t="s">
        <v>1448</v>
      </c>
      <c r="R429" s="167" t="s">
        <v>3548</v>
      </c>
      <c r="S429" s="162" t="s">
        <v>43</v>
      </c>
      <c r="U429" s="183" t="s">
        <v>5358</v>
      </c>
      <c r="X429" s="167" t="s">
        <v>3547</v>
      </c>
      <c r="Y429" s="167" t="s">
        <v>4965</v>
      </c>
      <c r="Z429" s="167" t="s">
        <v>5357</v>
      </c>
      <c r="AC429" s="167" t="s">
        <v>5729</v>
      </c>
    </row>
    <row r="430" spans="1:29">
      <c r="A430" s="161">
        <v>430</v>
      </c>
      <c r="B430" s="162" t="s">
        <v>2280</v>
      </c>
      <c r="C430" s="161" t="s">
        <v>1450</v>
      </c>
      <c r="D430" s="162" t="s">
        <v>60</v>
      </c>
      <c r="J430" s="167" t="s">
        <v>1451</v>
      </c>
      <c r="Q430" s="161" t="s">
        <v>1452</v>
      </c>
      <c r="R430" s="167" t="s">
        <v>1453</v>
      </c>
      <c r="S430" s="162" t="s">
        <v>210</v>
      </c>
      <c r="T430" s="162" t="s">
        <v>3359</v>
      </c>
      <c r="U430" s="183" t="s">
        <v>5018</v>
      </c>
      <c r="V430" s="162">
        <v>2</v>
      </c>
      <c r="W430" s="162" t="s">
        <v>5356</v>
      </c>
      <c r="X430" s="167" t="s">
        <v>3544</v>
      </c>
      <c r="Y430" s="167" t="s">
        <v>4965</v>
      </c>
      <c r="Z430" s="167" t="s">
        <v>5018</v>
      </c>
      <c r="AC430" s="167" t="s">
        <v>5017</v>
      </c>
    </row>
    <row r="431" spans="1:29">
      <c r="A431" s="161">
        <v>431</v>
      </c>
      <c r="B431" s="162" t="s">
        <v>2280</v>
      </c>
      <c r="C431" s="161" t="s">
        <v>1456</v>
      </c>
      <c r="D431" s="162" t="s">
        <v>69</v>
      </c>
      <c r="K431" s="167" t="s">
        <v>1457</v>
      </c>
      <c r="Q431" s="161" t="s">
        <v>1458</v>
      </c>
      <c r="R431" s="167" t="s">
        <v>1459</v>
      </c>
      <c r="S431" s="162" t="s">
        <v>73</v>
      </c>
    </row>
    <row r="432" spans="1:29">
      <c r="A432" s="161">
        <v>432</v>
      </c>
      <c r="B432" s="162" t="s">
        <v>2280</v>
      </c>
      <c r="C432" s="161" t="s">
        <v>1460</v>
      </c>
      <c r="D432" s="162" t="s">
        <v>48</v>
      </c>
      <c r="L432" s="167" t="s">
        <v>1461</v>
      </c>
      <c r="Q432" s="161" t="s">
        <v>3546</v>
      </c>
      <c r="R432" s="167" t="s">
        <v>3545</v>
      </c>
      <c r="S432" s="162" t="s">
        <v>64</v>
      </c>
      <c r="U432" s="183" t="s">
        <v>5019</v>
      </c>
      <c r="X432" s="167" t="s">
        <v>3541</v>
      </c>
      <c r="Y432" s="167" t="s">
        <v>4965</v>
      </c>
      <c r="Z432" s="167" t="s">
        <v>5018</v>
      </c>
      <c r="AC432" s="167" t="s">
        <v>5730</v>
      </c>
    </row>
    <row r="433" spans="1:29">
      <c r="A433" s="161">
        <v>433</v>
      </c>
      <c r="B433" s="162" t="s">
        <v>2280</v>
      </c>
      <c r="C433" s="161" t="s">
        <v>1466</v>
      </c>
      <c r="D433" s="162" t="s">
        <v>48</v>
      </c>
      <c r="L433" s="167" t="s">
        <v>1467</v>
      </c>
      <c r="Q433" s="161" t="s">
        <v>1468</v>
      </c>
      <c r="R433" s="167" t="s">
        <v>1469</v>
      </c>
      <c r="S433" s="162" t="s">
        <v>43</v>
      </c>
      <c r="U433" s="183" t="s">
        <v>5020</v>
      </c>
      <c r="X433" s="167" t="s">
        <v>3540</v>
      </c>
      <c r="Y433" s="167" t="s">
        <v>4965</v>
      </c>
      <c r="Z433" s="167" t="s">
        <v>5018</v>
      </c>
      <c r="AC433" s="167" t="s">
        <v>5731</v>
      </c>
    </row>
    <row r="434" spans="1:29">
      <c r="A434" s="161">
        <v>434</v>
      </c>
      <c r="B434" s="162" t="s">
        <v>2280</v>
      </c>
      <c r="C434" s="161" t="s">
        <v>1472</v>
      </c>
      <c r="D434" s="162" t="s">
        <v>48</v>
      </c>
      <c r="L434" s="167" t="s">
        <v>1473</v>
      </c>
      <c r="Q434" s="161" t="s">
        <v>1474</v>
      </c>
      <c r="R434" s="167" t="s">
        <v>1475</v>
      </c>
      <c r="S434" s="162" t="s">
        <v>43</v>
      </c>
      <c r="U434" s="183" t="s">
        <v>5021</v>
      </c>
      <c r="X434" s="167" t="s">
        <v>3539</v>
      </c>
      <c r="Y434" s="167" t="s">
        <v>4965</v>
      </c>
      <c r="Z434" s="167" t="s">
        <v>5018</v>
      </c>
      <c r="AC434" s="167" t="s">
        <v>5732</v>
      </c>
    </row>
    <row r="435" spans="1:29">
      <c r="A435" s="161">
        <v>435</v>
      </c>
      <c r="B435" s="162" t="s">
        <v>2280</v>
      </c>
      <c r="C435" s="161" t="s">
        <v>1478</v>
      </c>
      <c r="D435" s="162" t="s">
        <v>48</v>
      </c>
      <c r="L435" s="167" t="s">
        <v>1479</v>
      </c>
      <c r="Q435" s="161" t="s">
        <v>1480</v>
      </c>
      <c r="R435" s="167" t="s">
        <v>1481</v>
      </c>
      <c r="S435" s="162" t="s">
        <v>43</v>
      </c>
      <c r="U435" s="183" t="s">
        <v>5022</v>
      </c>
      <c r="X435" s="167" t="s">
        <v>3538</v>
      </c>
      <c r="Y435" s="167" t="s">
        <v>4965</v>
      </c>
      <c r="Z435" s="167" t="s">
        <v>5018</v>
      </c>
      <c r="AC435" s="167" t="s">
        <v>5733</v>
      </c>
    </row>
    <row r="436" spans="1:29">
      <c r="A436" s="161">
        <v>436</v>
      </c>
      <c r="B436" s="162" t="s">
        <v>2280</v>
      </c>
      <c r="C436" s="161" t="s">
        <v>1484</v>
      </c>
      <c r="D436" s="162" t="s">
        <v>48</v>
      </c>
      <c r="L436" s="167" t="s">
        <v>1485</v>
      </c>
      <c r="Q436" s="161" t="s">
        <v>1486</v>
      </c>
      <c r="R436" s="167" t="s">
        <v>1487</v>
      </c>
      <c r="S436" s="162" t="s">
        <v>43</v>
      </c>
      <c r="U436" s="183" t="s">
        <v>5023</v>
      </c>
      <c r="X436" s="167" t="s">
        <v>3537</v>
      </c>
      <c r="Y436" s="167" t="s">
        <v>4965</v>
      </c>
      <c r="Z436" s="167" t="s">
        <v>5018</v>
      </c>
      <c r="AC436" s="167" t="s">
        <v>5734</v>
      </c>
    </row>
    <row r="437" spans="1:29">
      <c r="A437" s="161">
        <v>437</v>
      </c>
      <c r="B437" s="162" t="s">
        <v>2280</v>
      </c>
      <c r="C437" s="161" t="s">
        <v>1490</v>
      </c>
      <c r="D437" s="162" t="s">
        <v>48</v>
      </c>
      <c r="L437" s="167" t="s">
        <v>1491</v>
      </c>
      <c r="Q437" s="161" t="s">
        <v>1492</v>
      </c>
      <c r="R437" s="167" t="s">
        <v>1493</v>
      </c>
      <c r="S437" s="162" t="s">
        <v>43</v>
      </c>
      <c r="U437" s="183" t="s">
        <v>5024</v>
      </c>
      <c r="X437" s="167" t="s">
        <v>3536</v>
      </c>
      <c r="Y437" s="167" t="s">
        <v>4965</v>
      </c>
      <c r="Z437" s="167" t="s">
        <v>5018</v>
      </c>
      <c r="AC437" s="167" t="s">
        <v>5735</v>
      </c>
    </row>
    <row r="438" spans="1:29">
      <c r="A438" s="161">
        <v>438</v>
      </c>
      <c r="B438" s="162" t="s">
        <v>2280</v>
      </c>
      <c r="C438" s="161" t="s">
        <v>1496</v>
      </c>
      <c r="D438" s="162" t="s">
        <v>60</v>
      </c>
      <c r="L438" s="167" t="s">
        <v>1497</v>
      </c>
      <c r="Q438" s="161" t="s">
        <v>1498</v>
      </c>
      <c r="R438" s="167" t="s">
        <v>1499</v>
      </c>
      <c r="S438" s="162" t="s">
        <v>210</v>
      </c>
    </row>
    <row r="439" spans="1:29">
      <c r="A439" s="161">
        <v>439</v>
      </c>
      <c r="B439" s="162" t="s">
        <v>2280</v>
      </c>
      <c r="C439" s="161" t="s">
        <v>971</v>
      </c>
      <c r="D439" s="162" t="s">
        <v>69</v>
      </c>
      <c r="M439" s="167" t="s">
        <v>972</v>
      </c>
      <c r="Q439" s="161" t="s">
        <v>1500</v>
      </c>
      <c r="R439" s="167" t="s">
        <v>1501</v>
      </c>
      <c r="S439" s="162" t="s">
        <v>34</v>
      </c>
    </row>
    <row r="440" spans="1:29">
      <c r="A440" s="161">
        <v>440</v>
      </c>
      <c r="B440" s="162" t="s">
        <v>2280</v>
      </c>
      <c r="C440" s="161" t="s">
        <v>979</v>
      </c>
      <c r="D440" s="162" t="s">
        <v>48</v>
      </c>
      <c r="N440" s="167" t="s">
        <v>980</v>
      </c>
      <c r="Q440" s="161" t="s">
        <v>1502</v>
      </c>
      <c r="R440" s="167" t="s">
        <v>1503</v>
      </c>
      <c r="S440" s="162" t="s">
        <v>64</v>
      </c>
      <c r="U440" s="183" t="s">
        <v>5355</v>
      </c>
      <c r="X440" s="167" t="s">
        <v>3534</v>
      </c>
      <c r="Y440" s="167" t="s">
        <v>4965</v>
      </c>
      <c r="Z440" s="167" t="s">
        <v>5018</v>
      </c>
      <c r="AC440" s="167" t="s">
        <v>5736</v>
      </c>
    </row>
    <row r="441" spans="1:29">
      <c r="A441" s="161">
        <v>441</v>
      </c>
      <c r="B441" s="162" t="s">
        <v>2280</v>
      </c>
      <c r="C441" s="161" t="s">
        <v>988</v>
      </c>
      <c r="D441" s="162" t="s">
        <v>48</v>
      </c>
      <c r="N441" s="167" t="s">
        <v>989</v>
      </c>
      <c r="Q441" s="161" t="s">
        <v>1507</v>
      </c>
      <c r="R441" s="167" t="s">
        <v>1508</v>
      </c>
      <c r="S441" s="162" t="s">
        <v>43</v>
      </c>
      <c r="U441" s="183" t="s">
        <v>5354</v>
      </c>
      <c r="X441" s="167" t="s">
        <v>3533</v>
      </c>
      <c r="Y441" s="167" t="s">
        <v>4965</v>
      </c>
      <c r="Z441" s="167" t="s">
        <v>5018</v>
      </c>
      <c r="AC441" s="167" t="s">
        <v>5737</v>
      </c>
    </row>
    <row r="442" spans="1:29">
      <c r="A442" s="161">
        <v>442</v>
      </c>
      <c r="B442" s="162" t="s">
        <v>2280</v>
      </c>
      <c r="C442" s="161" t="s">
        <v>1450</v>
      </c>
      <c r="D442" s="162" t="s">
        <v>60</v>
      </c>
      <c r="J442" s="167" t="s">
        <v>1451</v>
      </c>
      <c r="Q442" s="161" t="s">
        <v>1511</v>
      </c>
      <c r="R442" s="167" t="s">
        <v>1512</v>
      </c>
      <c r="S442" s="162" t="s">
        <v>210</v>
      </c>
      <c r="T442" s="162" t="s">
        <v>3359</v>
      </c>
      <c r="U442" s="183" t="s">
        <v>5029</v>
      </c>
      <c r="V442" s="162">
        <v>2</v>
      </c>
      <c r="W442" s="162" t="s">
        <v>5353</v>
      </c>
      <c r="X442" s="167" t="s">
        <v>3544</v>
      </c>
      <c r="Y442" s="167" t="s">
        <v>4965</v>
      </c>
      <c r="Z442" s="167" t="s">
        <v>5029</v>
      </c>
      <c r="AC442" s="167" t="s">
        <v>5028</v>
      </c>
    </row>
    <row r="443" spans="1:29">
      <c r="A443" s="161">
        <v>443</v>
      </c>
      <c r="B443" s="162" t="s">
        <v>2280</v>
      </c>
      <c r="C443" s="161" t="s">
        <v>1456</v>
      </c>
      <c r="D443" s="162" t="s">
        <v>69</v>
      </c>
      <c r="K443" s="167" t="s">
        <v>1457</v>
      </c>
      <c r="Q443" s="161" t="s">
        <v>1515</v>
      </c>
      <c r="R443" s="167" t="s">
        <v>1516</v>
      </c>
      <c r="S443" s="162" t="s">
        <v>73</v>
      </c>
    </row>
    <row r="444" spans="1:29">
      <c r="A444" s="161">
        <v>444</v>
      </c>
      <c r="B444" s="162" t="s">
        <v>2280</v>
      </c>
      <c r="C444" s="161" t="s">
        <v>1460</v>
      </c>
      <c r="D444" s="162" t="s">
        <v>48</v>
      </c>
      <c r="L444" s="167" t="s">
        <v>1461</v>
      </c>
      <c r="Q444" s="161" t="s">
        <v>3543</v>
      </c>
      <c r="R444" s="167" t="s">
        <v>3542</v>
      </c>
      <c r="S444" s="162" t="s">
        <v>64</v>
      </c>
      <c r="U444" s="183" t="s">
        <v>5030</v>
      </c>
      <c r="X444" s="167" t="s">
        <v>3541</v>
      </c>
      <c r="Y444" s="167" t="s">
        <v>4965</v>
      </c>
      <c r="Z444" s="167" t="s">
        <v>5029</v>
      </c>
      <c r="AC444" s="167" t="s">
        <v>5738</v>
      </c>
    </row>
    <row r="445" spans="1:29">
      <c r="A445" s="161">
        <v>445</v>
      </c>
      <c r="B445" s="162" t="s">
        <v>2280</v>
      </c>
      <c r="C445" s="161" t="s">
        <v>1466</v>
      </c>
      <c r="D445" s="162" t="s">
        <v>48</v>
      </c>
      <c r="L445" s="167" t="s">
        <v>1467</v>
      </c>
      <c r="Q445" s="161" t="s">
        <v>1520</v>
      </c>
      <c r="R445" s="167" t="s">
        <v>1521</v>
      </c>
      <c r="S445" s="162" t="s">
        <v>43</v>
      </c>
      <c r="U445" s="183" t="s">
        <v>5031</v>
      </c>
      <c r="X445" s="167" t="s">
        <v>3540</v>
      </c>
      <c r="Y445" s="167" t="s">
        <v>4965</v>
      </c>
      <c r="Z445" s="167" t="s">
        <v>5029</v>
      </c>
      <c r="AC445" s="167" t="s">
        <v>5739</v>
      </c>
    </row>
    <row r="446" spans="1:29">
      <c r="A446" s="161">
        <v>446</v>
      </c>
      <c r="B446" s="162" t="s">
        <v>2280</v>
      </c>
      <c r="C446" s="161" t="s">
        <v>1472</v>
      </c>
      <c r="D446" s="162" t="s">
        <v>48</v>
      </c>
      <c r="L446" s="167" t="s">
        <v>1473</v>
      </c>
      <c r="Q446" s="161" t="s">
        <v>1524</v>
      </c>
      <c r="R446" s="167" t="s">
        <v>1525</v>
      </c>
      <c r="S446" s="162" t="s">
        <v>43</v>
      </c>
      <c r="U446" s="183" t="s">
        <v>5032</v>
      </c>
      <c r="X446" s="167" t="s">
        <v>3539</v>
      </c>
      <c r="Y446" s="167" t="s">
        <v>4965</v>
      </c>
      <c r="Z446" s="167" t="s">
        <v>5029</v>
      </c>
      <c r="AC446" s="167" t="s">
        <v>5740</v>
      </c>
    </row>
    <row r="447" spans="1:29">
      <c r="A447" s="161">
        <v>447</v>
      </c>
      <c r="B447" s="162" t="s">
        <v>2280</v>
      </c>
      <c r="C447" s="161" t="s">
        <v>1478</v>
      </c>
      <c r="D447" s="162" t="s">
        <v>48</v>
      </c>
      <c r="L447" s="167" t="s">
        <v>1479</v>
      </c>
      <c r="Q447" s="161" t="s">
        <v>1528</v>
      </c>
      <c r="R447" s="167" t="s">
        <v>1529</v>
      </c>
      <c r="S447" s="162" t="s">
        <v>43</v>
      </c>
      <c r="U447" s="183" t="s">
        <v>5033</v>
      </c>
      <c r="X447" s="167" t="s">
        <v>3538</v>
      </c>
      <c r="Y447" s="167" t="s">
        <v>4965</v>
      </c>
      <c r="Z447" s="167" t="s">
        <v>5029</v>
      </c>
      <c r="AC447" s="167" t="s">
        <v>5741</v>
      </c>
    </row>
    <row r="448" spans="1:29">
      <c r="A448" s="161">
        <v>448</v>
      </c>
      <c r="B448" s="162" t="s">
        <v>2280</v>
      </c>
      <c r="C448" s="161" t="s">
        <v>1484</v>
      </c>
      <c r="D448" s="162" t="s">
        <v>48</v>
      </c>
      <c r="L448" s="167" t="s">
        <v>1485</v>
      </c>
      <c r="Q448" s="161" t="s">
        <v>1532</v>
      </c>
      <c r="R448" s="167" t="s">
        <v>1533</v>
      </c>
      <c r="S448" s="162" t="s">
        <v>43</v>
      </c>
      <c r="U448" s="183" t="s">
        <v>5034</v>
      </c>
      <c r="X448" s="167" t="s">
        <v>3537</v>
      </c>
      <c r="Y448" s="167" t="s">
        <v>4965</v>
      </c>
      <c r="Z448" s="167" t="s">
        <v>5029</v>
      </c>
      <c r="AC448" s="167" t="s">
        <v>5742</v>
      </c>
    </row>
    <row r="449" spans="1:29">
      <c r="A449" s="161">
        <v>449</v>
      </c>
      <c r="B449" s="162" t="s">
        <v>2280</v>
      </c>
      <c r="C449" s="161" t="s">
        <v>1490</v>
      </c>
      <c r="D449" s="162" t="s">
        <v>48</v>
      </c>
      <c r="L449" s="167" t="s">
        <v>1491</v>
      </c>
      <c r="Q449" s="161" t="s">
        <v>1536</v>
      </c>
      <c r="R449" s="167" t="s">
        <v>1537</v>
      </c>
      <c r="S449" s="162" t="s">
        <v>43</v>
      </c>
      <c r="U449" s="183" t="s">
        <v>5035</v>
      </c>
      <c r="X449" s="167" t="s">
        <v>3536</v>
      </c>
      <c r="Y449" s="167" t="s">
        <v>4965</v>
      </c>
      <c r="Z449" s="167" t="s">
        <v>5029</v>
      </c>
      <c r="AC449" s="167" t="s">
        <v>5743</v>
      </c>
    </row>
    <row r="450" spans="1:29">
      <c r="A450" s="161">
        <v>450</v>
      </c>
      <c r="B450" s="162" t="s">
        <v>2280</v>
      </c>
      <c r="C450" s="161" t="s">
        <v>1496</v>
      </c>
      <c r="D450" s="162" t="s">
        <v>60</v>
      </c>
      <c r="L450" s="167" t="s">
        <v>1497</v>
      </c>
      <c r="Q450" s="161" t="s">
        <v>1540</v>
      </c>
      <c r="R450" s="167" t="s">
        <v>1541</v>
      </c>
      <c r="S450" s="162" t="s">
        <v>210</v>
      </c>
    </row>
    <row r="451" spans="1:29">
      <c r="A451" s="161">
        <v>451</v>
      </c>
      <c r="B451" s="162" t="s">
        <v>2280</v>
      </c>
      <c r="C451" s="161" t="s">
        <v>971</v>
      </c>
      <c r="D451" s="162" t="s">
        <v>69</v>
      </c>
      <c r="M451" s="167" t="s">
        <v>972</v>
      </c>
      <c r="Q451" s="161" t="s">
        <v>1542</v>
      </c>
      <c r="R451" s="167" t="s">
        <v>1543</v>
      </c>
      <c r="S451" s="162" t="s">
        <v>34</v>
      </c>
    </row>
    <row r="452" spans="1:29">
      <c r="A452" s="161">
        <v>452</v>
      </c>
      <c r="B452" s="162" t="s">
        <v>2280</v>
      </c>
      <c r="C452" s="161" t="s">
        <v>979</v>
      </c>
      <c r="D452" s="162" t="s">
        <v>48</v>
      </c>
      <c r="N452" s="167" t="s">
        <v>980</v>
      </c>
      <c r="Q452" s="161" t="s">
        <v>1544</v>
      </c>
      <c r="R452" s="167" t="s">
        <v>1545</v>
      </c>
      <c r="S452" s="162" t="s">
        <v>64</v>
      </c>
      <c r="U452" s="183" t="s">
        <v>5352</v>
      </c>
      <c r="X452" s="167" t="s">
        <v>3534</v>
      </c>
      <c r="Y452" s="167" t="s">
        <v>4965</v>
      </c>
      <c r="Z452" s="167" t="s">
        <v>5029</v>
      </c>
      <c r="AC452" s="167" t="s">
        <v>5744</v>
      </c>
    </row>
    <row r="453" spans="1:29">
      <c r="A453" s="161">
        <v>453</v>
      </c>
      <c r="B453" s="162" t="s">
        <v>2280</v>
      </c>
      <c r="C453" s="161" t="s">
        <v>988</v>
      </c>
      <c r="D453" s="162" t="s">
        <v>48</v>
      </c>
      <c r="N453" s="167" t="s">
        <v>989</v>
      </c>
      <c r="Q453" s="161" t="s">
        <v>1548</v>
      </c>
      <c r="R453" s="167" t="s">
        <v>1549</v>
      </c>
      <c r="S453" s="162" t="s">
        <v>43</v>
      </c>
      <c r="U453" s="183" t="s">
        <v>5351</v>
      </c>
      <c r="X453" s="167" t="s">
        <v>3533</v>
      </c>
      <c r="Y453" s="167" t="s">
        <v>4965</v>
      </c>
      <c r="Z453" s="167" t="s">
        <v>5029</v>
      </c>
      <c r="AC453" s="167" t="s">
        <v>5745</v>
      </c>
    </row>
    <row r="454" spans="1:29">
      <c r="A454" s="161">
        <v>454</v>
      </c>
      <c r="B454" s="162" t="s">
        <v>2280</v>
      </c>
      <c r="C454" s="161" t="s">
        <v>1552</v>
      </c>
      <c r="D454" s="162" t="s">
        <v>60</v>
      </c>
      <c r="J454" s="167" t="s">
        <v>1553</v>
      </c>
      <c r="Q454" s="161" t="s">
        <v>1554</v>
      </c>
      <c r="R454" s="167" t="s">
        <v>1555</v>
      </c>
      <c r="S454" s="162" t="s">
        <v>1239</v>
      </c>
      <c r="T454" s="162" t="s">
        <v>3359</v>
      </c>
      <c r="U454" s="183" t="s">
        <v>5040</v>
      </c>
      <c r="V454" s="162">
        <v>2</v>
      </c>
      <c r="W454" s="162" t="s">
        <v>5350</v>
      </c>
      <c r="X454" s="167" t="s">
        <v>3523</v>
      </c>
      <c r="Y454" s="167" t="s">
        <v>4965</v>
      </c>
      <c r="Z454" s="167" t="s">
        <v>5040</v>
      </c>
      <c r="AC454" s="167" t="s">
        <v>5039</v>
      </c>
    </row>
    <row r="455" spans="1:29">
      <c r="A455" s="161">
        <v>455</v>
      </c>
      <c r="B455" s="162" t="s">
        <v>2280</v>
      </c>
      <c r="C455" s="161" t="s">
        <v>971</v>
      </c>
      <c r="D455" s="162" t="s">
        <v>69</v>
      </c>
      <c r="K455" s="167" t="s">
        <v>972</v>
      </c>
      <c r="Q455" s="161" t="s">
        <v>1558</v>
      </c>
      <c r="R455" s="167" t="s">
        <v>1559</v>
      </c>
      <c r="S455" s="162" t="s">
        <v>73</v>
      </c>
    </row>
    <row r="456" spans="1:29">
      <c r="A456" s="161">
        <v>456</v>
      </c>
      <c r="B456" s="162" t="s">
        <v>2280</v>
      </c>
      <c r="C456" s="161" t="s">
        <v>975</v>
      </c>
      <c r="D456" s="162" t="s">
        <v>48</v>
      </c>
      <c r="L456" s="167" t="s">
        <v>976</v>
      </c>
      <c r="Q456" s="161" t="s">
        <v>1560</v>
      </c>
      <c r="R456" s="167" t="s">
        <v>3532</v>
      </c>
      <c r="S456" s="162" t="s">
        <v>43</v>
      </c>
      <c r="U456" s="183" t="s">
        <v>5041</v>
      </c>
      <c r="X456" s="167" t="s">
        <v>3520</v>
      </c>
      <c r="Y456" s="167" t="s">
        <v>4965</v>
      </c>
      <c r="Z456" s="167" t="s">
        <v>5040</v>
      </c>
      <c r="AC456" s="167" t="s">
        <v>5746</v>
      </c>
    </row>
    <row r="457" spans="1:29">
      <c r="A457" s="161">
        <v>457</v>
      </c>
      <c r="B457" s="162" t="s">
        <v>2280</v>
      </c>
      <c r="C457" s="161" t="s">
        <v>1566</v>
      </c>
      <c r="D457" s="162" t="s">
        <v>48</v>
      </c>
      <c r="L457" s="167" t="s">
        <v>1567</v>
      </c>
      <c r="Q457" s="161" t="s">
        <v>1568</v>
      </c>
      <c r="R457" s="167" t="s">
        <v>3531</v>
      </c>
      <c r="S457" s="162" t="s">
        <v>43</v>
      </c>
      <c r="U457" s="183" t="s">
        <v>5042</v>
      </c>
      <c r="X457" s="167" t="s">
        <v>3530</v>
      </c>
      <c r="Y457" s="167" t="s">
        <v>4965</v>
      </c>
      <c r="Z457" s="167" t="s">
        <v>5040</v>
      </c>
      <c r="AC457" s="167" t="s">
        <v>5747</v>
      </c>
    </row>
    <row r="458" spans="1:29">
      <c r="A458" s="161">
        <v>458</v>
      </c>
      <c r="B458" s="162" t="s">
        <v>2280</v>
      </c>
      <c r="C458" s="161" t="s">
        <v>1571</v>
      </c>
      <c r="D458" s="162" t="s">
        <v>48</v>
      </c>
      <c r="L458" s="167" t="s">
        <v>1572</v>
      </c>
      <c r="Q458" s="161" t="s">
        <v>1573</v>
      </c>
      <c r="R458" s="167" t="s">
        <v>3529</v>
      </c>
      <c r="S458" s="162" t="s">
        <v>43</v>
      </c>
      <c r="U458" s="183" t="s">
        <v>5043</v>
      </c>
      <c r="X458" s="167" t="s">
        <v>3518</v>
      </c>
      <c r="Y458" s="167" t="s">
        <v>4965</v>
      </c>
      <c r="Z458" s="167" t="s">
        <v>5040</v>
      </c>
      <c r="AC458" s="167" t="s">
        <v>5748</v>
      </c>
    </row>
    <row r="459" spans="1:29">
      <c r="A459" s="161">
        <v>459</v>
      </c>
      <c r="B459" s="162" t="s">
        <v>2280</v>
      </c>
      <c r="C459" s="161" t="s">
        <v>979</v>
      </c>
      <c r="D459" s="162" t="s">
        <v>48</v>
      </c>
      <c r="L459" s="167" t="s">
        <v>980</v>
      </c>
      <c r="Q459" s="161" t="s">
        <v>1578</v>
      </c>
      <c r="R459" s="167" t="s">
        <v>3528</v>
      </c>
      <c r="S459" s="162" t="s">
        <v>64</v>
      </c>
      <c r="U459" s="183" t="s">
        <v>5044</v>
      </c>
      <c r="X459" s="167" t="s">
        <v>3517</v>
      </c>
      <c r="Y459" s="167" t="s">
        <v>4965</v>
      </c>
      <c r="Z459" s="167" t="s">
        <v>5040</v>
      </c>
      <c r="AC459" s="167" t="s">
        <v>5749</v>
      </c>
    </row>
    <row r="460" spans="1:29">
      <c r="A460" s="161">
        <v>460</v>
      </c>
      <c r="B460" s="162" t="s">
        <v>2280</v>
      </c>
      <c r="C460" s="161" t="s">
        <v>1584</v>
      </c>
      <c r="D460" s="162" t="s">
        <v>48</v>
      </c>
      <c r="L460" s="167" t="s">
        <v>1585</v>
      </c>
      <c r="Q460" s="161" t="s">
        <v>1586</v>
      </c>
      <c r="R460" s="167" t="e">
        <v>#NAME?</v>
      </c>
      <c r="S460" s="162" t="s">
        <v>43</v>
      </c>
      <c r="U460" s="183" t="s">
        <v>5045</v>
      </c>
      <c r="X460" s="167" t="s">
        <v>3515</v>
      </c>
      <c r="Y460" s="167" t="s">
        <v>4965</v>
      </c>
      <c r="Z460" s="167" t="s">
        <v>5040</v>
      </c>
      <c r="AC460" s="167" t="s">
        <v>5750</v>
      </c>
    </row>
    <row r="461" spans="1:29">
      <c r="A461" s="161">
        <v>461</v>
      </c>
      <c r="B461" s="162" t="s">
        <v>2280</v>
      </c>
      <c r="C461" s="161" t="s">
        <v>984</v>
      </c>
      <c r="D461" s="162" t="s">
        <v>48</v>
      </c>
      <c r="L461" s="167" t="s">
        <v>985</v>
      </c>
      <c r="Q461" s="161" t="s">
        <v>1588</v>
      </c>
      <c r="R461" s="167" t="s">
        <v>1589</v>
      </c>
      <c r="S461" s="162" t="s">
        <v>43</v>
      </c>
      <c r="U461" s="183" t="s">
        <v>5046</v>
      </c>
      <c r="X461" s="167" t="s">
        <v>3527</v>
      </c>
      <c r="Y461" s="167" t="s">
        <v>4965</v>
      </c>
      <c r="Z461" s="167" t="s">
        <v>5040</v>
      </c>
      <c r="AC461" s="167" t="s">
        <v>5751</v>
      </c>
    </row>
    <row r="462" spans="1:29">
      <c r="A462" s="161">
        <v>462</v>
      </c>
      <c r="B462" s="162" t="s">
        <v>2280</v>
      </c>
      <c r="C462" s="161" t="s">
        <v>988</v>
      </c>
      <c r="D462" s="162" t="s">
        <v>48</v>
      </c>
      <c r="L462" s="167" t="s">
        <v>989</v>
      </c>
      <c r="Q462" s="161" t="s">
        <v>1590</v>
      </c>
      <c r="R462" s="167" t="s">
        <v>1591</v>
      </c>
      <c r="S462" s="162" t="s">
        <v>43</v>
      </c>
      <c r="U462" s="183" t="s">
        <v>5047</v>
      </c>
      <c r="X462" s="167" t="s">
        <v>3514</v>
      </c>
      <c r="Y462" s="167" t="s">
        <v>4965</v>
      </c>
      <c r="Z462" s="167" t="s">
        <v>5040</v>
      </c>
      <c r="AC462" s="167" t="s">
        <v>5752</v>
      </c>
    </row>
    <row r="463" spans="1:29">
      <c r="A463" s="161">
        <v>463</v>
      </c>
      <c r="B463" s="162" t="s">
        <v>2280</v>
      </c>
      <c r="C463" s="161" t="s">
        <v>1594</v>
      </c>
      <c r="D463" s="162" t="s">
        <v>48</v>
      </c>
      <c r="L463" s="167" t="s">
        <v>1595</v>
      </c>
      <c r="Q463" s="161" t="s">
        <v>1596</v>
      </c>
      <c r="R463" s="167" t="s">
        <v>1597</v>
      </c>
      <c r="S463" s="162" t="s">
        <v>43</v>
      </c>
      <c r="U463" s="183" t="s">
        <v>5048</v>
      </c>
      <c r="X463" s="167" t="s">
        <v>3526</v>
      </c>
      <c r="Y463" s="167" t="s">
        <v>4965</v>
      </c>
      <c r="Z463" s="167" t="s">
        <v>5040</v>
      </c>
      <c r="AC463" s="167" t="s">
        <v>5753</v>
      </c>
    </row>
    <row r="464" spans="1:29">
      <c r="A464" s="161">
        <v>464</v>
      </c>
      <c r="B464" s="162" t="s">
        <v>2280</v>
      </c>
      <c r="C464" s="161" t="s">
        <v>992</v>
      </c>
      <c r="D464" s="162" t="s">
        <v>48</v>
      </c>
      <c r="L464" s="167" t="s">
        <v>993</v>
      </c>
      <c r="Q464" s="161" t="s">
        <v>1598</v>
      </c>
      <c r="R464" s="167" t="s">
        <v>3525</v>
      </c>
      <c r="S464" s="162" t="s">
        <v>43</v>
      </c>
      <c r="U464" s="183" t="s">
        <v>5049</v>
      </c>
      <c r="X464" s="167" t="s">
        <v>3524</v>
      </c>
      <c r="Y464" s="167" t="s">
        <v>4965</v>
      </c>
      <c r="Z464" s="167" t="s">
        <v>5040</v>
      </c>
      <c r="AC464" s="167" t="s">
        <v>5754</v>
      </c>
    </row>
    <row r="465" spans="1:29">
      <c r="A465" s="161">
        <v>465</v>
      </c>
      <c r="B465" s="162" t="s">
        <v>2280</v>
      </c>
      <c r="C465" s="161" t="s">
        <v>996</v>
      </c>
      <c r="D465" s="162" t="s">
        <v>48</v>
      </c>
      <c r="L465" s="167" t="s">
        <v>997</v>
      </c>
      <c r="Q465" s="161" t="s">
        <v>1602</v>
      </c>
      <c r="R465" s="167" t="s">
        <v>3513</v>
      </c>
      <c r="S465" s="162" t="s">
        <v>43</v>
      </c>
      <c r="U465" s="183" t="s">
        <v>5050</v>
      </c>
      <c r="X465" s="167" t="s">
        <v>3512</v>
      </c>
      <c r="Y465" s="167" t="s">
        <v>4965</v>
      </c>
      <c r="Z465" s="167" t="s">
        <v>5040</v>
      </c>
      <c r="AC465" s="167" t="s">
        <v>5755</v>
      </c>
    </row>
    <row r="466" spans="1:29">
      <c r="A466" s="161">
        <v>466</v>
      </c>
      <c r="B466" s="162" t="s">
        <v>2280</v>
      </c>
      <c r="C466" s="161" t="s">
        <v>1552</v>
      </c>
      <c r="D466" s="162" t="s">
        <v>60</v>
      </c>
      <c r="J466" s="167" t="s">
        <v>1553</v>
      </c>
      <c r="Q466" s="161" t="s">
        <v>1603</v>
      </c>
      <c r="R466" s="167" t="s">
        <v>1604</v>
      </c>
      <c r="S466" s="162" t="s">
        <v>210</v>
      </c>
      <c r="T466" s="162" t="s">
        <v>3359</v>
      </c>
      <c r="U466" s="183" t="s">
        <v>5052</v>
      </c>
      <c r="V466" s="162">
        <v>2</v>
      </c>
      <c r="W466" s="162" t="s">
        <v>5349</v>
      </c>
      <c r="X466" s="167" t="s">
        <v>3523</v>
      </c>
      <c r="Y466" s="167" t="s">
        <v>4965</v>
      </c>
      <c r="Z466" s="167" t="s">
        <v>5052</v>
      </c>
      <c r="AC466" s="167" t="s">
        <v>5051</v>
      </c>
    </row>
    <row r="467" spans="1:29">
      <c r="A467" s="161">
        <v>467</v>
      </c>
      <c r="B467" s="162" t="s">
        <v>2280</v>
      </c>
      <c r="C467" s="161" t="s">
        <v>971</v>
      </c>
      <c r="D467" s="162" t="s">
        <v>69</v>
      </c>
      <c r="K467" s="167" t="s">
        <v>972</v>
      </c>
      <c r="Q467" s="161" t="s">
        <v>1607</v>
      </c>
      <c r="R467" s="167" t="s">
        <v>3522</v>
      </c>
      <c r="S467" s="162" t="s">
        <v>73</v>
      </c>
    </row>
    <row r="468" spans="1:29">
      <c r="A468" s="161">
        <v>468</v>
      </c>
      <c r="B468" s="162" t="s">
        <v>2280</v>
      </c>
      <c r="C468" s="161" t="s">
        <v>975</v>
      </c>
      <c r="D468" s="162" t="s">
        <v>48</v>
      </c>
      <c r="L468" s="167" t="s">
        <v>976</v>
      </c>
      <c r="Q468" s="161" t="s">
        <v>1609</v>
      </c>
      <c r="R468" s="167" t="s">
        <v>3521</v>
      </c>
      <c r="S468" s="162" t="s">
        <v>43</v>
      </c>
      <c r="U468" s="183" t="s">
        <v>5053</v>
      </c>
      <c r="X468" s="167" t="s">
        <v>3520</v>
      </c>
      <c r="Y468" s="167" t="s">
        <v>4965</v>
      </c>
      <c r="Z468" s="167" t="s">
        <v>5052</v>
      </c>
      <c r="AC468" s="167" t="s">
        <v>5756</v>
      </c>
    </row>
    <row r="469" spans="1:29">
      <c r="A469" s="161">
        <v>469</v>
      </c>
      <c r="B469" s="162" t="s">
        <v>2280</v>
      </c>
      <c r="C469" s="161" t="s">
        <v>1571</v>
      </c>
      <c r="D469" s="162" t="s">
        <v>48</v>
      </c>
      <c r="L469" s="167" t="s">
        <v>1572</v>
      </c>
      <c r="Q469" s="161" t="s">
        <v>1615</v>
      </c>
      <c r="R469" s="167" t="s">
        <v>3519</v>
      </c>
      <c r="S469" s="162" t="s">
        <v>43</v>
      </c>
      <c r="U469" s="183" t="s">
        <v>5054</v>
      </c>
      <c r="X469" s="167" t="s">
        <v>3518</v>
      </c>
      <c r="Y469" s="167" t="s">
        <v>4965</v>
      </c>
      <c r="Z469" s="167" t="s">
        <v>5052</v>
      </c>
      <c r="AC469" s="167" t="s">
        <v>5757</v>
      </c>
    </row>
    <row r="470" spans="1:29">
      <c r="A470" s="161">
        <v>470</v>
      </c>
      <c r="B470" s="162" t="s">
        <v>2280</v>
      </c>
      <c r="C470" s="161" t="s">
        <v>979</v>
      </c>
      <c r="D470" s="162" t="s">
        <v>48</v>
      </c>
      <c r="L470" s="167" t="s">
        <v>980</v>
      </c>
      <c r="Q470" s="161" t="s">
        <v>1617</v>
      </c>
      <c r="R470" s="167" t="s">
        <v>1618</v>
      </c>
      <c r="S470" s="162" t="s">
        <v>64</v>
      </c>
      <c r="U470" s="183" t="s">
        <v>5055</v>
      </c>
      <c r="X470" s="167" t="s">
        <v>3517</v>
      </c>
      <c r="Y470" s="167" t="s">
        <v>4965</v>
      </c>
      <c r="Z470" s="167" t="s">
        <v>5052</v>
      </c>
      <c r="AC470" s="167" t="s">
        <v>5758</v>
      </c>
    </row>
    <row r="471" spans="1:29">
      <c r="A471" s="161">
        <v>471</v>
      </c>
      <c r="B471" s="162" t="s">
        <v>2280</v>
      </c>
      <c r="C471" s="161" t="s">
        <v>1584</v>
      </c>
      <c r="D471" s="162" t="s">
        <v>48</v>
      </c>
      <c r="L471" s="167" t="s">
        <v>1585</v>
      </c>
      <c r="Q471" s="161" t="s">
        <v>1621</v>
      </c>
      <c r="R471" s="167" t="s">
        <v>3516</v>
      </c>
      <c r="S471" s="162" t="s">
        <v>43</v>
      </c>
      <c r="U471" s="183" t="s">
        <v>5056</v>
      </c>
      <c r="X471" s="167" t="s">
        <v>3515</v>
      </c>
      <c r="Y471" s="167" t="s">
        <v>4965</v>
      </c>
      <c r="Z471" s="167" t="s">
        <v>5052</v>
      </c>
      <c r="AC471" s="167" t="s">
        <v>5759</v>
      </c>
    </row>
    <row r="472" spans="1:29">
      <c r="A472" s="161">
        <v>472</v>
      </c>
      <c r="B472" s="162" t="s">
        <v>2280</v>
      </c>
      <c r="C472" s="161" t="s">
        <v>988</v>
      </c>
      <c r="D472" s="162" t="s">
        <v>48</v>
      </c>
      <c r="L472" s="167" t="s">
        <v>989</v>
      </c>
      <c r="Q472" s="161" t="s">
        <v>1625</v>
      </c>
      <c r="R472" s="167" t="s">
        <v>1626</v>
      </c>
      <c r="S472" s="162" t="s">
        <v>43</v>
      </c>
      <c r="U472" s="183" t="s">
        <v>5057</v>
      </c>
      <c r="X472" s="167" t="s">
        <v>3514</v>
      </c>
      <c r="Y472" s="167" t="s">
        <v>4965</v>
      </c>
      <c r="Z472" s="167" t="s">
        <v>5052</v>
      </c>
      <c r="AC472" s="167" t="s">
        <v>5760</v>
      </c>
    </row>
    <row r="473" spans="1:29">
      <c r="A473" s="161">
        <v>473</v>
      </c>
      <c r="B473" s="162" t="s">
        <v>2280</v>
      </c>
      <c r="C473" s="161" t="s">
        <v>996</v>
      </c>
      <c r="D473" s="162" t="s">
        <v>48</v>
      </c>
      <c r="L473" s="167" t="s">
        <v>997</v>
      </c>
      <c r="Q473" s="161" t="s">
        <v>1602</v>
      </c>
      <c r="R473" s="167" t="s">
        <v>3513</v>
      </c>
      <c r="S473" s="162" t="s">
        <v>43</v>
      </c>
      <c r="U473" s="183" t="s">
        <v>5058</v>
      </c>
      <c r="X473" s="167" t="s">
        <v>3512</v>
      </c>
      <c r="Y473" s="167" t="s">
        <v>4965</v>
      </c>
      <c r="Z473" s="167" t="s">
        <v>5052</v>
      </c>
      <c r="AC473" s="167" t="s">
        <v>5761</v>
      </c>
    </row>
    <row r="474" spans="1:29">
      <c r="A474" s="161">
        <v>474</v>
      </c>
      <c r="B474" s="162" t="s">
        <v>2280</v>
      </c>
      <c r="C474" s="161" t="s">
        <v>1629</v>
      </c>
      <c r="D474" s="162" t="s">
        <v>60</v>
      </c>
      <c r="J474" s="167" t="s">
        <v>1630</v>
      </c>
      <c r="Q474" s="161" t="s">
        <v>1631</v>
      </c>
      <c r="R474" s="167" t="s">
        <v>1632</v>
      </c>
      <c r="S474" s="162" t="s">
        <v>43</v>
      </c>
      <c r="T474" s="162">
        <v>1</v>
      </c>
      <c r="U474" s="183" t="s">
        <v>5060</v>
      </c>
      <c r="V474" s="162">
        <v>2</v>
      </c>
      <c r="W474" s="162" t="s">
        <v>5348</v>
      </c>
      <c r="X474" s="167" t="s">
        <v>3511</v>
      </c>
      <c r="Y474" s="167" t="s">
        <v>4965</v>
      </c>
      <c r="Z474" s="167" t="s">
        <v>5060</v>
      </c>
      <c r="AC474" s="167" t="s">
        <v>5059</v>
      </c>
    </row>
    <row r="475" spans="1:29">
      <c r="A475" s="161">
        <v>475</v>
      </c>
      <c r="B475" s="162" t="s">
        <v>2280</v>
      </c>
      <c r="C475" s="161" t="s">
        <v>1004</v>
      </c>
      <c r="D475" s="162" t="s">
        <v>69</v>
      </c>
      <c r="K475" s="167" t="s">
        <v>1005</v>
      </c>
      <c r="Q475" s="161" t="s">
        <v>1635</v>
      </c>
      <c r="R475" s="167" t="s">
        <v>1636</v>
      </c>
      <c r="S475" s="162" t="s">
        <v>34</v>
      </c>
    </row>
    <row r="476" spans="1:29">
      <c r="A476" s="161">
        <v>476</v>
      </c>
      <c r="B476" s="162" t="s">
        <v>2280</v>
      </c>
      <c r="C476" s="161" t="s">
        <v>1008</v>
      </c>
      <c r="D476" s="162" t="s">
        <v>48</v>
      </c>
      <c r="L476" s="167" t="s">
        <v>1009</v>
      </c>
      <c r="Q476" s="161" t="s">
        <v>1637</v>
      </c>
      <c r="R476" s="167" t="s">
        <v>1638</v>
      </c>
      <c r="S476" s="162" t="s">
        <v>43</v>
      </c>
      <c r="U476" s="183" t="s">
        <v>5061</v>
      </c>
      <c r="X476" s="167" t="s">
        <v>3510</v>
      </c>
      <c r="Y476" s="167" t="s">
        <v>4965</v>
      </c>
      <c r="Z476" s="167" t="s">
        <v>5060</v>
      </c>
      <c r="AC476" s="167" t="s">
        <v>5762</v>
      </c>
    </row>
    <row r="477" spans="1:29">
      <c r="A477" s="161">
        <v>477</v>
      </c>
      <c r="B477" s="162" t="s">
        <v>2280</v>
      </c>
      <c r="C477" s="161" t="s">
        <v>1013</v>
      </c>
      <c r="D477" s="162" t="s">
        <v>48</v>
      </c>
      <c r="L477" s="167" t="s">
        <v>1014</v>
      </c>
      <c r="Q477" s="161" t="s">
        <v>1641</v>
      </c>
      <c r="R477" s="167" t="s">
        <v>1642</v>
      </c>
      <c r="S477" s="162" t="s">
        <v>64</v>
      </c>
      <c r="U477" s="183" t="s">
        <v>5062</v>
      </c>
      <c r="X477" s="167" t="s">
        <v>3509</v>
      </c>
      <c r="Y477" s="167" t="s">
        <v>4965</v>
      </c>
      <c r="Z477" s="167" t="s">
        <v>5060</v>
      </c>
      <c r="AC477" s="167" t="s">
        <v>5763</v>
      </c>
    </row>
    <row r="478" spans="1:29">
      <c r="A478" s="161">
        <v>478</v>
      </c>
      <c r="B478" s="162" t="s">
        <v>2280</v>
      </c>
      <c r="C478" s="161" t="s">
        <v>1645</v>
      </c>
      <c r="D478" s="162" t="s">
        <v>60</v>
      </c>
      <c r="J478" s="167" t="s">
        <v>1646</v>
      </c>
      <c r="Q478" s="161" t="s">
        <v>1647</v>
      </c>
      <c r="R478" s="167" t="s">
        <v>1648</v>
      </c>
      <c r="S478" s="162" t="s">
        <v>43</v>
      </c>
      <c r="T478" s="162">
        <v>1</v>
      </c>
      <c r="U478" s="183" t="s">
        <v>5064</v>
      </c>
      <c r="V478" s="162">
        <v>2</v>
      </c>
      <c r="W478" s="162" t="s">
        <v>5347</v>
      </c>
      <c r="X478" s="167" t="s">
        <v>3498</v>
      </c>
      <c r="Y478" s="167" t="s">
        <v>4965</v>
      </c>
      <c r="Z478" s="167" t="s">
        <v>5064</v>
      </c>
      <c r="AC478" s="167" t="s">
        <v>5063</v>
      </c>
    </row>
    <row r="479" spans="1:29">
      <c r="A479" s="161">
        <v>479</v>
      </c>
      <c r="B479" s="162" t="s">
        <v>2280</v>
      </c>
      <c r="C479" s="161" t="s">
        <v>1651</v>
      </c>
      <c r="D479" s="162" t="s">
        <v>69</v>
      </c>
      <c r="K479" s="167" t="s">
        <v>1652</v>
      </c>
      <c r="Q479" s="161" t="s">
        <v>1653</v>
      </c>
      <c r="R479" s="167" t="s">
        <v>1654</v>
      </c>
      <c r="S479" s="162" t="s">
        <v>34</v>
      </c>
    </row>
    <row r="480" spans="1:29">
      <c r="A480" s="161">
        <v>480</v>
      </c>
      <c r="B480" s="162" t="s">
        <v>2280</v>
      </c>
      <c r="C480" s="161" t="s">
        <v>1655</v>
      </c>
      <c r="D480" s="162" t="s">
        <v>48</v>
      </c>
      <c r="L480" s="167" t="s">
        <v>1656</v>
      </c>
      <c r="Q480" s="161" t="s">
        <v>1657</v>
      </c>
      <c r="R480" s="167" t="s">
        <v>1658</v>
      </c>
      <c r="S480" s="162" t="s">
        <v>43</v>
      </c>
      <c r="U480" s="183" t="s">
        <v>5065</v>
      </c>
      <c r="X480" s="167" t="s">
        <v>3508</v>
      </c>
      <c r="Y480" s="167" t="s">
        <v>4965</v>
      </c>
      <c r="Z480" s="167" t="s">
        <v>5064</v>
      </c>
      <c r="AC480" s="167" t="s">
        <v>5764</v>
      </c>
    </row>
    <row r="481" spans="1:29">
      <c r="A481" s="161">
        <v>481</v>
      </c>
      <c r="B481" s="162" t="s">
        <v>2280</v>
      </c>
      <c r="C481" s="161" t="s">
        <v>1661</v>
      </c>
      <c r="D481" s="162" t="s">
        <v>48</v>
      </c>
      <c r="L481" s="167" t="s">
        <v>1662</v>
      </c>
      <c r="Q481" s="161" t="s">
        <v>1663</v>
      </c>
      <c r="R481" s="167" t="s">
        <v>1664</v>
      </c>
      <c r="S481" s="162" t="s">
        <v>43</v>
      </c>
      <c r="U481" s="183" t="s">
        <v>5066</v>
      </c>
      <c r="X481" s="167" t="s">
        <v>3507</v>
      </c>
      <c r="Y481" s="167" t="s">
        <v>4965</v>
      </c>
      <c r="Z481" s="167" t="s">
        <v>5064</v>
      </c>
      <c r="AC481" s="167" t="s">
        <v>5765</v>
      </c>
    </row>
    <row r="482" spans="1:29">
      <c r="A482" s="161">
        <v>482</v>
      </c>
      <c r="B482" s="162" t="s">
        <v>2280</v>
      </c>
      <c r="C482" s="161" t="s">
        <v>1667</v>
      </c>
      <c r="D482" s="162" t="s">
        <v>48</v>
      </c>
      <c r="L482" s="167" t="s">
        <v>1668</v>
      </c>
      <c r="Q482" s="161" t="s">
        <v>1669</v>
      </c>
      <c r="R482" s="167" t="s">
        <v>1670</v>
      </c>
      <c r="S482" s="162" t="s">
        <v>43</v>
      </c>
      <c r="U482" s="183" t="s">
        <v>5067</v>
      </c>
      <c r="X482" s="167" t="s">
        <v>3496</v>
      </c>
      <c r="Y482" s="167" t="s">
        <v>4965</v>
      </c>
      <c r="Z482" s="167" t="s">
        <v>5064</v>
      </c>
      <c r="AC482" s="167" t="s">
        <v>5766</v>
      </c>
    </row>
    <row r="483" spans="1:29">
      <c r="A483" s="161">
        <v>483</v>
      </c>
      <c r="B483" s="162" t="s">
        <v>2280</v>
      </c>
      <c r="C483" s="161" t="s">
        <v>1673</v>
      </c>
      <c r="D483" s="162" t="s">
        <v>48</v>
      </c>
      <c r="L483" s="167" t="s">
        <v>1674</v>
      </c>
      <c r="Q483" s="161" t="s">
        <v>1675</v>
      </c>
      <c r="R483" s="167" t="s">
        <v>1676</v>
      </c>
      <c r="S483" s="162" t="s">
        <v>43</v>
      </c>
      <c r="U483" s="183" t="s">
        <v>5068</v>
      </c>
      <c r="X483" s="167" t="s">
        <v>3506</v>
      </c>
      <c r="Y483" s="167" t="s">
        <v>4965</v>
      </c>
      <c r="Z483" s="167" t="s">
        <v>5064</v>
      </c>
      <c r="AC483" s="167" t="s">
        <v>5767</v>
      </c>
    </row>
    <row r="484" spans="1:29">
      <c r="A484" s="161">
        <v>484</v>
      </c>
      <c r="B484" s="162" t="s">
        <v>2280</v>
      </c>
      <c r="C484" s="161" t="s">
        <v>1679</v>
      </c>
      <c r="D484" s="162" t="s">
        <v>48</v>
      </c>
      <c r="L484" s="167" t="s">
        <v>1680</v>
      </c>
      <c r="Q484" s="161" t="s">
        <v>1681</v>
      </c>
      <c r="R484" s="167" t="s">
        <v>3505</v>
      </c>
      <c r="S484" s="162" t="s">
        <v>43</v>
      </c>
      <c r="U484" s="183" t="s">
        <v>5069</v>
      </c>
      <c r="X484" s="167" t="s">
        <v>3504</v>
      </c>
      <c r="Y484" s="167" t="s">
        <v>4965</v>
      </c>
      <c r="Z484" s="167" t="s">
        <v>5064</v>
      </c>
      <c r="AC484" s="167" t="s">
        <v>5768</v>
      </c>
    </row>
    <row r="485" spans="1:29">
      <c r="A485" s="161">
        <v>485</v>
      </c>
      <c r="B485" s="162" t="s">
        <v>2280</v>
      </c>
      <c r="C485" s="161" t="s">
        <v>1685</v>
      </c>
      <c r="D485" s="162" t="s">
        <v>48</v>
      </c>
      <c r="L485" s="167" t="s">
        <v>1686</v>
      </c>
      <c r="Q485" s="161" t="s">
        <v>1687</v>
      </c>
      <c r="R485" s="167" t="s">
        <v>3503</v>
      </c>
      <c r="S485" s="162" t="s">
        <v>43</v>
      </c>
      <c r="U485" s="183" t="s">
        <v>5070</v>
      </c>
      <c r="X485" s="167" t="s">
        <v>3502</v>
      </c>
      <c r="Y485" s="167" t="s">
        <v>4965</v>
      </c>
      <c r="Z485" s="167" t="s">
        <v>5064</v>
      </c>
      <c r="AC485" s="167" t="s">
        <v>5769</v>
      </c>
    </row>
    <row r="486" spans="1:29">
      <c r="A486" s="161">
        <v>486</v>
      </c>
      <c r="B486" s="162" t="s">
        <v>2280</v>
      </c>
      <c r="C486" s="161" t="s">
        <v>1689</v>
      </c>
      <c r="D486" s="162" t="s">
        <v>48</v>
      </c>
      <c r="L486" s="167" t="s">
        <v>1690</v>
      </c>
      <c r="Q486" s="161" t="s">
        <v>1691</v>
      </c>
      <c r="R486" s="167" t="s">
        <v>3501</v>
      </c>
      <c r="S486" s="162" t="s">
        <v>43</v>
      </c>
      <c r="U486" s="183" t="s">
        <v>5071</v>
      </c>
      <c r="X486" s="167" t="s">
        <v>3500</v>
      </c>
      <c r="Y486" s="167" t="s">
        <v>4965</v>
      </c>
      <c r="Z486" s="167" t="s">
        <v>5064</v>
      </c>
      <c r="AC486" s="167" t="s">
        <v>5770</v>
      </c>
    </row>
    <row r="487" spans="1:29">
      <c r="A487" s="161">
        <v>487</v>
      </c>
      <c r="B487" s="162" t="s">
        <v>2280</v>
      </c>
      <c r="C487" s="161" t="s">
        <v>1645</v>
      </c>
      <c r="D487" s="162" t="s">
        <v>60</v>
      </c>
      <c r="J487" s="167" t="s">
        <v>1646</v>
      </c>
      <c r="Q487" s="161" t="s">
        <v>1695</v>
      </c>
      <c r="R487" s="167" t="s">
        <v>3499</v>
      </c>
      <c r="S487" s="162" t="s">
        <v>43</v>
      </c>
      <c r="T487" s="162">
        <v>1</v>
      </c>
      <c r="U487" s="183" t="s">
        <v>5073</v>
      </c>
      <c r="V487" s="162">
        <v>2</v>
      </c>
      <c r="W487" s="162" t="s">
        <v>5346</v>
      </c>
      <c r="X487" s="167" t="s">
        <v>3498</v>
      </c>
      <c r="Y487" s="167" t="s">
        <v>4965</v>
      </c>
      <c r="Z487" s="167" t="s">
        <v>5073</v>
      </c>
      <c r="AC487" s="167" t="s">
        <v>5072</v>
      </c>
    </row>
    <row r="488" spans="1:29">
      <c r="A488" s="161">
        <v>488</v>
      </c>
      <c r="B488" s="162" t="s">
        <v>2280</v>
      </c>
      <c r="C488" s="161" t="s">
        <v>1651</v>
      </c>
      <c r="D488" s="162" t="s">
        <v>69</v>
      </c>
      <c r="K488" s="167" t="s">
        <v>1652</v>
      </c>
      <c r="Q488" s="161" t="s">
        <v>1699</v>
      </c>
      <c r="R488" s="167" t="s">
        <v>1700</v>
      </c>
      <c r="S488" s="162" t="s">
        <v>34</v>
      </c>
    </row>
    <row r="489" spans="1:29">
      <c r="A489" s="161">
        <v>489</v>
      </c>
      <c r="B489" s="162" t="s">
        <v>2280</v>
      </c>
      <c r="C489" s="161" t="s">
        <v>1667</v>
      </c>
      <c r="D489" s="162" t="s">
        <v>48</v>
      </c>
      <c r="L489" s="167" t="s">
        <v>1668</v>
      </c>
      <c r="Q489" s="161" t="s">
        <v>1701</v>
      </c>
      <c r="R489" s="167" t="s">
        <v>3497</v>
      </c>
      <c r="S489" s="162" t="s">
        <v>43</v>
      </c>
      <c r="U489" s="183" t="s">
        <v>5074</v>
      </c>
      <c r="X489" s="167" t="s">
        <v>3496</v>
      </c>
      <c r="Y489" s="167" t="s">
        <v>4965</v>
      </c>
      <c r="Z489" s="167" t="s">
        <v>5073</v>
      </c>
      <c r="AC489" s="167" t="s">
        <v>5771</v>
      </c>
    </row>
    <row r="490" spans="1:29">
      <c r="A490" s="161">
        <v>490</v>
      </c>
      <c r="B490" s="162" t="s">
        <v>2280</v>
      </c>
      <c r="C490" s="161" t="s">
        <v>1705</v>
      </c>
      <c r="D490" s="162" t="s">
        <v>60</v>
      </c>
      <c r="J490" s="167" t="s">
        <v>1706</v>
      </c>
      <c r="Q490" s="161" t="s">
        <v>1707</v>
      </c>
      <c r="R490" s="167" t="s">
        <v>3495</v>
      </c>
      <c r="S490" s="162" t="s">
        <v>210</v>
      </c>
      <c r="T490" s="162" t="s">
        <v>3359</v>
      </c>
      <c r="U490" s="183" t="s">
        <v>5076</v>
      </c>
      <c r="V490" s="162">
        <v>2</v>
      </c>
      <c r="W490" s="162" t="s">
        <v>5345</v>
      </c>
      <c r="X490" s="167" t="s">
        <v>3494</v>
      </c>
      <c r="Y490" s="167" t="s">
        <v>4965</v>
      </c>
      <c r="Z490" s="167" t="s">
        <v>5076</v>
      </c>
      <c r="AC490" s="167" t="s">
        <v>5075</v>
      </c>
    </row>
    <row r="491" spans="1:29">
      <c r="A491" s="161">
        <v>491</v>
      </c>
      <c r="B491" s="162" t="s">
        <v>2280</v>
      </c>
      <c r="C491" s="161" t="s">
        <v>1103</v>
      </c>
      <c r="D491" s="162" t="s">
        <v>69</v>
      </c>
      <c r="K491" s="167" t="s">
        <v>1104</v>
      </c>
      <c r="Q491" s="161" t="s">
        <v>1709</v>
      </c>
      <c r="R491" s="167" t="s">
        <v>1710</v>
      </c>
      <c r="S491" s="162" t="s">
        <v>34</v>
      </c>
    </row>
    <row r="492" spans="1:29">
      <c r="A492" s="161">
        <v>492</v>
      </c>
      <c r="B492" s="162" t="s">
        <v>2280</v>
      </c>
      <c r="C492" s="161" t="s">
        <v>1107</v>
      </c>
      <c r="D492" s="162" t="s">
        <v>48</v>
      </c>
      <c r="L492" s="167" t="s">
        <v>1108</v>
      </c>
      <c r="Q492" s="161" t="s">
        <v>1711</v>
      </c>
      <c r="R492" s="167" t="s">
        <v>1712</v>
      </c>
      <c r="S492" s="162" t="s">
        <v>43</v>
      </c>
      <c r="U492" s="183" t="s">
        <v>5077</v>
      </c>
      <c r="X492" s="167" t="s">
        <v>3493</v>
      </c>
      <c r="Y492" s="167" t="s">
        <v>4965</v>
      </c>
      <c r="Z492" s="167" t="s">
        <v>5076</v>
      </c>
      <c r="AC492" s="167" t="s">
        <v>5772</v>
      </c>
    </row>
    <row r="493" spans="1:29">
      <c r="A493" s="161">
        <v>493</v>
      </c>
      <c r="B493" s="162" t="s">
        <v>2280</v>
      </c>
      <c r="C493" s="161" t="s">
        <v>1112</v>
      </c>
      <c r="D493" s="162" t="s">
        <v>48</v>
      </c>
      <c r="L493" s="167" t="s">
        <v>1113</v>
      </c>
      <c r="Q493" s="161" t="s">
        <v>1713</v>
      </c>
      <c r="R493" s="167" t="s">
        <v>1714</v>
      </c>
      <c r="S493" s="162" t="s">
        <v>43</v>
      </c>
      <c r="U493" s="183" t="s">
        <v>5078</v>
      </c>
      <c r="X493" s="167" t="s">
        <v>3492</v>
      </c>
      <c r="Y493" s="167" t="s">
        <v>4965</v>
      </c>
      <c r="Z493" s="167" t="s">
        <v>5076</v>
      </c>
      <c r="AC493" s="167" t="s">
        <v>5773</v>
      </c>
    </row>
    <row r="494" spans="1:29">
      <c r="A494" s="161">
        <v>494</v>
      </c>
      <c r="B494" s="162" t="s">
        <v>2280</v>
      </c>
      <c r="C494" s="161" t="s">
        <v>1116</v>
      </c>
      <c r="D494" s="162" t="s">
        <v>48</v>
      </c>
      <c r="L494" s="167" t="s">
        <v>1117</v>
      </c>
      <c r="Q494" s="161" t="s">
        <v>1715</v>
      </c>
      <c r="R494" s="167" t="s">
        <v>3491</v>
      </c>
      <c r="S494" s="162" t="s">
        <v>43</v>
      </c>
      <c r="U494" s="183" t="s">
        <v>5079</v>
      </c>
      <c r="X494" s="167" t="s">
        <v>3490</v>
      </c>
      <c r="Y494" s="167" t="s">
        <v>4965</v>
      </c>
      <c r="Z494" s="167" t="s">
        <v>5076</v>
      </c>
      <c r="AC494" s="167" t="s">
        <v>5774</v>
      </c>
    </row>
    <row r="495" spans="1:29">
      <c r="A495" s="161">
        <v>495</v>
      </c>
      <c r="B495" s="162" t="s">
        <v>2280</v>
      </c>
      <c r="C495" s="161" t="s">
        <v>1120</v>
      </c>
      <c r="D495" s="162" t="s">
        <v>48</v>
      </c>
      <c r="L495" s="167" t="s">
        <v>1121</v>
      </c>
      <c r="Q495" s="161" t="s">
        <v>1717</v>
      </c>
      <c r="R495" s="167" t="s">
        <v>3489</v>
      </c>
      <c r="S495" s="162" t="s">
        <v>43</v>
      </c>
      <c r="U495" s="183" t="s">
        <v>5080</v>
      </c>
      <c r="X495" s="167" t="s">
        <v>3488</v>
      </c>
      <c r="Y495" s="167" t="s">
        <v>4965</v>
      </c>
      <c r="Z495" s="167" t="s">
        <v>5076</v>
      </c>
      <c r="AC495" s="167" t="s">
        <v>5775</v>
      </c>
    </row>
    <row r="496" spans="1:29">
      <c r="A496" s="161">
        <v>496</v>
      </c>
      <c r="B496" s="162" t="s">
        <v>2280</v>
      </c>
      <c r="C496" s="161" t="s">
        <v>1142</v>
      </c>
      <c r="D496" s="162" t="s">
        <v>60</v>
      </c>
      <c r="L496" s="167" t="s">
        <v>1143</v>
      </c>
      <c r="Q496" s="161" t="s">
        <v>1719</v>
      </c>
      <c r="R496" s="167" t="s">
        <v>1720</v>
      </c>
      <c r="S496" s="162" t="s">
        <v>210</v>
      </c>
      <c r="T496" s="162" t="s">
        <v>3359</v>
      </c>
      <c r="U496" s="183" t="s">
        <v>5082</v>
      </c>
      <c r="V496" s="162">
        <v>3</v>
      </c>
      <c r="W496" s="162" t="s">
        <v>5344</v>
      </c>
      <c r="X496" s="167" t="s">
        <v>3487</v>
      </c>
      <c r="Y496" s="167" t="s">
        <v>4965</v>
      </c>
      <c r="Z496" s="167" t="s">
        <v>5076</v>
      </c>
      <c r="AA496" s="167" t="s">
        <v>5082</v>
      </c>
      <c r="AC496" s="167" t="s">
        <v>5081</v>
      </c>
    </row>
    <row r="497" spans="1:29">
      <c r="A497" s="161">
        <v>497</v>
      </c>
      <c r="B497" s="162" t="s">
        <v>2280</v>
      </c>
      <c r="C497" s="161" t="s">
        <v>971</v>
      </c>
      <c r="D497" s="162" t="s">
        <v>69</v>
      </c>
      <c r="M497" s="167" t="s">
        <v>972</v>
      </c>
      <c r="Q497" s="161" t="s">
        <v>1721</v>
      </c>
      <c r="R497" s="167" t="s">
        <v>1722</v>
      </c>
      <c r="S497" s="162" t="s">
        <v>34</v>
      </c>
    </row>
    <row r="498" spans="1:29">
      <c r="A498" s="161">
        <v>498</v>
      </c>
      <c r="B498" s="162" t="s">
        <v>2280</v>
      </c>
      <c r="C498" s="161" t="s">
        <v>975</v>
      </c>
      <c r="D498" s="162" t="s">
        <v>48</v>
      </c>
      <c r="N498" s="167" t="s">
        <v>976</v>
      </c>
      <c r="Q498" s="161" t="s">
        <v>1723</v>
      </c>
      <c r="R498" s="167" t="s">
        <v>3486</v>
      </c>
      <c r="S498" s="162" t="s">
        <v>43</v>
      </c>
      <c r="U498" s="183" t="s">
        <v>5083</v>
      </c>
      <c r="X498" s="167" t="s">
        <v>3485</v>
      </c>
      <c r="Y498" s="167" t="s">
        <v>4965</v>
      </c>
      <c r="Z498" s="167" t="s">
        <v>5076</v>
      </c>
      <c r="AA498" s="167" t="s">
        <v>5082</v>
      </c>
      <c r="AC498" s="167" t="s">
        <v>5776</v>
      </c>
    </row>
    <row r="499" spans="1:29">
      <c r="A499" s="161">
        <v>499</v>
      </c>
      <c r="B499" s="162" t="s">
        <v>2280</v>
      </c>
      <c r="C499" s="161" t="s">
        <v>979</v>
      </c>
      <c r="D499" s="162" t="s">
        <v>48</v>
      </c>
      <c r="N499" s="167" t="s">
        <v>980</v>
      </c>
      <c r="Q499" s="161" t="s">
        <v>1725</v>
      </c>
      <c r="R499" s="167" t="s">
        <v>1545</v>
      </c>
      <c r="S499" s="162" t="s">
        <v>43</v>
      </c>
      <c r="U499" s="183" t="s">
        <v>5084</v>
      </c>
      <c r="X499" s="167" t="s">
        <v>3484</v>
      </c>
      <c r="Y499" s="167" t="s">
        <v>4965</v>
      </c>
      <c r="Z499" s="167" t="s">
        <v>5076</v>
      </c>
      <c r="AA499" s="167" t="s">
        <v>5082</v>
      </c>
      <c r="AC499" s="167" t="s">
        <v>5777</v>
      </c>
    </row>
    <row r="500" spans="1:29">
      <c r="A500" s="161">
        <v>500</v>
      </c>
      <c r="B500" s="162" t="s">
        <v>2280</v>
      </c>
      <c r="C500" s="161" t="s">
        <v>988</v>
      </c>
      <c r="D500" s="162" t="s">
        <v>48</v>
      </c>
      <c r="N500" s="167" t="s">
        <v>989</v>
      </c>
      <c r="Q500" s="161" t="s">
        <v>1726</v>
      </c>
      <c r="R500" s="167" t="s">
        <v>1549</v>
      </c>
      <c r="S500" s="162" t="s">
        <v>64</v>
      </c>
      <c r="U500" s="183" t="s">
        <v>5085</v>
      </c>
      <c r="X500" s="167" t="s">
        <v>3483</v>
      </c>
      <c r="Y500" s="167" t="s">
        <v>4965</v>
      </c>
      <c r="Z500" s="167" t="s">
        <v>5076</v>
      </c>
      <c r="AA500" s="167" t="s">
        <v>5082</v>
      </c>
      <c r="AC500" s="167" t="s">
        <v>5778</v>
      </c>
    </row>
    <row r="501" spans="1:29">
      <c r="A501" s="161">
        <v>501</v>
      </c>
      <c r="B501" s="162" t="s">
        <v>2280</v>
      </c>
      <c r="C501" s="161" t="s">
        <v>1727</v>
      </c>
      <c r="D501" s="162" t="s">
        <v>60</v>
      </c>
      <c r="J501" s="167" t="s">
        <v>1728</v>
      </c>
      <c r="Q501" s="161" t="s">
        <v>1729</v>
      </c>
      <c r="R501" s="167" t="s">
        <v>1730</v>
      </c>
      <c r="S501" s="162" t="s">
        <v>210</v>
      </c>
      <c r="T501" s="162" t="s">
        <v>3359</v>
      </c>
      <c r="U501" s="183" t="s">
        <v>5087</v>
      </c>
      <c r="V501" s="162">
        <v>2</v>
      </c>
      <c r="W501" s="162" t="s">
        <v>5343</v>
      </c>
      <c r="X501" s="167" t="s">
        <v>3482</v>
      </c>
      <c r="Y501" s="167" t="s">
        <v>4965</v>
      </c>
      <c r="Z501" s="167" t="s">
        <v>5087</v>
      </c>
      <c r="AC501" s="167" t="s">
        <v>5086</v>
      </c>
    </row>
    <row r="502" spans="1:29">
      <c r="A502" s="161">
        <v>502</v>
      </c>
      <c r="B502" s="162" t="s">
        <v>2280</v>
      </c>
      <c r="C502" s="161" t="s">
        <v>236</v>
      </c>
      <c r="D502" s="162" t="s">
        <v>69</v>
      </c>
      <c r="K502" s="167" t="s">
        <v>237</v>
      </c>
      <c r="Q502" s="161" t="s">
        <v>1731</v>
      </c>
      <c r="R502" s="167" t="s">
        <v>3481</v>
      </c>
      <c r="S502" s="162" t="s">
        <v>34</v>
      </c>
    </row>
    <row r="503" spans="1:29">
      <c r="A503" s="161">
        <v>503</v>
      </c>
      <c r="B503" s="162" t="s">
        <v>2280</v>
      </c>
      <c r="C503" s="161" t="s">
        <v>240</v>
      </c>
      <c r="D503" s="162" t="s">
        <v>48</v>
      </c>
      <c r="L503" s="167" t="s">
        <v>241</v>
      </c>
      <c r="Q503" s="161" t="s">
        <v>1733</v>
      </c>
      <c r="R503" s="167" t="s">
        <v>1734</v>
      </c>
      <c r="S503" s="162" t="s">
        <v>64</v>
      </c>
      <c r="U503" s="183" t="s">
        <v>5088</v>
      </c>
      <c r="X503" s="167" t="s">
        <v>3480</v>
      </c>
      <c r="Y503" s="167" t="s">
        <v>4965</v>
      </c>
      <c r="Z503" s="167" t="s">
        <v>5087</v>
      </c>
      <c r="AC503" s="167" t="s">
        <v>5779</v>
      </c>
    </row>
    <row r="504" spans="1:29">
      <c r="A504" s="161">
        <v>504</v>
      </c>
      <c r="B504" s="162" t="s">
        <v>2280</v>
      </c>
      <c r="C504" s="161" t="s">
        <v>253</v>
      </c>
      <c r="D504" s="162" t="s">
        <v>48</v>
      </c>
      <c r="L504" s="167" t="s">
        <v>254</v>
      </c>
      <c r="Q504" s="161" t="s">
        <v>1737</v>
      </c>
      <c r="R504" s="167" t="s">
        <v>1738</v>
      </c>
      <c r="S504" s="162" t="s">
        <v>43</v>
      </c>
      <c r="U504" s="183" t="s">
        <v>5089</v>
      </c>
      <c r="X504" s="167" t="s">
        <v>3479</v>
      </c>
      <c r="Y504" s="167" t="s">
        <v>4965</v>
      </c>
      <c r="Z504" s="167" t="s">
        <v>5087</v>
      </c>
      <c r="AC504" s="167" t="s">
        <v>5780</v>
      </c>
    </row>
    <row r="505" spans="1:29">
      <c r="A505" s="161">
        <v>505</v>
      </c>
      <c r="B505" s="162" t="s">
        <v>2280</v>
      </c>
      <c r="C505" s="161" t="s">
        <v>258</v>
      </c>
      <c r="D505" s="162" t="s">
        <v>48</v>
      </c>
      <c r="L505" s="167" t="s">
        <v>259</v>
      </c>
      <c r="Q505" s="161" t="s">
        <v>1739</v>
      </c>
      <c r="R505" s="167" t="s">
        <v>1740</v>
      </c>
      <c r="S505" s="162" t="s">
        <v>43</v>
      </c>
      <c r="U505" s="183" t="s">
        <v>5090</v>
      </c>
      <c r="X505" s="167" t="s">
        <v>3478</v>
      </c>
      <c r="Y505" s="167" t="s">
        <v>4965</v>
      </c>
      <c r="Z505" s="167" t="s">
        <v>5087</v>
      </c>
      <c r="AC505" s="167" t="s">
        <v>5781</v>
      </c>
    </row>
    <row r="506" spans="1:29">
      <c r="A506" s="161">
        <v>506</v>
      </c>
      <c r="B506" s="162" t="s">
        <v>2280</v>
      </c>
      <c r="C506" s="161" t="s">
        <v>264</v>
      </c>
      <c r="D506" s="162" t="s">
        <v>48</v>
      </c>
      <c r="L506" s="167" t="s">
        <v>265</v>
      </c>
      <c r="Q506" s="161" t="s">
        <v>1744</v>
      </c>
      <c r="R506" s="167" t="s">
        <v>1745</v>
      </c>
      <c r="S506" s="162" t="s">
        <v>43</v>
      </c>
      <c r="U506" s="183" t="s">
        <v>5091</v>
      </c>
      <c r="X506" s="167" t="s">
        <v>3477</v>
      </c>
      <c r="Y506" s="167" t="s">
        <v>4965</v>
      </c>
      <c r="Z506" s="167" t="s">
        <v>5087</v>
      </c>
      <c r="AC506" s="167" t="s">
        <v>5782</v>
      </c>
    </row>
    <row r="507" spans="1:29">
      <c r="A507" s="161">
        <v>507</v>
      </c>
      <c r="B507" s="162" t="s">
        <v>2280</v>
      </c>
      <c r="C507" s="161" t="s">
        <v>274</v>
      </c>
      <c r="D507" s="162" t="s">
        <v>48</v>
      </c>
      <c r="L507" s="167" t="s">
        <v>275</v>
      </c>
      <c r="Q507" s="161" t="s">
        <v>1414</v>
      </c>
      <c r="R507" s="167" t="s">
        <v>1746</v>
      </c>
      <c r="S507" s="162" t="s">
        <v>43</v>
      </c>
      <c r="U507" s="183" t="s">
        <v>5092</v>
      </c>
      <c r="X507" s="167" t="s">
        <v>3476</v>
      </c>
      <c r="Y507" s="167" t="s">
        <v>4965</v>
      </c>
      <c r="Z507" s="167" t="s">
        <v>5087</v>
      </c>
      <c r="AC507" s="167" t="s">
        <v>5783</v>
      </c>
    </row>
    <row r="508" spans="1:29">
      <c r="A508" s="161">
        <v>508</v>
      </c>
      <c r="B508" s="162" t="s">
        <v>2280</v>
      </c>
      <c r="C508" s="161" t="s">
        <v>284</v>
      </c>
      <c r="D508" s="162" t="s">
        <v>48</v>
      </c>
      <c r="L508" s="167" t="s">
        <v>285</v>
      </c>
      <c r="Q508" s="161" t="s">
        <v>1420</v>
      </c>
      <c r="R508" s="167" t="s">
        <v>1747</v>
      </c>
      <c r="S508" s="162" t="s">
        <v>43</v>
      </c>
      <c r="U508" s="183" t="s">
        <v>5093</v>
      </c>
      <c r="X508" s="167" t="s">
        <v>3475</v>
      </c>
      <c r="Y508" s="167" t="s">
        <v>4965</v>
      </c>
      <c r="Z508" s="167" t="s">
        <v>5087</v>
      </c>
      <c r="AC508" s="167" t="s">
        <v>5784</v>
      </c>
    </row>
    <row r="509" spans="1:29">
      <c r="A509" s="161">
        <v>509</v>
      </c>
      <c r="B509" s="162" t="s">
        <v>2280</v>
      </c>
      <c r="C509" s="161" t="s">
        <v>1748</v>
      </c>
      <c r="D509" s="162" t="s">
        <v>60</v>
      </c>
      <c r="J509" s="167" t="s">
        <v>1749</v>
      </c>
      <c r="Q509" s="161" t="s">
        <v>1750</v>
      </c>
      <c r="R509" s="167" t="s">
        <v>1751</v>
      </c>
      <c r="S509" s="162" t="s">
        <v>43</v>
      </c>
      <c r="T509" s="162">
        <v>1</v>
      </c>
      <c r="U509" s="183" t="s">
        <v>5095</v>
      </c>
      <c r="V509" s="162">
        <v>2</v>
      </c>
      <c r="W509" s="162" t="s">
        <v>5342</v>
      </c>
      <c r="X509" s="167" t="s">
        <v>3473</v>
      </c>
      <c r="Y509" s="167" t="s">
        <v>4965</v>
      </c>
      <c r="Z509" s="167" t="s">
        <v>5095</v>
      </c>
      <c r="AC509" s="167" t="s">
        <v>5094</v>
      </c>
    </row>
    <row r="510" spans="1:29">
      <c r="A510" s="161">
        <v>510</v>
      </c>
      <c r="B510" s="162" t="s">
        <v>2280</v>
      </c>
      <c r="C510" s="161" t="s">
        <v>236</v>
      </c>
      <c r="D510" s="162" t="s">
        <v>69</v>
      </c>
      <c r="K510" s="167" t="s">
        <v>237</v>
      </c>
      <c r="Q510" s="161" t="s">
        <v>1752</v>
      </c>
      <c r="R510" s="167" t="s">
        <v>1753</v>
      </c>
      <c r="S510" s="162" t="s">
        <v>34</v>
      </c>
    </row>
    <row r="511" spans="1:29">
      <c r="A511" s="161">
        <v>511</v>
      </c>
      <c r="B511" s="162" t="s">
        <v>2280</v>
      </c>
      <c r="C511" s="161" t="s">
        <v>240</v>
      </c>
      <c r="D511" s="162" t="s">
        <v>48</v>
      </c>
      <c r="L511" s="167" t="s">
        <v>241</v>
      </c>
      <c r="Q511" s="161" t="s">
        <v>1754</v>
      </c>
      <c r="R511" s="167" t="s">
        <v>1755</v>
      </c>
      <c r="S511" s="162" t="s">
        <v>64</v>
      </c>
      <c r="U511" s="183" t="s">
        <v>5096</v>
      </c>
      <c r="X511" s="167" t="s">
        <v>3471</v>
      </c>
      <c r="Y511" s="167" t="s">
        <v>4965</v>
      </c>
      <c r="Z511" s="167" t="s">
        <v>5095</v>
      </c>
      <c r="AC511" s="167" t="s">
        <v>5785</v>
      </c>
    </row>
    <row r="512" spans="1:29">
      <c r="A512" s="161">
        <v>512</v>
      </c>
      <c r="B512" s="162" t="s">
        <v>2280</v>
      </c>
      <c r="C512" s="161" t="s">
        <v>253</v>
      </c>
      <c r="D512" s="162" t="s">
        <v>48</v>
      </c>
      <c r="L512" s="167" t="s">
        <v>254</v>
      </c>
      <c r="Q512" s="161" t="s">
        <v>1758</v>
      </c>
      <c r="R512" s="167" t="s">
        <v>1759</v>
      </c>
      <c r="S512" s="162" t="s">
        <v>43</v>
      </c>
      <c r="U512" s="183" t="s">
        <v>5097</v>
      </c>
      <c r="X512" s="167" t="s">
        <v>3470</v>
      </c>
      <c r="Y512" s="167" t="s">
        <v>4965</v>
      </c>
      <c r="Z512" s="167" t="s">
        <v>5095</v>
      </c>
      <c r="AC512" s="167" t="s">
        <v>5786</v>
      </c>
    </row>
    <row r="513" spans="1:29">
      <c r="A513" s="161">
        <v>513</v>
      </c>
      <c r="B513" s="162" t="s">
        <v>2280</v>
      </c>
      <c r="C513" s="161" t="s">
        <v>258</v>
      </c>
      <c r="D513" s="162" t="s">
        <v>48</v>
      </c>
      <c r="L513" s="167" t="s">
        <v>259</v>
      </c>
      <c r="Q513" s="161" t="s">
        <v>1739</v>
      </c>
      <c r="R513" s="167" t="s">
        <v>1760</v>
      </c>
      <c r="S513" s="162" t="s">
        <v>43</v>
      </c>
      <c r="U513" s="183" t="s">
        <v>5098</v>
      </c>
      <c r="X513" s="167" t="s">
        <v>3468</v>
      </c>
      <c r="Y513" s="167" t="s">
        <v>4965</v>
      </c>
      <c r="Z513" s="167" t="s">
        <v>5095</v>
      </c>
      <c r="AC513" s="167" t="s">
        <v>5787</v>
      </c>
    </row>
    <row r="514" spans="1:29">
      <c r="A514" s="161">
        <v>514</v>
      </c>
      <c r="B514" s="162" t="s">
        <v>2280</v>
      </c>
      <c r="C514" s="161" t="s">
        <v>264</v>
      </c>
      <c r="D514" s="162" t="s">
        <v>48</v>
      </c>
      <c r="L514" s="167" t="s">
        <v>265</v>
      </c>
      <c r="Q514" s="161" t="s">
        <v>1761</v>
      </c>
      <c r="R514" s="167" t="s">
        <v>1762</v>
      </c>
      <c r="S514" s="162" t="s">
        <v>43</v>
      </c>
      <c r="U514" s="183" t="s">
        <v>5099</v>
      </c>
      <c r="X514" s="167" t="s">
        <v>3467</v>
      </c>
      <c r="Y514" s="167" t="s">
        <v>4965</v>
      </c>
      <c r="Z514" s="167" t="s">
        <v>5095</v>
      </c>
      <c r="AC514" s="167" t="s">
        <v>5788</v>
      </c>
    </row>
    <row r="515" spans="1:29">
      <c r="A515" s="161">
        <v>515</v>
      </c>
      <c r="B515" s="162" t="s">
        <v>2280</v>
      </c>
      <c r="C515" s="161" t="s">
        <v>268</v>
      </c>
      <c r="D515" s="162" t="s">
        <v>48</v>
      </c>
      <c r="L515" s="167" t="s">
        <v>269</v>
      </c>
      <c r="Q515" s="161" t="s">
        <v>1763</v>
      </c>
      <c r="R515" s="167" t="s">
        <v>1764</v>
      </c>
      <c r="S515" s="162" t="s">
        <v>43</v>
      </c>
      <c r="U515" s="183" t="s">
        <v>5100</v>
      </c>
      <c r="X515" s="167" t="s">
        <v>3466</v>
      </c>
      <c r="Y515" s="167" t="s">
        <v>4965</v>
      </c>
      <c r="Z515" s="167" t="s">
        <v>5095</v>
      </c>
      <c r="AC515" s="167" t="s">
        <v>5789</v>
      </c>
    </row>
    <row r="516" spans="1:29">
      <c r="A516" s="161">
        <v>516</v>
      </c>
      <c r="B516" s="162" t="s">
        <v>2280</v>
      </c>
      <c r="C516" s="161" t="s">
        <v>274</v>
      </c>
      <c r="D516" s="162" t="s">
        <v>48</v>
      </c>
      <c r="L516" s="167" t="s">
        <v>275</v>
      </c>
      <c r="Q516" s="161" t="s">
        <v>1414</v>
      </c>
      <c r="R516" s="167" t="s">
        <v>3474</v>
      </c>
      <c r="S516" s="162" t="s">
        <v>43</v>
      </c>
      <c r="U516" s="183" t="s">
        <v>5101</v>
      </c>
      <c r="X516" s="167" t="s">
        <v>3465</v>
      </c>
      <c r="Y516" s="167" t="s">
        <v>4965</v>
      </c>
      <c r="Z516" s="167" t="s">
        <v>5095</v>
      </c>
      <c r="AC516" s="167" t="s">
        <v>5790</v>
      </c>
    </row>
    <row r="517" spans="1:29">
      <c r="A517" s="161">
        <v>517</v>
      </c>
      <c r="B517" s="162" t="s">
        <v>2280</v>
      </c>
      <c r="C517" s="161" t="s">
        <v>278</v>
      </c>
      <c r="D517" s="162" t="s">
        <v>48</v>
      </c>
      <c r="L517" s="167" t="s">
        <v>279</v>
      </c>
      <c r="Q517" s="161" t="s">
        <v>1767</v>
      </c>
      <c r="R517" s="167" t="s">
        <v>3432</v>
      </c>
      <c r="S517" s="162" t="s">
        <v>43</v>
      </c>
      <c r="U517" s="183" t="s">
        <v>5102</v>
      </c>
      <c r="X517" s="167" t="s">
        <v>3464</v>
      </c>
      <c r="Y517" s="167" t="s">
        <v>4965</v>
      </c>
      <c r="Z517" s="167" t="s">
        <v>5095</v>
      </c>
      <c r="AC517" s="167" t="s">
        <v>5791</v>
      </c>
    </row>
    <row r="518" spans="1:29">
      <c r="A518" s="161">
        <v>518</v>
      </c>
      <c r="B518" s="162" t="s">
        <v>2280</v>
      </c>
      <c r="C518" s="161" t="s">
        <v>284</v>
      </c>
      <c r="D518" s="162" t="s">
        <v>48</v>
      </c>
      <c r="L518" s="167" t="s">
        <v>285</v>
      </c>
      <c r="Q518" s="161" t="s">
        <v>1768</v>
      </c>
      <c r="R518" s="167" t="s">
        <v>1769</v>
      </c>
      <c r="S518" s="162" t="s">
        <v>43</v>
      </c>
      <c r="U518" s="183" t="s">
        <v>5103</v>
      </c>
      <c r="X518" s="167" t="s">
        <v>3463</v>
      </c>
      <c r="Y518" s="167" t="s">
        <v>4965</v>
      </c>
      <c r="Z518" s="167" t="s">
        <v>5095</v>
      </c>
      <c r="AC518" s="167" t="s">
        <v>5792</v>
      </c>
    </row>
    <row r="519" spans="1:29">
      <c r="A519" s="161">
        <v>519</v>
      </c>
      <c r="B519" s="162" t="s">
        <v>2280</v>
      </c>
      <c r="C519" s="161" t="s">
        <v>1748</v>
      </c>
      <c r="D519" s="162" t="s">
        <v>60</v>
      </c>
      <c r="J519" s="167" t="s">
        <v>1749</v>
      </c>
      <c r="Q519" s="161" t="s">
        <v>1770</v>
      </c>
      <c r="R519" s="167" t="s">
        <v>1771</v>
      </c>
      <c r="S519" s="162" t="s">
        <v>210</v>
      </c>
      <c r="T519" s="162" t="s">
        <v>3359</v>
      </c>
      <c r="U519" s="183" t="s">
        <v>5105</v>
      </c>
      <c r="V519" s="162">
        <v>2</v>
      </c>
      <c r="W519" s="162" t="s">
        <v>5341</v>
      </c>
      <c r="X519" s="167" t="s">
        <v>3473</v>
      </c>
      <c r="Y519" s="167" t="s">
        <v>4965</v>
      </c>
      <c r="Z519" s="167" t="s">
        <v>5105</v>
      </c>
      <c r="AC519" s="167" t="s">
        <v>5104</v>
      </c>
    </row>
    <row r="520" spans="1:29">
      <c r="A520" s="161">
        <v>520</v>
      </c>
      <c r="B520" s="162" t="s">
        <v>2280</v>
      </c>
      <c r="C520" s="161" t="s">
        <v>236</v>
      </c>
      <c r="D520" s="162" t="s">
        <v>69</v>
      </c>
      <c r="K520" s="167" t="s">
        <v>237</v>
      </c>
      <c r="Q520" s="161" t="s">
        <v>1775</v>
      </c>
      <c r="R520" s="167" t="s">
        <v>3472</v>
      </c>
      <c r="S520" s="162" t="s">
        <v>34</v>
      </c>
    </row>
    <row r="521" spans="1:29">
      <c r="A521" s="161">
        <v>521</v>
      </c>
      <c r="B521" s="162" t="s">
        <v>2280</v>
      </c>
      <c r="C521" s="161" t="s">
        <v>240</v>
      </c>
      <c r="D521" s="162" t="s">
        <v>48</v>
      </c>
      <c r="L521" s="167" t="s">
        <v>241</v>
      </c>
      <c r="Q521" s="161" t="s">
        <v>1777</v>
      </c>
      <c r="R521" s="167" t="s">
        <v>1778</v>
      </c>
      <c r="S521" s="162" t="s">
        <v>64</v>
      </c>
      <c r="U521" s="183" t="s">
        <v>5106</v>
      </c>
      <c r="X521" s="167" t="s">
        <v>3471</v>
      </c>
      <c r="Y521" s="167" t="s">
        <v>4965</v>
      </c>
      <c r="Z521" s="167" t="s">
        <v>5105</v>
      </c>
      <c r="AC521" s="167" t="s">
        <v>5793</v>
      </c>
    </row>
    <row r="522" spans="1:29">
      <c r="A522" s="161">
        <v>522</v>
      </c>
      <c r="B522" s="162" t="s">
        <v>2280</v>
      </c>
      <c r="C522" s="161" t="s">
        <v>253</v>
      </c>
      <c r="D522" s="162" t="s">
        <v>48</v>
      </c>
      <c r="L522" s="167" t="s">
        <v>254</v>
      </c>
      <c r="Q522" s="161" t="s">
        <v>1781</v>
      </c>
      <c r="R522" s="167" t="s">
        <v>1782</v>
      </c>
      <c r="S522" s="162" t="s">
        <v>43</v>
      </c>
      <c r="U522" s="183" t="s">
        <v>5107</v>
      </c>
      <c r="X522" s="167" t="s">
        <v>3470</v>
      </c>
      <c r="Y522" s="167" t="s">
        <v>4965</v>
      </c>
      <c r="Z522" s="167" t="s">
        <v>5105</v>
      </c>
      <c r="AC522" s="167" t="s">
        <v>5794</v>
      </c>
    </row>
    <row r="523" spans="1:29">
      <c r="A523" s="161">
        <v>523</v>
      </c>
      <c r="B523" s="162" t="s">
        <v>2280</v>
      </c>
      <c r="C523" s="161" t="s">
        <v>258</v>
      </c>
      <c r="D523" s="162" t="s">
        <v>48</v>
      </c>
      <c r="L523" s="167" t="s">
        <v>259</v>
      </c>
      <c r="Q523" s="161" t="s">
        <v>1785</v>
      </c>
      <c r="R523" s="167" t="s">
        <v>3469</v>
      </c>
      <c r="S523" s="162" t="s">
        <v>43</v>
      </c>
      <c r="U523" s="183" t="s">
        <v>5108</v>
      </c>
      <c r="X523" s="167" t="s">
        <v>3468</v>
      </c>
      <c r="Y523" s="167" t="s">
        <v>4965</v>
      </c>
      <c r="Z523" s="167" t="s">
        <v>5105</v>
      </c>
      <c r="AC523" s="167" t="s">
        <v>5795</v>
      </c>
    </row>
    <row r="524" spans="1:29">
      <c r="A524" s="161">
        <v>524</v>
      </c>
      <c r="B524" s="162" t="s">
        <v>2280</v>
      </c>
      <c r="C524" s="161" t="s">
        <v>264</v>
      </c>
      <c r="D524" s="162" t="s">
        <v>48</v>
      </c>
      <c r="L524" s="167" t="s">
        <v>265</v>
      </c>
      <c r="Q524" s="161" t="s">
        <v>1788</v>
      </c>
      <c r="R524" s="167" t="s">
        <v>1789</v>
      </c>
      <c r="S524" s="162" t="s">
        <v>43</v>
      </c>
      <c r="U524" s="183" t="s">
        <v>5109</v>
      </c>
      <c r="X524" s="167" t="s">
        <v>3467</v>
      </c>
      <c r="Y524" s="167" t="s">
        <v>4965</v>
      </c>
      <c r="Z524" s="167" t="s">
        <v>5105</v>
      </c>
      <c r="AC524" s="167" t="s">
        <v>5796</v>
      </c>
    </row>
    <row r="525" spans="1:29">
      <c r="A525" s="161">
        <v>525</v>
      </c>
      <c r="B525" s="162" t="s">
        <v>2280</v>
      </c>
      <c r="C525" s="161" t="s">
        <v>268</v>
      </c>
      <c r="D525" s="162" t="s">
        <v>48</v>
      </c>
      <c r="L525" s="167" t="s">
        <v>269</v>
      </c>
      <c r="Q525" s="161" t="s">
        <v>1790</v>
      </c>
      <c r="R525" s="167" t="s">
        <v>1791</v>
      </c>
      <c r="S525" s="162" t="s">
        <v>43</v>
      </c>
      <c r="U525" s="183" t="s">
        <v>5110</v>
      </c>
      <c r="X525" s="167" t="s">
        <v>3466</v>
      </c>
      <c r="Y525" s="167" t="s">
        <v>4965</v>
      </c>
      <c r="Z525" s="167" t="s">
        <v>5105</v>
      </c>
      <c r="AC525" s="167" t="s">
        <v>5797</v>
      </c>
    </row>
    <row r="526" spans="1:29">
      <c r="A526" s="161">
        <v>526</v>
      </c>
      <c r="B526" s="162" t="s">
        <v>2280</v>
      </c>
      <c r="C526" s="161" t="s">
        <v>274</v>
      </c>
      <c r="D526" s="162" t="s">
        <v>48</v>
      </c>
      <c r="L526" s="167" t="s">
        <v>275</v>
      </c>
      <c r="Q526" s="161" t="s">
        <v>1414</v>
      </c>
      <c r="R526" s="167" t="s">
        <v>1792</v>
      </c>
      <c r="S526" s="162" t="s">
        <v>43</v>
      </c>
      <c r="U526" s="183" t="s">
        <v>5111</v>
      </c>
      <c r="X526" s="167" t="s">
        <v>3465</v>
      </c>
      <c r="Y526" s="167" t="s">
        <v>4965</v>
      </c>
      <c r="Z526" s="167" t="s">
        <v>5105</v>
      </c>
      <c r="AC526" s="167" t="s">
        <v>5798</v>
      </c>
    </row>
    <row r="527" spans="1:29">
      <c r="A527" s="161">
        <v>527</v>
      </c>
      <c r="B527" s="162" t="s">
        <v>2280</v>
      </c>
      <c r="C527" s="161" t="s">
        <v>278</v>
      </c>
      <c r="D527" s="162" t="s">
        <v>48</v>
      </c>
      <c r="L527" s="167" t="s">
        <v>279</v>
      </c>
      <c r="Q527" s="161" t="s">
        <v>1767</v>
      </c>
      <c r="R527" s="167" t="s">
        <v>3432</v>
      </c>
      <c r="S527" s="162" t="s">
        <v>43</v>
      </c>
      <c r="U527" s="183" t="s">
        <v>5112</v>
      </c>
      <c r="X527" s="167" t="s">
        <v>3464</v>
      </c>
      <c r="Y527" s="167" t="s">
        <v>4965</v>
      </c>
      <c r="Z527" s="167" t="s">
        <v>5105</v>
      </c>
      <c r="AC527" s="167" t="s">
        <v>5799</v>
      </c>
    </row>
    <row r="528" spans="1:29">
      <c r="A528" s="161">
        <v>528</v>
      </c>
      <c r="B528" s="162" t="s">
        <v>2280</v>
      </c>
      <c r="C528" s="161" t="s">
        <v>284</v>
      </c>
      <c r="D528" s="162" t="s">
        <v>48</v>
      </c>
      <c r="L528" s="167" t="s">
        <v>285</v>
      </c>
      <c r="Q528" s="161" t="s">
        <v>1420</v>
      </c>
      <c r="R528" s="167" t="s">
        <v>1793</v>
      </c>
      <c r="S528" s="162" t="s">
        <v>43</v>
      </c>
      <c r="U528" s="183" t="s">
        <v>5113</v>
      </c>
      <c r="X528" s="167" t="s">
        <v>3463</v>
      </c>
      <c r="Y528" s="167" t="s">
        <v>4965</v>
      </c>
      <c r="Z528" s="167" t="s">
        <v>5105</v>
      </c>
      <c r="AC528" s="167" t="s">
        <v>5800</v>
      </c>
    </row>
    <row r="529" spans="1:29">
      <c r="A529" s="161">
        <v>529</v>
      </c>
      <c r="B529" s="162" t="s">
        <v>2280</v>
      </c>
      <c r="C529" s="161" t="s">
        <v>1794</v>
      </c>
      <c r="D529" s="162" t="s">
        <v>60</v>
      </c>
      <c r="J529" s="167" t="s">
        <v>1795</v>
      </c>
      <c r="Q529" s="161" t="s">
        <v>1796</v>
      </c>
      <c r="R529" s="167" t="s">
        <v>1797</v>
      </c>
      <c r="S529" s="162" t="s">
        <v>43</v>
      </c>
      <c r="T529" s="162">
        <v>1</v>
      </c>
      <c r="U529" s="183" t="s">
        <v>5115</v>
      </c>
      <c r="V529" s="162">
        <v>2</v>
      </c>
      <c r="W529" s="162" t="s">
        <v>5340</v>
      </c>
      <c r="X529" s="167" t="s">
        <v>3462</v>
      </c>
      <c r="Y529" s="167" t="s">
        <v>4965</v>
      </c>
      <c r="Z529" s="167" t="s">
        <v>5115</v>
      </c>
      <c r="AC529" s="167" t="s">
        <v>5114</v>
      </c>
    </row>
    <row r="530" spans="1:29">
      <c r="A530" s="161">
        <v>530</v>
      </c>
      <c r="B530" s="162" t="s">
        <v>2280</v>
      </c>
      <c r="C530" s="161" t="s">
        <v>1798</v>
      </c>
      <c r="D530" s="162" t="s">
        <v>69</v>
      </c>
      <c r="K530" s="167" t="s">
        <v>1799</v>
      </c>
      <c r="Q530" s="161" t="s">
        <v>1800</v>
      </c>
      <c r="R530" s="167" t="s">
        <v>1801</v>
      </c>
      <c r="S530" s="162" t="s">
        <v>34</v>
      </c>
    </row>
    <row r="531" spans="1:29">
      <c r="A531" s="161">
        <v>531</v>
      </c>
      <c r="B531" s="162" t="s">
        <v>2280</v>
      </c>
      <c r="C531" s="161" t="s">
        <v>1802</v>
      </c>
      <c r="D531" s="162" t="s">
        <v>48</v>
      </c>
      <c r="L531" s="167" t="s">
        <v>1803</v>
      </c>
      <c r="Q531" s="161" t="s">
        <v>1804</v>
      </c>
      <c r="R531" s="167" t="s">
        <v>1805</v>
      </c>
      <c r="S531" s="162" t="s">
        <v>64</v>
      </c>
      <c r="U531" s="183" t="s">
        <v>5116</v>
      </c>
      <c r="X531" s="167" t="s">
        <v>3461</v>
      </c>
      <c r="Y531" s="167" t="s">
        <v>4965</v>
      </c>
      <c r="Z531" s="167" t="s">
        <v>5115</v>
      </c>
      <c r="AC531" s="167" t="s">
        <v>5801</v>
      </c>
    </row>
    <row r="532" spans="1:29">
      <c r="A532" s="161">
        <v>532</v>
      </c>
      <c r="B532" s="162" t="s">
        <v>2280</v>
      </c>
      <c r="C532" s="161" t="s">
        <v>1806</v>
      </c>
      <c r="D532" s="162" t="s">
        <v>48</v>
      </c>
      <c r="L532" s="167" t="s">
        <v>1807</v>
      </c>
      <c r="Q532" s="161" t="s">
        <v>1808</v>
      </c>
      <c r="R532" s="167" t="s">
        <v>1809</v>
      </c>
      <c r="S532" s="162" t="s">
        <v>43</v>
      </c>
      <c r="U532" s="183" t="s">
        <v>5117</v>
      </c>
      <c r="X532" s="167" t="s">
        <v>3460</v>
      </c>
      <c r="Y532" s="167" t="s">
        <v>4965</v>
      </c>
      <c r="Z532" s="167" t="s">
        <v>5115</v>
      </c>
      <c r="AC532" s="167" t="s">
        <v>5802</v>
      </c>
    </row>
    <row r="533" spans="1:29">
      <c r="A533" s="161">
        <v>533</v>
      </c>
      <c r="B533" s="162" t="s">
        <v>1812</v>
      </c>
      <c r="C533" s="161" t="s">
        <v>1813</v>
      </c>
      <c r="D533" s="162" t="s">
        <v>60</v>
      </c>
      <c r="H533" s="167" t="s">
        <v>1814</v>
      </c>
      <c r="Q533" s="161" t="s">
        <v>1815</v>
      </c>
      <c r="R533" s="167" t="s">
        <v>1816</v>
      </c>
      <c r="S533" s="162" t="s">
        <v>1239</v>
      </c>
      <c r="T533" s="162" t="s">
        <v>3359</v>
      </c>
      <c r="U533" s="183" t="s">
        <v>5119</v>
      </c>
      <c r="V533" s="162">
        <v>2</v>
      </c>
      <c r="W533" s="162" t="s">
        <v>5339</v>
      </c>
      <c r="X533" s="167" t="s">
        <v>3459</v>
      </c>
      <c r="Y533" s="167" t="s">
        <v>4965</v>
      </c>
      <c r="Z533" s="167" t="s">
        <v>5119</v>
      </c>
      <c r="AC533" s="167" t="s">
        <v>5118</v>
      </c>
    </row>
    <row r="534" spans="1:29">
      <c r="A534" s="161">
        <v>534</v>
      </c>
      <c r="B534" s="162" t="s">
        <v>1812</v>
      </c>
      <c r="C534" s="161" t="s">
        <v>1820</v>
      </c>
      <c r="D534" s="162" t="s">
        <v>69</v>
      </c>
      <c r="I534" s="167" t="s">
        <v>1821</v>
      </c>
      <c r="Q534" s="161" t="s">
        <v>1822</v>
      </c>
      <c r="R534" s="167" t="s">
        <v>1823</v>
      </c>
      <c r="S534" s="162" t="s">
        <v>73</v>
      </c>
    </row>
    <row r="535" spans="1:29">
      <c r="A535" s="161">
        <v>535</v>
      </c>
      <c r="B535" s="162" t="s">
        <v>1812</v>
      </c>
      <c r="C535" s="161" t="s">
        <v>1824</v>
      </c>
      <c r="D535" s="162" t="s">
        <v>48</v>
      </c>
      <c r="J535" s="167" t="s">
        <v>1825</v>
      </c>
      <c r="Q535" s="161" t="s">
        <v>1826</v>
      </c>
      <c r="R535" s="167" t="s">
        <v>1827</v>
      </c>
      <c r="S535" s="162" t="s">
        <v>64</v>
      </c>
      <c r="U535" s="183" t="s">
        <v>5120</v>
      </c>
      <c r="X535" s="167" t="s">
        <v>4032</v>
      </c>
      <c r="Y535" s="167" t="s">
        <v>4965</v>
      </c>
      <c r="Z535" s="167" t="s">
        <v>5119</v>
      </c>
      <c r="AC535" s="167" t="s">
        <v>5803</v>
      </c>
    </row>
    <row r="536" spans="1:29">
      <c r="A536" s="161">
        <v>536</v>
      </c>
      <c r="B536" s="162" t="s">
        <v>1812</v>
      </c>
      <c r="C536" s="161" t="s">
        <v>1830</v>
      </c>
      <c r="D536" s="162" t="s">
        <v>48</v>
      </c>
      <c r="J536" s="167" t="s">
        <v>1831</v>
      </c>
      <c r="Q536" s="161" t="s">
        <v>1832</v>
      </c>
      <c r="R536" s="167" t="s">
        <v>3458</v>
      </c>
      <c r="S536" s="162" t="s">
        <v>43</v>
      </c>
      <c r="U536" s="183" t="s">
        <v>5121</v>
      </c>
      <c r="X536" s="167" t="s">
        <v>3457</v>
      </c>
      <c r="Y536" s="167" t="s">
        <v>4965</v>
      </c>
      <c r="Z536" s="167" t="s">
        <v>5119</v>
      </c>
      <c r="AC536" s="167" t="s">
        <v>5804</v>
      </c>
    </row>
    <row r="537" spans="1:29">
      <c r="A537" s="161">
        <v>537</v>
      </c>
      <c r="B537" s="162" t="s">
        <v>1812</v>
      </c>
      <c r="C537" s="161" t="s">
        <v>1835</v>
      </c>
      <c r="D537" s="162" t="s">
        <v>60</v>
      </c>
      <c r="J537" s="167" t="s">
        <v>1836</v>
      </c>
      <c r="Q537" s="161" t="s">
        <v>1837</v>
      </c>
      <c r="R537" s="167" t="s">
        <v>1838</v>
      </c>
      <c r="S537" s="162" t="s">
        <v>210</v>
      </c>
      <c r="T537" s="162" t="s">
        <v>3359</v>
      </c>
      <c r="U537" s="183" t="s">
        <v>5123</v>
      </c>
      <c r="V537" s="162">
        <v>3</v>
      </c>
      <c r="W537" s="162" t="s">
        <v>5338</v>
      </c>
      <c r="X537" s="167" t="s">
        <v>3456</v>
      </c>
      <c r="Y537" s="167" t="s">
        <v>4965</v>
      </c>
      <c r="Z537" s="167" t="s">
        <v>5119</v>
      </c>
      <c r="AA537" s="167" t="s">
        <v>5123</v>
      </c>
      <c r="AC537" s="167" t="s">
        <v>5122</v>
      </c>
    </row>
    <row r="538" spans="1:29">
      <c r="A538" s="161">
        <v>538</v>
      </c>
      <c r="B538" s="162" t="s">
        <v>1812</v>
      </c>
      <c r="C538" s="161" t="s">
        <v>211</v>
      </c>
      <c r="D538" s="162" t="s">
        <v>69</v>
      </c>
      <c r="K538" s="167" t="s">
        <v>212</v>
      </c>
      <c r="Q538" s="161" t="s">
        <v>1839</v>
      </c>
      <c r="R538" s="167" t="s">
        <v>1840</v>
      </c>
      <c r="S538" s="162" t="s">
        <v>73</v>
      </c>
    </row>
    <row r="539" spans="1:29">
      <c r="A539" s="161">
        <v>539</v>
      </c>
      <c r="B539" s="162" t="s">
        <v>1812</v>
      </c>
      <c r="C539" s="161" t="s">
        <v>215</v>
      </c>
      <c r="D539" s="162" t="s">
        <v>48</v>
      </c>
      <c r="L539" s="167" t="s">
        <v>216</v>
      </c>
      <c r="Q539" s="161" t="s">
        <v>1841</v>
      </c>
      <c r="R539" s="167" t="s">
        <v>3455</v>
      </c>
      <c r="S539" s="162" t="s">
        <v>43</v>
      </c>
      <c r="U539" s="183" t="s">
        <v>5124</v>
      </c>
      <c r="X539" s="167" t="s">
        <v>3454</v>
      </c>
      <c r="Y539" s="167" t="s">
        <v>4965</v>
      </c>
      <c r="Z539" s="167" t="s">
        <v>5119</v>
      </c>
      <c r="AA539" s="167" t="s">
        <v>5123</v>
      </c>
      <c r="AC539" s="167" t="s">
        <v>5805</v>
      </c>
    </row>
    <row r="540" spans="1:29">
      <c r="A540" s="161">
        <v>540</v>
      </c>
      <c r="B540" s="162" t="s">
        <v>1812</v>
      </c>
      <c r="C540" s="161" t="s">
        <v>219</v>
      </c>
      <c r="D540" s="162" t="s">
        <v>48</v>
      </c>
      <c r="L540" s="167" t="s">
        <v>220</v>
      </c>
      <c r="Q540" s="161" t="s">
        <v>1843</v>
      </c>
      <c r="R540" s="167" t="s">
        <v>3453</v>
      </c>
      <c r="S540" s="162" t="s">
        <v>43</v>
      </c>
      <c r="U540" s="183" t="s">
        <v>5125</v>
      </c>
      <c r="X540" s="167" t="s">
        <v>3452</v>
      </c>
      <c r="Y540" s="167" t="s">
        <v>4965</v>
      </c>
      <c r="Z540" s="167" t="s">
        <v>5119</v>
      </c>
      <c r="AA540" s="167" t="s">
        <v>5123</v>
      </c>
      <c r="AC540" s="167" t="s">
        <v>5806</v>
      </c>
    </row>
    <row r="541" spans="1:29">
      <c r="A541" s="161">
        <v>541</v>
      </c>
      <c r="B541" s="162" t="s">
        <v>1812</v>
      </c>
      <c r="C541" s="161" t="s">
        <v>226</v>
      </c>
      <c r="D541" s="162" t="s">
        <v>48</v>
      </c>
      <c r="L541" s="167" t="s">
        <v>227</v>
      </c>
      <c r="Q541" s="161" t="s">
        <v>1847</v>
      </c>
      <c r="R541" s="167" t="s">
        <v>3451</v>
      </c>
      <c r="S541" s="162" t="s">
        <v>43</v>
      </c>
      <c r="U541" s="183" t="s">
        <v>5126</v>
      </c>
      <c r="X541" s="167" t="s">
        <v>4033</v>
      </c>
      <c r="Y541" s="167" t="s">
        <v>4965</v>
      </c>
      <c r="Z541" s="167" t="s">
        <v>5119</v>
      </c>
      <c r="AA541" s="167" t="s">
        <v>5123</v>
      </c>
      <c r="AC541" s="167" t="s">
        <v>5807</v>
      </c>
    </row>
    <row r="542" spans="1:29">
      <c r="A542" s="161">
        <v>542</v>
      </c>
      <c r="B542" s="162" t="s">
        <v>1812</v>
      </c>
      <c r="C542" s="161" t="s">
        <v>1849</v>
      </c>
      <c r="D542" s="162" t="s">
        <v>60</v>
      </c>
      <c r="J542" s="167" t="s">
        <v>1850</v>
      </c>
      <c r="Q542" s="161" t="s">
        <v>1851</v>
      </c>
      <c r="R542" s="167" t="s">
        <v>1852</v>
      </c>
      <c r="S542" s="162" t="s">
        <v>64</v>
      </c>
    </row>
    <row r="543" spans="1:29">
      <c r="A543" s="161">
        <v>543</v>
      </c>
      <c r="B543" s="162" t="s">
        <v>1812</v>
      </c>
      <c r="C543" s="161" t="s">
        <v>1853</v>
      </c>
      <c r="D543" s="162" t="s">
        <v>69</v>
      </c>
      <c r="K543" s="167" t="s">
        <v>1854</v>
      </c>
      <c r="Q543" s="161" t="s">
        <v>1855</v>
      </c>
      <c r="R543" s="167" t="s">
        <v>1856</v>
      </c>
      <c r="S543" s="162" t="s">
        <v>34</v>
      </c>
    </row>
    <row r="544" spans="1:29">
      <c r="A544" s="161">
        <v>544</v>
      </c>
      <c r="B544" s="162" t="s">
        <v>1812</v>
      </c>
      <c r="C544" s="161" t="s">
        <v>1857</v>
      </c>
      <c r="D544" s="162" t="s">
        <v>60</v>
      </c>
      <c r="L544" s="167" t="s">
        <v>1858</v>
      </c>
      <c r="Q544" s="161" t="s">
        <v>1859</v>
      </c>
      <c r="R544" s="167" t="s">
        <v>1860</v>
      </c>
      <c r="S544" s="162" t="s">
        <v>43</v>
      </c>
      <c r="T544" s="162">
        <v>1</v>
      </c>
      <c r="U544" s="183" t="s">
        <v>5128</v>
      </c>
      <c r="V544" s="162">
        <v>3</v>
      </c>
      <c r="W544" s="162" t="s">
        <v>5337</v>
      </c>
      <c r="X544" s="167" t="s">
        <v>3449</v>
      </c>
      <c r="Y544" s="167" t="s">
        <v>4965</v>
      </c>
      <c r="Z544" s="167" t="s">
        <v>5119</v>
      </c>
      <c r="AA544" s="167" t="s">
        <v>5128</v>
      </c>
      <c r="AC544" s="167" t="s">
        <v>5127</v>
      </c>
    </row>
    <row r="545" spans="1:29">
      <c r="A545" s="161">
        <v>545</v>
      </c>
      <c r="B545" s="162" t="s">
        <v>1812</v>
      </c>
      <c r="C545" s="161" t="s">
        <v>236</v>
      </c>
      <c r="D545" s="162" t="s">
        <v>69</v>
      </c>
      <c r="M545" s="167" t="s">
        <v>237</v>
      </c>
      <c r="Q545" s="161" t="s">
        <v>1861</v>
      </c>
      <c r="R545" s="167" t="s">
        <v>1862</v>
      </c>
      <c r="S545" s="162" t="s">
        <v>34</v>
      </c>
    </row>
    <row r="546" spans="1:29">
      <c r="A546" s="161">
        <v>546</v>
      </c>
      <c r="B546" s="162" t="s">
        <v>1812</v>
      </c>
      <c r="C546" s="161" t="s">
        <v>240</v>
      </c>
      <c r="D546" s="162" t="s">
        <v>48</v>
      </c>
      <c r="N546" s="167" t="s">
        <v>241</v>
      </c>
      <c r="Q546" s="161" t="s">
        <v>1863</v>
      </c>
      <c r="R546" s="167" t="s">
        <v>1864</v>
      </c>
      <c r="S546" s="162" t="s">
        <v>64</v>
      </c>
      <c r="U546" s="183" t="s">
        <v>5129</v>
      </c>
      <c r="X546" s="167" t="s">
        <v>3448</v>
      </c>
      <c r="Y546" s="167" t="s">
        <v>4965</v>
      </c>
      <c r="Z546" s="167" t="s">
        <v>5119</v>
      </c>
      <c r="AA546" s="167" t="s">
        <v>5128</v>
      </c>
      <c r="AC546" s="167" t="s">
        <v>5808</v>
      </c>
    </row>
    <row r="547" spans="1:29">
      <c r="A547" s="161">
        <v>547</v>
      </c>
      <c r="B547" s="162" t="s">
        <v>1812</v>
      </c>
      <c r="C547" s="161" t="s">
        <v>1865</v>
      </c>
      <c r="D547" s="162" t="s">
        <v>48</v>
      </c>
      <c r="N547" s="167" t="s">
        <v>1866</v>
      </c>
      <c r="Q547" s="161" t="s">
        <v>1867</v>
      </c>
      <c r="R547" s="167" t="s">
        <v>1868</v>
      </c>
      <c r="S547" s="162" t="s">
        <v>64</v>
      </c>
      <c r="U547" s="183" t="s">
        <v>5130</v>
      </c>
      <c r="X547" s="167" t="s">
        <v>3447</v>
      </c>
      <c r="Y547" s="167" t="s">
        <v>4965</v>
      </c>
      <c r="Z547" s="167" t="s">
        <v>5119</v>
      </c>
      <c r="AA547" s="167" t="s">
        <v>5128</v>
      </c>
      <c r="AC547" s="167" t="s">
        <v>5809</v>
      </c>
    </row>
    <row r="548" spans="1:29">
      <c r="A548" s="161">
        <v>548</v>
      </c>
      <c r="B548" s="162" t="s">
        <v>1812</v>
      </c>
      <c r="C548" s="161" t="s">
        <v>264</v>
      </c>
      <c r="D548" s="162" t="s">
        <v>48</v>
      </c>
      <c r="N548" s="167" t="s">
        <v>265</v>
      </c>
      <c r="Q548" s="161" t="s">
        <v>1869</v>
      </c>
      <c r="R548" s="167" t="s">
        <v>1870</v>
      </c>
      <c r="S548" s="162" t="s">
        <v>43</v>
      </c>
      <c r="U548" s="183" t="s">
        <v>5131</v>
      </c>
      <c r="X548" s="167" t="s">
        <v>3446</v>
      </c>
      <c r="Y548" s="167" t="s">
        <v>4965</v>
      </c>
      <c r="Z548" s="167" t="s">
        <v>5119</v>
      </c>
      <c r="AA548" s="167" t="s">
        <v>5128</v>
      </c>
      <c r="AC548" s="167" t="s">
        <v>5810</v>
      </c>
    </row>
    <row r="549" spans="1:29">
      <c r="A549" s="161">
        <v>549</v>
      </c>
      <c r="B549" s="162" t="s">
        <v>1812</v>
      </c>
      <c r="C549" s="161" t="s">
        <v>1871</v>
      </c>
      <c r="D549" s="162" t="s">
        <v>60</v>
      </c>
      <c r="L549" s="167" t="s">
        <v>1872</v>
      </c>
      <c r="Q549" s="161" t="s">
        <v>1873</v>
      </c>
      <c r="R549" s="167" t="s">
        <v>1874</v>
      </c>
      <c r="S549" s="162" t="s">
        <v>43</v>
      </c>
      <c r="T549" s="162">
        <v>1</v>
      </c>
      <c r="U549" s="183" t="s">
        <v>5133</v>
      </c>
      <c r="V549" s="162">
        <v>3</v>
      </c>
      <c r="W549" s="162" t="s">
        <v>5336</v>
      </c>
      <c r="X549" s="167" t="s">
        <v>3445</v>
      </c>
      <c r="Y549" s="167" t="s">
        <v>4965</v>
      </c>
      <c r="Z549" s="167" t="s">
        <v>5119</v>
      </c>
      <c r="AA549" s="167" t="s">
        <v>5133</v>
      </c>
      <c r="AC549" s="167" t="s">
        <v>5132</v>
      </c>
    </row>
    <row r="550" spans="1:29">
      <c r="A550" s="161">
        <v>550</v>
      </c>
      <c r="B550" s="162" t="s">
        <v>1812</v>
      </c>
      <c r="C550" s="161" t="s">
        <v>236</v>
      </c>
      <c r="D550" s="162" t="s">
        <v>69</v>
      </c>
      <c r="M550" s="167" t="s">
        <v>237</v>
      </c>
      <c r="Q550" s="161" t="s">
        <v>1875</v>
      </c>
      <c r="R550" s="167" t="s">
        <v>1876</v>
      </c>
      <c r="S550" s="162" t="s">
        <v>34</v>
      </c>
    </row>
    <row r="551" spans="1:29">
      <c r="A551" s="161">
        <v>551</v>
      </c>
      <c r="B551" s="162" t="s">
        <v>1812</v>
      </c>
      <c r="C551" s="161" t="s">
        <v>240</v>
      </c>
      <c r="D551" s="162" t="s">
        <v>48</v>
      </c>
      <c r="N551" s="167" t="s">
        <v>241</v>
      </c>
      <c r="Q551" s="161" t="s">
        <v>1877</v>
      </c>
      <c r="R551" s="167" t="s">
        <v>1878</v>
      </c>
      <c r="S551" s="162" t="s">
        <v>64</v>
      </c>
      <c r="U551" s="183" t="s">
        <v>5134</v>
      </c>
      <c r="X551" s="167" t="s">
        <v>3444</v>
      </c>
      <c r="Y551" s="167" t="s">
        <v>4965</v>
      </c>
      <c r="Z551" s="167" t="s">
        <v>5119</v>
      </c>
      <c r="AA551" s="167" t="s">
        <v>5133</v>
      </c>
      <c r="AC551" s="167" t="s">
        <v>5811</v>
      </c>
    </row>
    <row r="552" spans="1:29">
      <c r="A552" s="161">
        <v>552</v>
      </c>
      <c r="B552" s="162" t="s">
        <v>1812</v>
      </c>
      <c r="C552" s="161" t="s">
        <v>1865</v>
      </c>
      <c r="D552" s="162" t="s">
        <v>48</v>
      </c>
      <c r="N552" s="167" t="s">
        <v>1866</v>
      </c>
      <c r="Q552" s="161" t="s">
        <v>1881</v>
      </c>
      <c r="R552" s="167" t="s">
        <v>1882</v>
      </c>
      <c r="S552" s="162" t="s">
        <v>64</v>
      </c>
      <c r="U552" s="183" t="s">
        <v>5135</v>
      </c>
      <c r="X552" s="167" t="s">
        <v>3443</v>
      </c>
      <c r="Y552" s="167" t="s">
        <v>4965</v>
      </c>
      <c r="Z552" s="167" t="s">
        <v>5119</v>
      </c>
      <c r="AA552" s="167" t="s">
        <v>5133</v>
      </c>
      <c r="AC552" s="167" t="s">
        <v>5812</v>
      </c>
    </row>
    <row r="553" spans="1:29">
      <c r="A553" s="161">
        <v>553</v>
      </c>
      <c r="B553" s="162" t="s">
        <v>1812</v>
      </c>
      <c r="C553" s="161" t="s">
        <v>264</v>
      </c>
      <c r="D553" s="162" t="s">
        <v>48</v>
      </c>
      <c r="N553" s="167" t="s">
        <v>265</v>
      </c>
      <c r="Q553" s="161" t="s">
        <v>1885</v>
      </c>
      <c r="R553" s="167" t="s">
        <v>1886</v>
      </c>
      <c r="S553" s="162" t="s">
        <v>43</v>
      </c>
      <c r="U553" s="183" t="s">
        <v>5136</v>
      </c>
      <c r="X553" s="167" t="s">
        <v>3442</v>
      </c>
      <c r="Y553" s="167" t="s">
        <v>4965</v>
      </c>
      <c r="Z553" s="167" t="s">
        <v>5119</v>
      </c>
      <c r="AA553" s="167" t="s">
        <v>5133</v>
      </c>
      <c r="AC553" s="167" t="s">
        <v>5813</v>
      </c>
    </row>
    <row r="554" spans="1:29">
      <c r="A554" s="161">
        <v>554</v>
      </c>
      <c r="B554" s="162" t="s">
        <v>1812</v>
      </c>
      <c r="C554" s="161" t="s">
        <v>1887</v>
      </c>
      <c r="D554" s="162" t="s">
        <v>60</v>
      </c>
      <c r="L554" s="167" t="s">
        <v>1888</v>
      </c>
      <c r="Q554" s="161" t="s">
        <v>1889</v>
      </c>
      <c r="R554" s="167" t="s">
        <v>3441</v>
      </c>
      <c r="S554" s="162" t="s">
        <v>43</v>
      </c>
      <c r="T554" s="162">
        <v>1</v>
      </c>
      <c r="U554" s="183" t="s">
        <v>5138</v>
      </c>
      <c r="V554" s="162">
        <v>3</v>
      </c>
      <c r="W554" s="162" t="s">
        <v>5335</v>
      </c>
      <c r="X554" s="167" t="s">
        <v>3438</v>
      </c>
      <c r="Y554" s="167" t="s">
        <v>4965</v>
      </c>
      <c r="Z554" s="167" t="s">
        <v>5119</v>
      </c>
      <c r="AA554" s="167" t="s">
        <v>5138</v>
      </c>
      <c r="AC554" s="167" t="s">
        <v>5137</v>
      </c>
    </row>
    <row r="555" spans="1:29">
      <c r="A555" s="161">
        <v>555</v>
      </c>
      <c r="B555" s="162" t="s">
        <v>1812</v>
      </c>
      <c r="C555" s="161" t="s">
        <v>236</v>
      </c>
      <c r="D555" s="162" t="s">
        <v>69</v>
      </c>
      <c r="M555" s="167" t="s">
        <v>237</v>
      </c>
      <c r="Q555" s="161" t="s">
        <v>1891</v>
      </c>
      <c r="R555" s="167" t="s">
        <v>1892</v>
      </c>
      <c r="S555" s="162" t="s">
        <v>34</v>
      </c>
    </row>
    <row r="556" spans="1:29">
      <c r="A556" s="161">
        <v>556</v>
      </c>
      <c r="B556" s="162" t="s">
        <v>1812</v>
      </c>
      <c r="C556" s="161" t="s">
        <v>240</v>
      </c>
      <c r="D556" s="162" t="s">
        <v>48</v>
      </c>
      <c r="N556" s="167" t="s">
        <v>241</v>
      </c>
      <c r="Q556" s="161" t="s">
        <v>1893</v>
      </c>
      <c r="R556" s="167" t="s">
        <v>1894</v>
      </c>
      <c r="S556" s="162" t="s">
        <v>64</v>
      </c>
      <c r="U556" s="183" t="s">
        <v>5139</v>
      </c>
      <c r="X556" s="167" t="s">
        <v>3437</v>
      </c>
      <c r="Y556" s="167" t="s">
        <v>4965</v>
      </c>
      <c r="Z556" s="167" t="s">
        <v>5119</v>
      </c>
      <c r="AA556" s="167" t="s">
        <v>5138</v>
      </c>
      <c r="AC556" s="167" t="s">
        <v>5814</v>
      </c>
    </row>
    <row r="557" spans="1:29">
      <c r="A557" s="161">
        <v>557</v>
      </c>
      <c r="B557" s="162" t="s">
        <v>1812</v>
      </c>
      <c r="C557" s="161" t="s">
        <v>1865</v>
      </c>
      <c r="D557" s="162" t="s">
        <v>48</v>
      </c>
      <c r="N557" s="167" t="s">
        <v>1866</v>
      </c>
      <c r="Q557" s="161" t="s">
        <v>1897</v>
      </c>
      <c r="R557" s="167" t="s">
        <v>1898</v>
      </c>
      <c r="S557" s="162" t="s">
        <v>64</v>
      </c>
      <c r="U557" s="183" t="s">
        <v>5140</v>
      </c>
      <c r="X557" s="167" t="s">
        <v>3436</v>
      </c>
      <c r="Y557" s="167" t="s">
        <v>4965</v>
      </c>
      <c r="Z557" s="167" t="s">
        <v>5119</v>
      </c>
      <c r="AA557" s="167" t="s">
        <v>5138</v>
      </c>
      <c r="AC557" s="167" t="s">
        <v>5815</v>
      </c>
    </row>
    <row r="558" spans="1:29">
      <c r="A558" s="161">
        <v>558</v>
      </c>
      <c r="B558" s="162" t="s">
        <v>1812</v>
      </c>
      <c r="C558" s="161" t="s">
        <v>258</v>
      </c>
      <c r="D558" s="162" t="s">
        <v>48</v>
      </c>
      <c r="N558" s="167" t="s">
        <v>259</v>
      </c>
      <c r="Q558" s="161" t="s">
        <v>1899</v>
      </c>
      <c r="R558" s="167" t="s">
        <v>1900</v>
      </c>
      <c r="S558" s="162" t="s">
        <v>43</v>
      </c>
      <c r="U558" s="183" t="s">
        <v>5141</v>
      </c>
      <c r="X558" s="167" t="s">
        <v>3435</v>
      </c>
      <c r="Y558" s="167" t="s">
        <v>4965</v>
      </c>
      <c r="Z558" s="167" t="s">
        <v>5119</v>
      </c>
      <c r="AA558" s="167" t="s">
        <v>5138</v>
      </c>
      <c r="AC558" s="167" t="s">
        <v>5816</v>
      </c>
    </row>
    <row r="559" spans="1:29">
      <c r="A559" s="161">
        <v>559</v>
      </c>
      <c r="B559" s="162" t="s">
        <v>1812</v>
      </c>
      <c r="C559" s="161" t="s">
        <v>264</v>
      </c>
      <c r="D559" s="162" t="s">
        <v>48</v>
      </c>
      <c r="N559" s="167" t="s">
        <v>265</v>
      </c>
      <c r="Q559" s="161" t="s">
        <v>1901</v>
      </c>
      <c r="R559" s="167" t="s">
        <v>1902</v>
      </c>
      <c r="S559" s="162" t="s">
        <v>43</v>
      </c>
      <c r="U559" s="183" t="s">
        <v>5142</v>
      </c>
      <c r="X559" s="167" t="s">
        <v>3434</v>
      </c>
      <c r="Y559" s="167" t="s">
        <v>4965</v>
      </c>
      <c r="Z559" s="167" t="s">
        <v>5119</v>
      </c>
      <c r="AA559" s="167" t="s">
        <v>5138</v>
      </c>
      <c r="AC559" s="167" t="s">
        <v>5817</v>
      </c>
    </row>
    <row r="560" spans="1:29">
      <c r="A560" s="161">
        <v>560</v>
      </c>
      <c r="B560" s="162" t="s">
        <v>1812</v>
      </c>
      <c r="C560" s="161" t="s">
        <v>274</v>
      </c>
      <c r="D560" s="162" t="s">
        <v>48</v>
      </c>
      <c r="N560" s="167" t="s">
        <v>275</v>
      </c>
      <c r="Q560" s="161" t="s">
        <v>1903</v>
      </c>
      <c r="R560" s="167" t="s">
        <v>3440</v>
      </c>
      <c r="S560" s="162" t="s">
        <v>43</v>
      </c>
      <c r="U560" s="183" t="s">
        <v>5143</v>
      </c>
      <c r="X560" s="167" t="s">
        <v>3433</v>
      </c>
      <c r="Y560" s="167" t="s">
        <v>4965</v>
      </c>
      <c r="Z560" s="167" t="s">
        <v>5119</v>
      </c>
      <c r="AA560" s="167" t="s">
        <v>5138</v>
      </c>
      <c r="AC560" s="167" t="s">
        <v>5818</v>
      </c>
    </row>
    <row r="561" spans="1:29">
      <c r="A561" s="161">
        <v>561</v>
      </c>
      <c r="B561" s="162" t="s">
        <v>1812</v>
      </c>
      <c r="C561" s="161" t="s">
        <v>278</v>
      </c>
      <c r="D561" s="162" t="s">
        <v>48</v>
      </c>
      <c r="N561" s="167" t="s">
        <v>279</v>
      </c>
      <c r="Q561" s="161" t="s">
        <v>1907</v>
      </c>
      <c r="R561" s="167" t="s">
        <v>3432</v>
      </c>
      <c r="S561" s="162" t="s">
        <v>43</v>
      </c>
      <c r="U561" s="183" t="s">
        <v>5144</v>
      </c>
      <c r="X561" s="167" t="s">
        <v>3431</v>
      </c>
      <c r="Y561" s="167" t="s">
        <v>4965</v>
      </c>
      <c r="Z561" s="167" t="s">
        <v>5119</v>
      </c>
      <c r="AA561" s="167" t="s">
        <v>5138</v>
      </c>
      <c r="AC561" s="167" t="s">
        <v>5819</v>
      </c>
    </row>
    <row r="562" spans="1:29">
      <c r="A562" s="161">
        <v>562</v>
      </c>
      <c r="B562" s="162" t="s">
        <v>1812</v>
      </c>
      <c r="C562" s="161" t="s">
        <v>284</v>
      </c>
      <c r="D562" s="162" t="s">
        <v>48</v>
      </c>
      <c r="N562" s="167" t="s">
        <v>285</v>
      </c>
      <c r="Q562" s="161" t="s">
        <v>1908</v>
      </c>
      <c r="R562" s="167" t="s">
        <v>3439</v>
      </c>
      <c r="S562" s="162" t="s">
        <v>43</v>
      </c>
      <c r="U562" s="183" t="s">
        <v>5145</v>
      </c>
      <c r="X562" s="167" t="s">
        <v>3430</v>
      </c>
      <c r="Y562" s="167" t="s">
        <v>4965</v>
      </c>
      <c r="Z562" s="167" t="s">
        <v>5119</v>
      </c>
      <c r="AA562" s="167" t="s">
        <v>5138</v>
      </c>
      <c r="AC562" s="167" t="s">
        <v>5820</v>
      </c>
    </row>
    <row r="563" spans="1:29">
      <c r="A563" s="161">
        <v>563</v>
      </c>
      <c r="B563" s="162" t="s">
        <v>1812</v>
      </c>
      <c r="C563" s="161" t="s">
        <v>1887</v>
      </c>
      <c r="D563" s="162" t="s">
        <v>60</v>
      </c>
      <c r="L563" s="167" t="s">
        <v>1888</v>
      </c>
      <c r="Q563" s="161" t="s">
        <v>1910</v>
      </c>
      <c r="R563" s="167" t="s">
        <v>1911</v>
      </c>
      <c r="S563" s="162" t="s">
        <v>210</v>
      </c>
      <c r="T563" s="162" t="s">
        <v>3359</v>
      </c>
      <c r="U563" s="183" t="s">
        <v>5147</v>
      </c>
      <c r="V563" s="162">
        <v>3</v>
      </c>
      <c r="W563" s="162" t="s">
        <v>5334</v>
      </c>
      <c r="X563" s="167" t="s">
        <v>3438</v>
      </c>
      <c r="Y563" s="167" t="s">
        <v>4965</v>
      </c>
      <c r="Z563" s="167" t="s">
        <v>5119</v>
      </c>
      <c r="AA563" s="167" t="s">
        <v>5147</v>
      </c>
      <c r="AC563" s="167" t="s">
        <v>5146</v>
      </c>
    </row>
    <row r="564" spans="1:29">
      <c r="A564" s="161">
        <v>564</v>
      </c>
      <c r="B564" s="162" t="s">
        <v>1812</v>
      </c>
      <c r="C564" s="161" t="s">
        <v>236</v>
      </c>
      <c r="D564" s="162" t="s">
        <v>69</v>
      </c>
      <c r="M564" s="167" t="s">
        <v>237</v>
      </c>
      <c r="Q564" s="161" t="s">
        <v>1914</v>
      </c>
      <c r="R564" s="167" t="s">
        <v>1915</v>
      </c>
      <c r="S564" s="162" t="s">
        <v>34</v>
      </c>
    </row>
    <row r="565" spans="1:29">
      <c r="A565" s="161">
        <v>565</v>
      </c>
      <c r="B565" s="162" t="s">
        <v>1812</v>
      </c>
      <c r="C565" s="161" t="s">
        <v>240</v>
      </c>
      <c r="D565" s="162" t="s">
        <v>48</v>
      </c>
      <c r="N565" s="167" t="s">
        <v>241</v>
      </c>
      <c r="Q565" s="161" t="s">
        <v>1916</v>
      </c>
      <c r="R565" s="167" t="s">
        <v>1894</v>
      </c>
      <c r="S565" s="162" t="s">
        <v>64</v>
      </c>
      <c r="U565" s="183" t="s">
        <v>5148</v>
      </c>
      <c r="X565" s="167" t="s">
        <v>3437</v>
      </c>
      <c r="Y565" s="167" t="s">
        <v>4965</v>
      </c>
      <c r="Z565" s="167" t="s">
        <v>5119</v>
      </c>
      <c r="AA565" s="167" t="s">
        <v>5147</v>
      </c>
      <c r="AC565" s="167" t="s">
        <v>5821</v>
      </c>
    </row>
    <row r="566" spans="1:29">
      <c r="A566" s="161">
        <v>566</v>
      </c>
      <c r="B566" s="162" t="s">
        <v>1812</v>
      </c>
      <c r="C566" s="161" t="s">
        <v>1865</v>
      </c>
      <c r="D566" s="162" t="s">
        <v>48</v>
      </c>
      <c r="N566" s="167" t="s">
        <v>1866</v>
      </c>
      <c r="Q566" s="161" t="s">
        <v>1919</v>
      </c>
      <c r="R566" s="167" t="s">
        <v>1898</v>
      </c>
      <c r="S566" s="162" t="s">
        <v>64</v>
      </c>
      <c r="U566" s="183" t="s">
        <v>5149</v>
      </c>
      <c r="X566" s="167" t="s">
        <v>3436</v>
      </c>
      <c r="Y566" s="167" t="s">
        <v>4965</v>
      </c>
      <c r="Z566" s="167" t="s">
        <v>5119</v>
      </c>
      <c r="AA566" s="167" t="s">
        <v>5147</v>
      </c>
      <c r="AC566" s="167" t="s">
        <v>5822</v>
      </c>
    </row>
    <row r="567" spans="1:29">
      <c r="A567" s="161">
        <v>567</v>
      </c>
      <c r="B567" s="162" t="s">
        <v>1812</v>
      </c>
      <c r="C567" s="161" t="s">
        <v>258</v>
      </c>
      <c r="D567" s="162" t="s">
        <v>48</v>
      </c>
      <c r="N567" s="167" t="s">
        <v>259</v>
      </c>
      <c r="Q567" s="161" t="s">
        <v>1899</v>
      </c>
      <c r="R567" s="167" t="s">
        <v>1900</v>
      </c>
      <c r="S567" s="162" t="s">
        <v>43</v>
      </c>
      <c r="U567" s="183" t="s">
        <v>5150</v>
      </c>
      <c r="X567" s="167" t="s">
        <v>3435</v>
      </c>
      <c r="Y567" s="167" t="s">
        <v>4965</v>
      </c>
      <c r="Z567" s="167" t="s">
        <v>5119</v>
      </c>
      <c r="AA567" s="167" t="s">
        <v>5147</v>
      </c>
      <c r="AC567" s="167" t="s">
        <v>5823</v>
      </c>
    </row>
    <row r="568" spans="1:29">
      <c r="A568" s="161">
        <v>568</v>
      </c>
      <c r="B568" s="162" t="s">
        <v>1812</v>
      </c>
      <c r="C568" s="161" t="s">
        <v>264</v>
      </c>
      <c r="D568" s="162" t="s">
        <v>48</v>
      </c>
      <c r="N568" s="167" t="s">
        <v>265</v>
      </c>
      <c r="Q568" s="161" t="s">
        <v>1920</v>
      </c>
      <c r="R568" s="167" t="s">
        <v>1921</v>
      </c>
      <c r="S568" s="162" t="s">
        <v>43</v>
      </c>
      <c r="U568" s="183" t="s">
        <v>5151</v>
      </c>
      <c r="X568" s="167" t="s">
        <v>3434</v>
      </c>
      <c r="Y568" s="167" t="s">
        <v>4965</v>
      </c>
      <c r="Z568" s="167" t="s">
        <v>5119</v>
      </c>
      <c r="AA568" s="167" t="s">
        <v>5147</v>
      </c>
      <c r="AC568" s="167" t="s">
        <v>5824</v>
      </c>
    </row>
    <row r="569" spans="1:29">
      <c r="A569" s="161">
        <v>569</v>
      </c>
      <c r="B569" s="162" t="s">
        <v>1812</v>
      </c>
      <c r="C569" s="161" t="s">
        <v>274</v>
      </c>
      <c r="D569" s="162" t="s">
        <v>48</v>
      </c>
      <c r="N569" s="167" t="s">
        <v>275</v>
      </c>
      <c r="Q569" s="161" t="s">
        <v>1903</v>
      </c>
      <c r="R569" s="167" t="s">
        <v>1922</v>
      </c>
      <c r="S569" s="162" t="s">
        <v>43</v>
      </c>
      <c r="U569" s="183" t="s">
        <v>5152</v>
      </c>
      <c r="X569" s="167" t="s">
        <v>3433</v>
      </c>
      <c r="Y569" s="167" t="s">
        <v>4965</v>
      </c>
      <c r="Z569" s="167" t="s">
        <v>5119</v>
      </c>
      <c r="AA569" s="167" t="s">
        <v>5147</v>
      </c>
      <c r="AC569" s="167" t="s">
        <v>5825</v>
      </c>
    </row>
    <row r="570" spans="1:29">
      <c r="A570" s="161">
        <v>570</v>
      </c>
      <c r="B570" s="162" t="s">
        <v>1812</v>
      </c>
      <c r="C570" s="161" t="s">
        <v>278</v>
      </c>
      <c r="D570" s="162" t="s">
        <v>48</v>
      </c>
      <c r="N570" s="167" t="s">
        <v>279</v>
      </c>
      <c r="Q570" s="161" t="s">
        <v>1907</v>
      </c>
      <c r="R570" s="167" t="s">
        <v>3432</v>
      </c>
      <c r="S570" s="162" t="s">
        <v>43</v>
      </c>
      <c r="U570" s="183" t="s">
        <v>5153</v>
      </c>
      <c r="X570" s="167" t="s">
        <v>3431</v>
      </c>
      <c r="Y570" s="167" t="s">
        <v>4965</v>
      </c>
      <c r="Z570" s="167" t="s">
        <v>5119</v>
      </c>
      <c r="AA570" s="167" t="s">
        <v>5147</v>
      </c>
      <c r="AC570" s="167" t="s">
        <v>5826</v>
      </c>
    </row>
    <row r="571" spans="1:29">
      <c r="A571" s="161">
        <v>571</v>
      </c>
      <c r="B571" s="162" t="s">
        <v>1812</v>
      </c>
      <c r="C571" s="161" t="s">
        <v>284</v>
      </c>
      <c r="D571" s="162" t="s">
        <v>48</v>
      </c>
      <c r="N571" s="167" t="s">
        <v>285</v>
      </c>
      <c r="Q571" s="161" t="s">
        <v>1908</v>
      </c>
      <c r="R571" s="167" t="s">
        <v>1925</v>
      </c>
      <c r="S571" s="162" t="s">
        <v>43</v>
      </c>
      <c r="U571" s="183" t="s">
        <v>5154</v>
      </c>
      <c r="X571" s="167" t="s">
        <v>3430</v>
      </c>
      <c r="Y571" s="167" t="s">
        <v>4965</v>
      </c>
      <c r="Z571" s="167" t="s">
        <v>5119</v>
      </c>
      <c r="AA571" s="167" t="s">
        <v>5147</v>
      </c>
      <c r="AC571" s="167" t="s">
        <v>5827</v>
      </c>
    </row>
    <row r="572" spans="1:29">
      <c r="A572" s="161">
        <v>572</v>
      </c>
      <c r="B572" s="162" t="s">
        <v>1812</v>
      </c>
      <c r="C572" s="161" t="s">
        <v>1926</v>
      </c>
      <c r="D572" s="162" t="s">
        <v>60</v>
      </c>
      <c r="L572" s="167" t="s">
        <v>1927</v>
      </c>
      <c r="Q572" s="161" t="s">
        <v>1928</v>
      </c>
      <c r="R572" s="167" t="s">
        <v>1929</v>
      </c>
      <c r="S572" s="162" t="s">
        <v>64</v>
      </c>
      <c r="T572" s="162">
        <v>1</v>
      </c>
      <c r="U572" s="183" t="s">
        <v>5156</v>
      </c>
      <c r="V572" s="162">
        <v>3</v>
      </c>
      <c r="W572" s="162" t="s">
        <v>5333</v>
      </c>
      <c r="X572" s="167" t="s">
        <v>3429</v>
      </c>
      <c r="Y572" s="167" t="s">
        <v>4965</v>
      </c>
      <c r="Z572" s="167" t="s">
        <v>5119</v>
      </c>
      <c r="AA572" s="167" t="s">
        <v>5156</v>
      </c>
      <c r="AC572" s="167" t="s">
        <v>5155</v>
      </c>
    </row>
    <row r="573" spans="1:29">
      <c r="A573" s="161">
        <v>573</v>
      </c>
      <c r="B573" s="162" t="s">
        <v>1812</v>
      </c>
      <c r="C573" s="161" t="s">
        <v>1933</v>
      </c>
      <c r="D573" s="162" t="s">
        <v>69</v>
      </c>
      <c r="M573" s="167" t="s">
        <v>1934</v>
      </c>
      <c r="Q573" s="161" t="s">
        <v>1935</v>
      </c>
      <c r="R573" s="167" t="s">
        <v>1936</v>
      </c>
      <c r="S573" s="162" t="s">
        <v>34</v>
      </c>
    </row>
    <row r="574" spans="1:29">
      <c r="A574" s="161">
        <v>574</v>
      </c>
      <c r="B574" s="162" t="s">
        <v>1812</v>
      </c>
      <c r="C574" s="161" t="s">
        <v>1937</v>
      </c>
      <c r="D574" s="162" t="s">
        <v>48</v>
      </c>
      <c r="N574" s="167" t="s">
        <v>1938</v>
      </c>
      <c r="Q574" s="161" t="s">
        <v>1939</v>
      </c>
      <c r="R574" s="167" t="s">
        <v>1940</v>
      </c>
      <c r="S574" s="162" t="s">
        <v>43</v>
      </c>
      <c r="U574" s="183" t="s">
        <v>5157</v>
      </c>
      <c r="X574" s="167" t="s">
        <v>3428</v>
      </c>
      <c r="Y574" s="167" t="s">
        <v>4965</v>
      </c>
      <c r="Z574" s="167" t="s">
        <v>5119</v>
      </c>
      <c r="AA574" s="167" t="s">
        <v>5156</v>
      </c>
      <c r="AC574" s="167" t="s">
        <v>5828</v>
      </c>
    </row>
    <row r="575" spans="1:29">
      <c r="A575" s="161">
        <v>575</v>
      </c>
      <c r="B575" s="162" t="s">
        <v>1812</v>
      </c>
      <c r="C575" s="161" t="s">
        <v>1942</v>
      </c>
      <c r="D575" s="162" t="s">
        <v>48</v>
      </c>
      <c r="N575" s="167" t="s">
        <v>1943</v>
      </c>
      <c r="Q575" s="161" t="s">
        <v>1944</v>
      </c>
      <c r="R575" s="167" t="s">
        <v>3427</v>
      </c>
      <c r="S575" s="162" t="s">
        <v>64</v>
      </c>
      <c r="U575" s="183" t="s">
        <v>5158</v>
      </c>
      <c r="X575" s="167" t="s">
        <v>3426</v>
      </c>
      <c r="Y575" s="167" t="s">
        <v>4965</v>
      </c>
      <c r="Z575" s="167" t="s">
        <v>5119</v>
      </c>
      <c r="AA575" s="167" t="s">
        <v>5156</v>
      </c>
      <c r="AC575" s="167" t="s">
        <v>5829</v>
      </c>
    </row>
    <row r="576" spans="1:29">
      <c r="A576" s="161">
        <v>576</v>
      </c>
      <c r="B576" s="162" t="s">
        <v>1812</v>
      </c>
      <c r="C576" s="161" t="s">
        <v>1948</v>
      </c>
      <c r="D576" s="162" t="s">
        <v>48</v>
      </c>
      <c r="N576" s="167" t="s">
        <v>1949</v>
      </c>
      <c r="Q576" s="161" t="s">
        <v>1950</v>
      </c>
      <c r="R576" s="167" t="s">
        <v>3425</v>
      </c>
      <c r="S576" s="162" t="s">
        <v>43</v>
      </c>
      <c r="U576" s="183" t="s">
        <v>5159</v>
      </c>
      <c r="X576" s="167" t="s">
        <v>3424</v>
      </c>
      <c r="Y576" s="167" t="s">
        <v>4965</v>
      </c>
      <c r="Z576" s="167" t="s">
        <v>5119</v>
      </c>
      <c r="AA576" s="167" t="s">
        <v>5156</v>
      </c>
      <c r="AC576" s="167" t="s">
        <v>5830</v>
      </c>
    </row>
    <row r="577" spans="1:29">
      <c r="A577" s="161">
        <v>577</v>
      </c>
      <c r="B577" s="162" t="s">
        <v>1812</v>
      </c>
      <c r="C577" s="161" t="s">
        <v>1957</v>
      </c>
      <c r="D577" s="162" t="s">
        <v>60</v>
      </c>
      <c r="J577" s="167" t="s">
        <v>1958</v>
      </c>
      <c r="Q577" s="161" t="s">
        <v>1959</v>
      </c>
      <c r="R577" s="167" t="s">
        <v>1960</v>
      </c>
      <c r="S577" s="162" t="s">
        <v>64</v>
      </c>
      <c r="T577" s="162">
        <v>1</v>
      </c>
      <c r="U577" s="183" t="s">
        <v>5161</v>
      </c>
      <c r="V577" s="162">
        <v>3</v>
      </c>
      <c r="W577" s="162" t="s">
        <v>5332</v>
      </c>
      <c r="X577" s="167" t="s">
        <v>3423</v>
      </c>
      <c r="Y577" s="167" t="s">
        <v>4965</v>
      </c>
      <c r="Z577" s="167" t="s">
        <v>5119</v>
      </c>
      <c r="AA577" s="167" t="s">
        <v>5161</v>
      </c>
      <c r="AC577" s="167" t="s">
        <v>5160</v>
      </c>
    </row>
    <row r="578" spans="1:29">
      <c r="A578" s="161">
        <v>578</v>
      </c>
      <c r="B578" s="162" t="s">
        <v>1812</v>
      </c>
      <c r="C578" s="161" t="s">
        <v>1961</v>
      </c>
      <c r="D578" s="162" t="s">
        <v>69</v>
      </c>
      <c r="K578" s="167" t="s">
        <v>1962</v>
      </c>
      <c r="Q578" s="161" t="s">
        <v>1963</v>
      </c>
      <c r="R578" s="167" t="s">
        <v>1964</v>
      </c>
      <c r="S578" s="162" t="s">
        <v>1965</v>
      </c>
    </row>
    <row r="579" spans="1:29">
      <c r="A579" s="161">
        <v>579</v>
      </c>
      <c r="B579" s="162" t="s">
        <v>1812</v>
      </c>
      <c r="C579" s="161" t="s">
        <v>1966</v>
      </c>
      <c r="D579" s="162" t="s">
        <v>48</v>
      </c>
      <c r="L579" s="167" t="s">
        <v>1967</v>
      </c>
      <c r="Q579" s="161" t="s">
        <v>1968</v>
      </c>
      <c r="R579" s="167" t="s">
        <v>3422</v>
      </c>
      <c r="S579" s="162" t="s">
        <v>43</v>
      </c>
      <c r="U579" s="183" t="s">
        <v>5162</v>
      </c>
      <c r="X579" s="167" t="s">
        <v>3421</v>
      </c>
      <c r="Y579" s="167" t="s">
        <v>4965</v>
      </c>
      <c r="Z579" s="167" t="s">
        <v>5119</v>
      </c>
      <c r="AA579" s="167" t="s">
        <v>5161</v>
      </c>
      <c r="AC579" s="167" t="s">
        <v>5831</v>
      </c>
    </row>
    <row r="580" spans="1:29">
      <c r="A580" s="161">
        <v>580</v>
      </c>
      <c r="B580" s="162" t="s">
        <v>1812</v>
      </c>
      <c r="C580" s="161" t="s">
        <v>1973</v>
      </c>
      <c r="D580" s="162" t="s">
        <v>48</v>
      </c>
      <c r="L580" s="167" t="s">
        <v>1974</v>
      </c>
      <c r="Q580" s="161" t="s">
        <v>1975</v>
      </c>
      <c r="R580" s="167" t="s">
        <v>3420</v>
      </c>
      <c r="S580" s="162" t="s">
        <v>43</v>
      </c>
      <c r="U580" s="183" t="s">
        <v>5163</v>
      </c>
      <c r="X580" s="167" t="s">
        <v>3419</v>
      </c>
      <c r="Y580" s="167" t="s">
        <v>4965</v>
      </c>
      <c r="Z580" s="167" t="s">
        <v>5119</v>
      </c>
      <c r="AA580" s="167" t="s">
        <v>5161</v>
      </c>
      <c r="AC580" s="167" t="s">
        <v>5832</v>
      </c>
    </row>
    <row r="581" spans="1:29">
      <c r="A581" s="161">
        <v>581</v>
      </c>
      <c r="B581" s="162" t="s">
        <v>1812</v>
      </c>
      <c r="C581" s="161" t="s">
        <v>1977</v>
      </c>
      <c r="D581" s="162" t="s">
        <v>48</v>
      </c>
      <c r="L581" s="167" t="s">
        <v>1978</v>
      </c>
      <c r="Q581" s="161" t="s">
        <v>1979</v>
      </c>
      <c r="R581" s="167" t="s">
        <v>3418</v>
      </c>
      <c r="S581" s="162" t="s">
        <v>43</v>
      </c>
      <c r="U581" s="183" t="s">
        <v>5164</v>
      </c>
      <c r="X581" s="167" t="s">
        <v>3417</v>
      </c>
      <c r="Y581" s="167" t="s">
        <v>4965</v>
      </c>
      <c r="Z581" s="167" t="s">
        <v>5119</v>
      </c>
      <c r="AA581" s="167" t="s">
        <v>5161</v>
      </c>
      <c r="AC581" s="167" t="s">
        <v>5833</v>
      </c>
    </row>
    <row r="582" spans="1:29">
      <c r="A582" s="161">
        <v>582</v>
      </c>
      <c r="B582" s="162" t="s">
        <v>1812</v>
      </c>
      <c r="C582" s="161" t="s">
        <v>1982</v>
      </c>
      <c r="D582" s="162" t="s">
        <v>48</v>
      </c>
      <c r="L582" s="167" t="s">
        <v>1983</v>
      </c>
      <c r="Q582" s="161" t="s">
        <v>1984</v>
      </c>
      <c r="R582" s="167" t="s">
        <v>3416</v>
      </c>
      <c r="S582" s="162" t="s">
        <v>64</v>
      </c>
      <c r="U582" s="183" t="s">
        <v>5165</v>
      </c>
      <c r="X582" s="167" t="s">
        <v>3415</v>
      </c>
      <c r="Y582" s="167" t="s">
        <v>4965</v>
      </c>
      <c r="Z582" s="167" t="s">
        <v>5119</v>
      </c>
      <c r="AA582" s="167" t="s">
        <v>5161</v>
      </c>
      <c r="AC582" s="167" t="s">
        <v>5834</v>
      </c>
    </row>
    <row r="583" spans="1:29">
      <c r="A583" s="161">
        <v>583</v>
      </c>
      <c r="B583" s="162" t="s">
        <v>1812</v>
      </c>
      <c r="C583" s="161" t="s">
        <v>1988</v>
      </c>
      <c r="D583" s="162" t="s">
        <v>60</v>
      </c>
      <c r="J583" s="167" t="s">
        <v>1989</v>
      </c>
      <c r="Q583" s="161" t="s">
        <v>1990</v>
      </c>
      <c r="R583" s="167" t="s">
        <v>1991</v>
      </c>
      <c r="S583" s="162" t="s">
        <v>64</v>
      </c>
      <c r="T583" s="162">
        <v>1</v>
      </c>
      <c r="U583" s="183" t="s">
        <v>5167</v>
      </c>
      <c r="V583" s="162">
        <v>3</v>
      </c>
      <c r="W583" s="162" t="s">
        <v>5331</v>
      </c>
      <c r="X583" s="167" t="s">
        <v>3414</v>
      </c>
      <c r="Y583" s="167" t="s">
        <v>4965</v>
      </c>
      <c r="Z583" s="167" t="s">
        <v>5119</v>
      </c>
      <c r="AA583" s="167" t="s">
        <v>5167</v>
      </c>
      <c r="AC583" s="167" t="s">
        <v>5166</v>
      </c>
    </row>
    <row r="584" spans="1:29">
      <c r="A584" s="161">
        <v>584</v>
      </c>
      <c r="B584" s="162" t="s">
        <v>1812</v>
      </c>
      <c r="C584" s="161" t="s">
        <v>1992</v>
      </c>
      <c r="D584" s="162" t="s">
        <v>69</v>
      </c>
      <c r="K584" s="167" t="s">
        <v>1993</v>
      </c>
      <c r="Q584" s="161" t="s">
        <v>1994</v>
      </c>
      <c r="R584" s="167" t="s">
        <v>1995</v>
      </c>
      <c r="S584" s="162" t="s">
        <v>1965</v>
      </c>
    </row>
    <row r="585" spans="1:29">
      <c r="A585" s="161">
        <v>585</v>
      </c>
      <c r="B585" s="162" t="s">
        <v>1812</v>
      </c>
      <c r="C585" s="161" t="s">
        <v>1996</v>
      </c>
      <c r="D585" s="162" t="s">
        <v>48</v>
      </c>
      <c r="L585" s="167" t="s">
        <v>1997</v>
      </c>
      <c r="Q585" s="161" t="s">
        <v>1998</v>
      </c>
      <c r="R585" s="167" t="s">
        <v>3413</v>
      </c>
      <c r="S585" s="162" t="s">
        <v>43</v>
      </c>
      <c r="U585" s="183" t="s">
        <v>5168</v>
      </c>
      <c r="X585" s="167" t="s">
        <v>3412</v>
      </c>
      <c r="Y585" s="167" t="s">
        <v>4965</v>
      </c>
      <c r="Z585" s="167" t="s">
        <v>5119</v>
      </c>
      <c r="AA585" s="167" t="s">
        <v>5167</v>
      </c>
      <c r="AC585" s="167" t="s">
        <v>5835</v>
      </c>
    </row>
    <row r="586" spans="1:29">
      <c r="A586" s="161">
        <v>586</v>
      </c>
      <c r="B586" s="162" t="s">
        <v>1812</v>
      </c>
      <c r="C586" s="161" t="s">
        <v>2000</v>
      </c>
      <c r="D586" s="162" t="s">
        <v>60</v>
      </c>
      <c r="L586" s="167" t="s">
        <v>2001</v>
      </c>
      <c r="Q586" s="161" t="s">
        <v>2002</v>
      </c>
      <c r="R586" s="167" t="s">
        <v>2003</v>
      </c>
      <c r="S586" s="162" t="s">
        <v>64</v>
      </c>
      <c r="T586" s="162">
        <v>1</v>
      </c>
      <c r="U586" s="183" t="s">
        <v>5170</v>
      </c>
      <c r="V586" s="162">
        <v>3</v>
      </c>
      <c r="W586" s="162" t="s">
        <v>5330</v>
      </c>
      <c r="X586" s="167" t="s">
        <v>3411</v>
      </c>
      <c r="Y586" s="167" t="s">
        <v>4965</v>
      </c>
      <c r="Z586" s="167" t="s">
        <v>5119</v>
      </c>
      <c r="AA586" s="167" t="s">
        <v>5170</v>
      </c>
      <c r="AC586" s="167" t="s">
        <v>5169</v>
      </c>
    </row>
    <row r="587" spans="1:29">
      <c r="A587" s="161">
        <v>587</v>
      </c>
      <c r="B587" s="162" t="s">
        <v>1812</v>
      </c>
      <c r="C587" s="161" t="s">
        <v>971</v>
      </c>
      <c r="D587" s="162" t="s">
        <v>69</v>
      </c>
      <c r="M587" s="167" t="s">
        <v>972</v>
      </c>
      <c r="Q587" s="161" t="s">
        <v>2006</v>
      </c>
      <c r="R587" s="167" t="s">
        <v>2007</v>
      </c>
      <c r="S587" s="162" t="s">
        <v>1965</v>
      </c>
    </row>
    <row r="588" spans="1:29">
      <c r="A588" s="161">
        <v>588</v>
      </c>
      <c r="B588" s="162" t="s">
        <v>1812</v>
      </c>
      <c r="C588" s="161" t="s">
        <v>1566</v>
      </c>
      <c r="D588" s="162" t="s">
        <v>48</v>
      </c>
      <c r="N588" s="167" t="s">
        <v>1567</v>
      </c>
      <c r="Q588" s="161" t="s">
        <v>2008</v>
      </c>
      <c r="R588" s="167" t="s">
        <v>2009</v>
      </c>
      <c r="S588" s="162" t="s">
        <v>43</v>
      </c>
      <c r="U588" s="183" t="s">
        <v>5171</v>
      </c>
      <c r="X588" s="167" t="s">
        <v>3410</v>
      </c>
      <c r="Y588" s="167" t="s">
        <v>4965</v>
      </c>
      <c r="Z588" s="167" t="s">
        <v>5119</v>
      </c>
      <c r="AA588" s="167" t="s">
        <v>5170</v>
      </c>
      <c r="AC588" s="167" t="s">
        <v>5836</v>
      </c>
    </row>
    <row r="589" spans="1:29">
      <c r="A589" s="161">
        <v>589</v>
      </c>
      <c r="B589" s="162" t="s">
        <v>1812</v>
      </c>
      <c r="C589" s="161" t="s">
        <v>1571</v>
      </c>
      <c r="D589" s="162" t="s">
        <v>48</v>
      </c>
      <c r="N589" s="167" t="s">
        <v>1572</v>
      </c>
      <c r="Q589" s="161" t="s">
        <v>2013</v>
      </c>
      <c r="R589" s="167" t="s">
        <v>3409</v>
      </c>
      <c r="S589" s="162" t="s">
        <v>43</v>
      </c>
      <c r="U589" s="183" t="s">
        <v>5172</v>
      </c>
      <c r="X589" s="167" t="s">
        <v>3408</v>
      </c>
      <c r="Y589" s="167" t="s">
        <v>4965</v>
      </c>
      <c r="Z589" s="167" t="s">
        <v>5119</v>
      </c>
      <c r="AA589" s="167" t="s">
        <v>5170</v>
      </c>
      <c r="AC589" s="167" t="s">
        <v>5837</v>
      </c>
    </row>
    <row r="590" spans="1:29">
      <c r="A590" s="161">
        <v>590</v>
      </c>
      <c r="B590" s="162" t="s">
        <v>1812</v>
      </c>
      <c r="C590" s="161" t="s">
        <v>979</v>
      </c>
      <c r="D590" s="162" t="s">
        <v>48</v>
      </c>
      <c r="N590" s="167" t="s">
        <v>980</v>
      </c>
      <c r="Q590" s="161" t="s">
        <v>2018</v>
      </c>
      <c r="R590" s="167" t="s">
        <v>2019</v>
      </c>
      <c r="S590" s="162" t="s">
        <v>64</v>
      </c>
      <c r="U590" s="183" t="s">
        <v>5173</v>
      </c>
      <c r="X590" s="167" t="s">
        <v>3407</v>
      </c>
      <c r="Y590" s="167" t="s">
        <v>4965</v>
      </c>
      <c r="Z590" s="167" t="s">
        <v>5119</v>
      </c>
      <c r="AA590" s="167" t="s">
        <v>5170</v>
      </c>
      <c r="AC590" s="167" t="s">
        <v>5838</v>
      </c>
    </row>
    <row r="591" spans="1:29">
      <c r="A591" s="161">
        <v>591</v>
      </c>
      <c r="B591" s="162" t="s">
        <v>1812</v>
      </c>
      <c r="C591" s="161" t="s">
        <v>984</v>
      </c>
      <c r="D591" s="162" t="s">
        <v>48</v>
      </c>
      <c r="N591" s="167" t="s">
        <v>985</v>
      </c>
      <c r="Q591" s="161" t="s">
        <v>2022</v>
      </c>
      <c r="R591" s="167" t="s">
        <v>2023</v>
      </c>
      <c r="S591" s="162" t="s">
        <v>43</v>
      </c>
      <c r="U591" s="183" t="s">
        <v>5174</v>
      </c>
      <c r="X591" s="167" t="s">
        <v>3406</v>
      </c>
      <c r="Y591" s="167" t="s">
        <v>4965</v>
      </c>
      <c r="Z591" s="167" t="s">
        <v>5119</v>
      </c>
      <c r="AA591" s="167" t="s">
        <v>5170</v>
      </c>
      <c r="AC591" s="167" t="s">
        <v>5839</v>
      </c>
    </row>
    <row r="592" spans="1:29">
      <c r="A592" s="161">
        <v>592</v>
      </c>
      <c r="B592" s="162" t="s">
        <v>1812</v>
      </c>
      <c r="C592" s="161" t="s">
        <v>988</v>
      </c>
      <c r="D592" s="162" t="s">
        <v>48</v>
      </c>
      <c r="N592" s="167" t="s">
        <v>989</v>
      </c>
      <c r="Q592" s="161" t="s">
        <v>2024</v>
      </c>
      <c r="R592" s="167" t="s">
        <v>2025</v>
      </c>
      <c r="S592" s="162" t="s">
        <v>43</v>
      </c>
      <c r="U592" s="183" t="s">
        <v>5175</v>
      </c>
      <c r="X592" s="167" t="s">
        <v>3405</v>
      </c>
      <c r="Y592" s="167" t="s">
        <v>4965</v>
      </c>
      <c r="Z592" s="167" t="s">
        <v>5119</v>
      </c>
      <c r="AA592" s="167" t="s">
        <v>5170</v>
      </c>
      <c r="AC592" s="167" t="s">
        <v>5840</v>
      </c>
    </row>
    <row r="593" spans="1:29">
      <c r="A593" s="161">
        <v>593</v>
      </c>
      <c r="B593" s="162" t="s">
        <v>1812</v>
      </c>
      <c r="C593" s="161" t="s">
        <v>1594</v>
      </c>
      <c r="D593" s="162" t="s">
        <v>48</v>
      </c>
      <c r="N593" s="167" t="s">
        <v>1595</v>
      </c>
      <c r="Q593" s="161" t="s">
        <v>2028</v>
      </c>
      <c r="R593" s="167" t="s">
        <v>2029</v>
      </c>
      <c r="S593" s="162" t="s">
        <v>43</v>
      </c>
      <c r="U593" s="183" t="s">
        <v>5176</v>
      </c>
      <c r="X593" s="167" t="s">
        <v>3404</v>
      </c>
      <c r="Y593" s="167" t="s">
        <v>4965</v>
      </c>
      <c r="Z593" s="167" t="s">
        <v>5119</v>
      </c>
      <c r="AA593" s="167" t="s">
        <v>5170</v>
      </c>
      <c r="AC593" s="167" t="s">
        <v>5841</v>
      </c>
    </row>
    <row r="594" spans="1:29">
      <c r="A594" s="161">
        <v>594</v>
      </c>
      <c r="B594" s="162" t="s">
        <v>1812</v>
      </c>
      <c r="C594" s="161" t="s">
        <v>996</v>
      </c>
      <c r="D594" s="162" t="s">
        <v>48</v>
      </c>
      <c r="N594" s="167" t="s">
        <v>997</v>
      </c>
      <c r="Q594" s="161" t="s">
        <v>2030</v>
      </c>
      <c r="R594" s="167" t="s">
        <v>3403</v>
      </c>
      <c r="S594" s="162" t="s">
        <v>43</v>
      </c>
      <c r="U594" s="183" t="s">
        <v>5177</v>
      </c>
      <c r="X594" s="167" t="s">
        <v>3402</v>
      </c>
      <c r="Y594" s="167" t="s">
        <v>4965</v>
      </c>
      <c r="Z594" s="167" t="s">
        <v>5119</v>
      </c>
      <c r="AA594" s="167" t="s">
        <v>5170</v>
      </c>
      <c r="AC594" s="167" t="s">
        <v>5842</v>
      </c>
    </row>
    <row r="595" spans="1:29">
      <c r="A595" s="161">
        <v>595</v>
      </c>
      <c r="B595" s="162" t="s">
        <v>1812</v>
      </c>
      <c r="C595" s="161" t="s">
        <v>2032</v>
      </c>
      <c r="D595" s="162" t="s">
        <v>60</v>
      </c>
      <c r="L595" s="167" t="s">
        <v>2033</v>
      </c>
      <c r="Q595" s="161" t="s">
        <v>2034</v>
      </c>
      <c r="R595" s="167" t="s">
        <v>2035</v>
      </c>
      <c r="S595" s="162" t="s">
        <v>210</v>
      </c>
      <c r="T595" s="162" t="s">
        <v>3359</v>
      </c>
      <c r="U595" s="183" t="s">
        <v>5179</v>
      </c>
      <c r="V595" s="162">
        <v>3</v>
      </c>
      <c r="W595" s="162" t="s">
        <v>5329</v>
      </c>
      <c r="X595" s="167" t="s">
        <v>3401</v>
      </c>
      <c r="Y595" s="167" t="s">
        <v>4965</v>
      </c>
      <c r="Z595" s="167" t="s">
        <v>5119</v>
      </c>
      <c r="AA595" s="167" t="s">
        <v>5179</v>
      </c>
      <c r="AC595" s="167" t="s">
        <v>5178</v>
      </c>
    </row>
    <row r="596" spans="1:29">
      <c r="A596" s="161">
        <v>596</v>
      </c>
      <c r="B596" s="162" t="s">
        <v>1812</v>
      </c>
      <c r="C596" s="161" t="s">
        <v>236</v>
      </c>
      <c r="D596" s="162" t="s">
        <v>69</v>
      </c>
      <c r="M596" s="167" t="s">
        <v>237</v>
      </c>
      <c r="Q596" s="161" t="s">
        <v>2036</v>
      </c>
      <c r="R596" s="167" t="s">
        <v>3400</v>
      </c>
      <c r="S596" s="162" t="s">
        <v>34</v>
      </c>
    </row>
    <row r="597" spans="1:29">
      <c r="A597" s="161">
        <v>597</v>
      </c>
      <c r="B597" s="162" t="s">
        <v>1812</v>
      </c>
      <c r="C597" s="161" t="s">
        <v>240</v>
      </c>
      <c r="D597" s="162" t="s">
        <v>48</v>
      </c>
      <c r="N597" s="167" t="s">
        <v>241</v>
      </c>
      <c r="Q597" s="161" t="s">
        <v>2038</v>
      </c>
      <c r="R597" s="167" t="s">
        <v>2039</v>
      </c>
      <c r="S597" s="162" t="s">
        <v>64</v>
      </c>
      <c r="U597" s="183" t="s">
        <v>5180</v>
      </c>
      <c r="X597" s="167" t="s">
        <v>3399</v>
      </c>
      <c r="Y597" s="167" t="s">
        <v>4965</v>
      </c>
      <c r="Z597" s="167" t="s">
        <v>5119</v>
      </c>
      <c r="AA597" s="167" t="s">
        <v>5179</v>
      </c>
      <c r="AC597" s="167" t="s">
        <v>5843</v>
      </c>
    </row>
    <row r="598" spans="1:29">
      <c r="A598" s="161">
        <v>598</v>
      </c>
      <c r="B598" s="162" t="s">
        <v>1812</v>
      </c>
      <c r="C598" s="161" t="s">
        <v>253</v>
      </c>
      <c r="D598" s="162" t="s">
        <v>48</v>
      </c>
      <c r="N598" s="167" t="s">
        <v>254</v>
      </c>
      <c r="Q598" s="161" t="s">
        <v>2042</v>
      </c>
      <c r="R598" s="167" t="s">
        <v>2043</v>
      </c>
      <c r="S598" s="162" t="s">
        <v>43</v>
      </c>
      <c r="U598" s="183" t="s">
        <v>5181</v>
      </c>
      <c r="X598" s="167" t="s">
        <v>3398</v>
      </c>
      <c r="Y598" s="167" t="s">
        <v>4965</v>
      </c>
      <c r="Z598" s="167" t="s">
        <v>5119</v>
      </c>
      <c r="AA598" s="167" t="s">
        <v>5179</v>
      </c>
      <c r="AC598" s="167" t="s">
        <v>5844</v>
      </c>
    </row>
    <row r="599" spans="1:29">
      <c r="A599" s="161">
        <v>599</v>
      </c>
      <c r="B599" s="162" t="s">
        <v>1812</v>
      </c>
      <c r="C599" s="161" t="s">
        <v>1865</v>
      </c>
      <c r="D599" s="162" t="s">
        <v>48</v>
      </c>
      <c r="N599" s="167" t="s">
        <v>1866</v>
      </c>
      <c r="Q599" s="161" t="s">
        <v>2044</v>
      </c>
      <c r="R599" s="167" t="s">
        <v>2045</v>
      </c>
      <c r="S599" s="162" t="s">
        <v>64</v>
      </c>
      <c r="U599" s="183" t="s">
        <v>5182</v>
      </c>
      <c r="X599" s="167" t="s">
        <v>3397</v>
      </c>
      <c r="Y599" s="167" t="s">
        <v>4965</v>
      </c>
      <c r="Z599" s="167" t="s">
        <v>5119</v>
      </c>
      <c r="AA599" s="167" t="s">
        <v>5179</v>
      </c>
      <c r="AC599" s="167" t="s">
        <v>5845</v>
      </c>
    </row>
    <row r="600" spans="1:29">
      <c r="A600" s="161">
        <v>600</v>
      </c>
      <c r="B600" s="162" t="s">
        <v>1812</v>
      </c>
      <c r="C600" s="161" t="s">
        <v>258</v>
      </c>
      <c r="D600" s="162" t="s">
        <v>48</v>
      </c>
      <c r="N600" s="167" t="s">
        <v>259</v>
      </c>
      <c r="Q600" s="161" t="s">
        <v>1899</v>
      </c>
      <c r="R600" s="167" t="s">
        <v>1900</v>
      </c>
      <c r="S600" s="162" t="s">
        <v>43</v>
      </c>
      <c r="U600" s="183" t="s">
        <v>5183</v>
      </c>
      <c r="X600" s="167" t="s">
        <v>3396</v>
      </c>
      <c r="Y600" s="167" t="s">
        <v>4965</v>
      </c>
      <c r="Z600" s="167" t="s">
        <v>5119</v>
      </c>
      <c r="AA600" s="167" t="s">
        <v>5179</v>
      </c>
      <c r="AC600" s="167" t="s">
        <v>5846</v>
      </c>
    </row>
    <row r="601" spans="1:29">
      <c r="A601" s="161">
        <v>601</v>
      </c>
      <c r="B601" s="162" t="s">
        <v>1812</v>
      </c>
      <c r="C601" s="161" t="s">
        <v>264</v>
      </c>
      <c r="D601" s="162" t="s">
        <v>48</v>
      </c>
      <c r="N601" s="167" t="s">
        <v>265</v>
      </c>
      <c r="Q601" s="161" t="s">
        <v>2047</v>
      </c>
      <c r="R601" s="167" t="s">
        <v>2048</v>
      </c>
      <c r="S601" s="162" t="s">
        <v>43</v>
      </c>
      <c r="U601" s="183" t="s">
        <v>5184</v>
      </c>
      <c r="X601" s="167" t="s">
        <v>3395</v>
      </c>
      <c r="Y601" s="167" t="s">
        <v>4965</v>
      </c>
      <c r="Z601" s="167" t="s">
        <v>5119</v>
      </c>
      <c r="AA601" s="167" t="s">
        <v>5179</v>
      </c>
      <c r="AC601" s="167" t="s">
        <v>5847</v>
      </c>
    </row>
    <row r="602" spans="1:29">
      <c r="A602" s="161">
        <v>602</v>
      </c>
      <c r="B602" s="162" t="s">
        <v>1812</v>
      </c>
      <c r="C602" s="161" t="s">
        <v>274</v>
      </c>
      <c r="D602" s="162" t="s">
        <v>48</v>
      </c>
      <c r="N602" s="167" t="s">
        <v>275</v>
      </c>
      <c r="Q602" s="161" t="s">
        <v>1903</v>
      </c>
      <c r="R602" s="167" t="s">
        <v>2049</v>
      </c>
      <c r="S602" s="162" t="s">
        <v>43</v>
      </c>
      <c r="U602" s="183" t="s">
        <v>5185</v>
      </c>
      <c r="X602" s="167" t="s">
        <v>3394</v>
      </c>
      <c r="Y602" s="167" t="s">
        <v>4965</v>
      </c>
      <c r="Z602" s="167" t="s">
        <v>5119</v>
      </c>
      <c r="AA602" s="167" t="s">
        <v>5179</v>
      </c>
      <c r="AC602" s="167" t="s">
        <v>5848</v>
      </c>
    </row>
    <row r="603" spans="1:29">
      <c r="A603" s="161">
        <v>603</v>
      </c>
      <c r="B603" s="162" t="s">
        <v>1812</v>
      </c>
      <c r="C603" s="161" t="s">
        <v>284</v>
      </c>
      <c r="D603" s="162" t="s">
        <v>48</v>
      </c>
      <c r="N603" s="167" t="s">
        <v>285</v>
      </c>
      <c r="Q603" s="161" t="s">
        <v>1908</v>
      </c>
      <c r="R603" s="167" t="s">
        <v>2050</v>
      </c>
      <c r="S603" s="162" t="s">
        <v>43</v>
      </c>
      <c r="U603" s="183" t="s">
        <v>5186</v>
      </c>
      <c r="X603" s="167" t="s">
        <v>3393</v>
      </c>
      <c r="Y603" s="167" t="s">
        <v>4965</v>
      </c>
      <c r="Z603" s="167" t="s">
        <v>5119</v>
      </c>
      <c r="AA603" s="167" t="s">
        <v>5179</v>
      </c>
      <c r="AC603" s="167" t="s">
        <v>5849</v>
      </c>
    </row>
    <row r="604" spans="1:29">
      <c r="A604" s="161">
        <v>604</v>
      </c>
      <c r="B604" s="162" t="s">
        <v>1812</v>
      </c>
      <c r="C604" s="161" t="s">
        <v>2051</v>
      </c>
      <c r="D604" s="162" t="s">
        <v>60</v>
      </c>
      <c r="L604" s="167" t="s">
        <v>2052</v>
      </c>
      <c r="Q604" s="161" t="s">
        <v>2053</v>
      </c>
      <c r="R604" s="167" t="s">
        <v>2054</v>
      </c>
      <c r="S604" s="162" t="s">
        <v>210</v>
      </c>
      <c r="T604" s="162" t="s">
        <v>3359</v>
      </c>
      <c r="U604" s="183" t="s">
        <v>5188</v>
      </c>
      <c r="V604" s="162">
        <v>3</v>
      </c>
      <c r="W604" s="162" t="s">
        <v>5328</v>
      </c>
      <c r="X604" s="167" t="s">
        <v>3392</v>
      </c>
      <c r="Y604" s="167" t="s">
        <v>4965</v>
      </c>
      <c r="Z604" s="167" t="s">
        <v>5119</v>
      </c>
      <c r="AA604" s="167" t="s">
        <v>5188</v>
      </c>
      <c r="AC604" s="167" t="s">
        <v>5187</v>
      </c>
    </row>
    <row r="605" spans="1:29">
      <c r="A605" s="161">
        <v>605</v>
      </c>
      <c r="B605" s="162" t="s">
        <v>1812</v>
      </c>
      <c r="C605" s="161" t="s">
        <v>1456</v>
      </c>
      <c r="D605" s="162" t="s">
        <v>69</v>
      </c>
      <c r="M605" s="167" t="s">
        <v>1457</v>
      </c>
      <c r="Q605" s="161" t="s">
        <v>2057</v>
      </c>
      <c r="R605" s="167" t="s">
        <v>2058</v>
      </c>
      <c r="S605" s="162" t="s">
        <v>34</v>
      </c>
    </row>
    <row r="606" spans="1:29">
      <c r="A606" s="161">
        <v>606</v>
      </c>
      <c r="B606" s="162" t="s">
        <v>1812</v>
      </c>
      <c r="C606" s="161" t="s">
        <v>1460</v>
      </c>
      <c r="D606" s="162" t="s">
        <v>48</v>
      </c>
      <c r="N606" s="167" t="s">
        <v>1461</v>
      </c>
      <c r="Q606" s="161" t="s">
        <v>3390</v>
      </c>
      <c r="R606" s="167" t="s">
        <v>3390</v>
      </c>
      <c r="S606" s="162" t="s">
        <v>64</v>
      </c>
      <c r="U606" s="183" t="s">
        <v>5189</v>
      </c>
      <c r="X606" s="167" t="s">
        <v>3389</v>
      </c>
      <c r="Y606" s="167" t="s">
        <v>4965</v>
      </c>
      <c r="Z606" s="167" t="s">
        <v>5119</v>
      </c>
      <c r="AA606" s="167" t="s">
        <v>5188</v>
      </c>
      <c r="AC606" s="167" t="s">
        <v>5850</v>
      </c>
    </row>
    <row r="607" spans="1:29">
      <c r="A607" s="161">
        <v>607</v>
      </c>
      <c r="B607" s="162" t="s">
        <v>1812</v>
      </c>
      <c r="C607" s="161" t="s">
        <v>1466</v>
      </c>
      <c r="D607" s="162" t="s">
        <v>48</v>
      </c>
      <c r="N607" s="167" t="s">
        <v>1467</v>
      </c>
      <c r="Q607" s="161" t="s">
        <v>2060</v>
      </c>
      <c r="R607" s="167" t="s">
        <v>2060</v>
      </c>
      <c r="S607" s="162" t="s">
        <v>43</v>
      </c>
      <c r="U607" s="183" t="s">
        <v>5190</v>
      </c>
      <c r="X607" s="167" t="s">
        <v>3388</v>
      </c>
      <c r="Y607" s="167" t="s">
        <v>4965</v>
      </c>
      <c r="Z607" s="167" t="s">
        <v>5119</v>
      </c>
      <c r="AA607" s="167" t="s">
        <v>5188</v>
      </c>
      <c r="AC607" s="167" t="s">
        <v>5851</v>
      </c>
    </row>
    <row r="608" spans="1:29">
      <c r="A608" s="161">
        <v>608</v>
      </c>
      <c r="B608" s="162" t="s">
        <v>1812</v>
      </c>
      <c r="C608" s="161" t="s">
        <v>1472</v>
      </c>
      <c r="D608" s="162" t="s">
        <v>48</v>
      </c>
      <c r="N608" s="167" t="s">
        <v>1473</v>
      </c>
      <c r="Q608" s="161" t="s">
        <v>2063</v>
      </c>
      <c r="R608" s="167" t="s">
        <v>2063</v>
      </c>
      <c r="S608" s="162" t="s">
        <v>43</v>
      </c>
      <c r="U608" s="183" t="s">
        <v>5191</v>
      </c>
      <c r="X608" s="167" t="s">
        <v>3387</v>
      </c>
      <c r="Y608" s="167" t="s">
        <v>4965</v>
      </c>
      <c r="Z608" s="167" t="s">
        <v>5119</v>
      </c>
      <c r="AA608" s="167" t="s">
        <v>5188</v>
      </c>
      <c r="AC608" s="167" t="s">
        <v>5852</v>
      </c>
    </row>
    <row r="609" spans="1:29">
      <c r="A609" s="161">
        <v>609</v>
      </c>
      <c r="B609" s="162" t="s">
        <v>1812</v>
      </c>
      <c r="C609" s="161" t="s">
        <v>1478</v>
      </c>
      <c r="D609" s="162" t="s">
        <v>48</v>
      </c>
      <c r="N609" s="167" t="s">
        <v>1479</v>
      </c>
      <c r="Q609" s="161" t="s">
        <v>2066</v>
      </c>
      <c r="R609" s="167" t="s">
        <v>2066</v>
      </c>
      <c r="S609" s="162" t="s">
        <v>43</v>
      </c>
      <c r="U609" s="183" t="s">
        <v>5192</v>
      </c>
      <c r="X609" s="167" t="s">
        <v>3386</v>
      </c>
      <c r="Y609" s="167" t="s">
        <v>4965</v>
      </c>
      <c r="Z609" s="167" t="s">
        <v>5119</v>
      </c>
      <c r="AA609" s="167" t="s">
        <v>5188</v>
      </c>
      <c r="AC609" s="167" t="s">
        <v>5853</v>
      </c>
    </row>
    <row r="610" spans="1:29">
      <c r="A610" s="161">
        <v>610</v>
      </c>
      <c r="B610" s="162" t="s">
        <v>1812</v>
      </c>
      <c r="C610" s="161" t="s">
        <v>1484</v>
      </c>
      <c r="D610" s="162" t="s">
        <v>48</v>
      </c>
      <c r="N610" s="167" t="s">
        <v>1485</v>
      </c>
      <c r="Q610" s="161" t="s">
        <v>2069</v>
      </c>
      <c r="R610" s="167" t="s">
        <v>2069</v>
      </c>
      <c r="S610" s="162" t="s">
        <v>43</v>
      </c>
      <c r="U610" s="183" t="s">
        <v>5193</v>
      </c>
      <c r="X610" s="167" t="s">
        <v>3385</v>
      </c>
      <c r="Y610" s="167" t="s">
        <v>4965</v>
      </c>
      <c r="Z610" s="167" t="s">
        <v>5119</v>
      </c>
      <c r="AA610" s="167" t="s">
        <v>5188</v>
      </c>
      <c r="AC610" s="167" t="s">
        <v>5854</v>
      </c>
    </row>
    <row r="611" spans="1:29">
      <c r="A611" s="161">
        <v>611</v>
      </c>
      <c r="B611" s="162" t="s">
        <v>1812</v>
      </c>
      <c r="C611" s="161" t="s">
        <v>1490</v>
      </c>
      <c r="D611" s="162" t="s">
        <v>48</v>
      </c>
      <c r="N611" s="167" t="s">
        <v>1491</v>
      </c>
      <c r="Q611" s="161" t="s">
        <v>2072</v>
      </c>
      <c r="R611" s="167" t="s">
        <v>2072</v>
      </c>
      <c r="S611" s="162" t="s">
        <v>43</v>
      </c>
      <c r="U611" s="183" t="s">
        <v>5194</v>
      </c>
      <c r="X611" s="167" t="s">
        <v>3384</v>
      </c>
      <c r="Y611" s="167" t="s">
        <v>4965</v>
      </c>
      <c r="Z611" s="167" t="s">
        <v>5119</v>
      </c>
      <c r="AA611" s="167" t="s">
        <v>5188</v>
      </c>
      <c r="AC611" s="167" t="s">
        <v>5855</v>
      </c>
    </row>
    <row r="612" spans="1:29">
      <c r="A612" s="161">
        <v>612</v>
      </c>
      <c r="B612" s="162" t="s">
        <v>1812</v>
      </c>
      <c r="C612" s="161" t="s">
        <v>2051</v>
      </c>
      <c r="D612" s="162" t="s">
        <v>60</v>
      </c>
      <c r="L612" s="167" t="s">
        <v>2052</v>
      </c>
      <c r="Q612" s="161" t="s">
        <v>2075</v>
      </c>
      <c r="R612" s="167" t="s">
        <v>2075</v>
      </c>
      <c r="S612" s="162" t="s">
        <v>210</v>
      </c>
      <c r="T612" s="162" t="s">
        <v>3359</v>
      </c>
      <c r="U612" s="183" t="s">
        <v>5196</v>
      </c>
      <c r="V612" s="162">
        <v>3</v>
      </c>
      <c r="W612" s="162" t="s">
        <v>5327</v>
      </c>
      <c r="X612" s="167" t="s">
        <v>3392</v>
      </c>
      <c r="Y612" s="167" t="s">
        <v>4965</v>
      </c>
      <c r="Z612" s="167" t="s">
        <v>5119</v>
      </c>
      <c r="AA612" s="167" t="s">
        <v>5196</v>
      </c>
      <c r="AC612" s="167" t="s">
        <v>5195</v>
      </c>
    </row>
    <row r="613" spans="1:29">
      <c r="A613" s="161">
        <v>613</v>
      </c>
      <c r="B613" s="162" t="s">
        <v>1812</v>
      </c>
      <c r="C613" s="161" t="s">
        <v>1456</v>
      </c>
      <c r="D613" s="162" t="s">
        <v>69</v>
      </c>
      <c r="M613" s="167" t="s">
        <v>1457</v>
      </c>
      <c r="Q613" s="161" t="s">
        <v>2078</v>
      </c>
      <c r="R613" s="167" t="s">
        <v>2078</v>
      </c>
      <c r="S613" s="162" t="s">
        <v>34</v>
      </c>
    </row>
    <row r="614" spans="1:29">
      <c r="A614" s="161">
        <v>614</v>
      </c>
      <c r="B614" s="162" t="s">
        <v>1812</v>
      </c>
      <c r="C614" s="161" t="s">
        <v>1460</v>
      </c>
      <c r="D614" s="162" t="s">
        <v>48</v>
      </c>
      <c r="N614" s="167" t="s">
        <v>1461</v>
      </c>
      <c r="Q614" s="161" t="s">
        <v>3391</v>
      </c>
      <c r="R614" s="167" t="s">
        <v>3390</v>
      </c>
      <c r="S614" s="162" t="s">
        <v>64</v>
      </c>
      <c r="U614" s="183" t="s">
        <v>5197</v>
      </c>
      <c r="X614" s="167" t="s">
        <v>3389</v>
      </c>
      <c r="Y614" s="167" t="s">
        <v>4965</v>
      </c>
      <c r="Z614" s="167" t="s">
        <v>5119</v>
      </c>
      <c r="AA614" s="167" t="s">
        <v>5196</v>
      </c>
      <c r="AC614" s="167" t="s">
        <v>5856</v>
      </c>
    </row>
    <row r="615" spans="1:29">
      <c r="A615" s="161">
        <v>615</v>
      </c>
      <c r="B615" s="162" t="s">
        <v>1812</v>
      </c>
      <c r="C615" s="161" t="s">
        <v>1466</v>
      </c>
      <c r="D615" s="162" t="s">
        <v>48</v>
      </c>
      <c r="N615" s="167" t="s">
        <v>1467</v>
      </c>
      <c r="Q615" s="161" t="s">
        <v>2081</v>
      </c>
      <c r="R615" s="167" t="s">
        <v>2082</v>
      </c>
      <c r="S615" s="162" t="s">
        <v>43</v>
      </c>
      <c r="U615" s="183" t="s">
        <v>5198</v>
      </c>
      <c r="X615" s="167" t="s">
        <v>3388</v>
      </c>
      <c r="Y615" s="167" t="s">
        <v>4965</v>
      </c>
      <c r="Z615" s="167" t="s">
        <v>5119</v>
      </c>
      <c r="AA615" s="167" t="s">
        <v>5196</v>
      </c>
      <c r="AC615" s="167" t="s">
        <v>5857</v>
      </c>
    </row>
    <row r="616" spans="1:29">
      <c r="A616" s="161">
        <v>616</v>
      </c>
      <c r="B616" s="162" t="s">
        <v>1812</v>
      </c>
      <c r="C616" s="161" t="s">
        <v>1472</v>
      </c>
      <c r="D616" s="162" t="s">
        <v>48</v>
      </c>
      <c r="N616" s="167" t="s">
        <v>1473</v>
      </c>
      <c r="Q616" s="161" t="s">
        <v>2085</v>
      </c>
      <c r="R616" s="167" t="s">
        <v>2086</v>
      </c>
      <c r="S616" s="162" t="s">
        <v>43</v>
      </c>
      <c r="U616" s="183" t="s">
        <v>5199</v>
      </c>
      <c r="X616" s="167" t="s">
        <v>3387</v>
      </c>
      <c r="Y616" s="167" t="s">
        <v>4965</v>
      </c>
      <c r="Z616" s="167" t="s">
        <v>5119</v>
      </c>
      <c r="AA616" s="167" t="s">
        <v>5196</v>
      </c>
      <c r="AC616" s="167" t="s">
        <v>5858</v>
      </c>
    </row>
    <row r="617" spans="1:29">
      <c r="A617" s="161">
        <v>617</v>
      </c>
      <c r="B617" s="162" t="s">
        <v>1812</v>
      </c>
      <c r="C617" s="161" t="s">
        <v>1478</v>
      </c>
      <c r="D617" s="162" t="s">
        <v>48</v>
      </c>
      <c r="N617" s="167" t="s">
        <v>1479</v>
      </c>
      <c r="Q617" s="161" t="s">
        <v>2089</v>
      </c>
      <c r="R617" s="167" t="s">
        <v>2090</v>
      </c>
      <c r="S617" s="162" t="s">
        <v>43</v>
      </c>
      <c r="U617" s="183" t="s">
        <v>5200</v>
      </c>
      <c r="X617" s="167" t="s">
        <v>3386</v>
      </c>
      <c r="Y617" s="167" t="s">
        <v>4965</v>
      </c>
      <c r="Z617" s="167" t="s">
        <v>5119</v>
      </c>
      <c r="AA617" s="167" t="s">
        <v>5196</v>
      </c>
      <c r="AC617" s="167" t="s">
        <v>5859</v>
      </c>
    </row>
    <row r="618" spans="1:29">
      <c r="A618" s="161">
        <v>618</v>
      </c>
      <c r="B618" s="162" t="s">
        <v>1812</v>
      </c>
      <c r="C618" s="161" t="s">
        <v>1484</v>
      </c>
      <c r="D618" s="162" t="s">
        <v>48</v>
      </c>
      <c r="N618" s="167" t="s">
        <v>1485</v>
      </c>
      <c r="Q618" s="161" t="s">
        <v>2093</v>
      </c>
      <c r="R618" s="167" t="s">
        <v>2094</v>
      </c>
      <c r="S618" s="162" t="s">
        <v>43</v>
      </c>
      <c r="U618" s="183" t="s">
        <v>5201</v>
      </c>
      <c r="X618" s="167" t="s">
        <v>3385</v>
      </c>
      <c r="Y618" s="167" t="s">
        <v>4965</v>
      </c>
      <c r="Z618" s="167" t="s">
        <v>5119</v>
      </c>
      <c r="AA618" s="167" t="s">
        <v>5196</v>
      </c>
      <c r="AC618" s="167" t="s">
        <v>5860</v>
      </c>
    </row>
    <row r="619" spans="1:29">
      <c r="A619" s="161">
        <v>619</v>
      </c>
      <c r="B619" s="162" t="s">
        <v>1812</v>
      </c>
      <c r="C619" s="161" t="s">
        <v>1490</v>
      </c>
      <c r="D619" s="162" t="s">
        <v>48</v>
      </c>
      <c r="N619" s="167" t="s">
        <v>1491</v>
      </c>
      <c r="Q619" s="161" t="s">
        <v>2097</v>
      </c>
      <c r="R619" s="167" t="s">
        <v>2098</v>
      </c>
      <c r="S619" s="162" t="s">
        <v>43</v>
      </c>
      <c r="U619" s="183" t="s">
        <v>5202</v>
      </c>
      <c r="X619" s="167" t="s">
        <v>3384</v>
      </c>
      <c r="Y619" s="167" t="s">
        <v>4965</v>
      </c>
      <c r="Z619" s="167" t="s">
        <v>5119</v>
      </c>
      <c r="AA619" s="167" t="s">
        <v>5196</v>
      </c>
      <c r="AC619" s="167" t="s">
        <v>5861</v>
      </c>
    </row>
    <row r="620" spans="1:29">
      <c r="A620" s="161">
        <v>620</v>
      </c>
      <c r="B620" s="162" t="s">
        <v>1812</v>
      </c>
      <c r="C620" s="161" t="s">
        <v>2101</v>
      </c>
      <c r="D620" s="162" t="s">
        <v>60</v>
      </c>
      <c r="L620" s="167" t="s">
        <v>2102</v>
      </c>
      <c r="Q620" s="161" t="s">
        <v>2103</v>
      </c>
      <c r="R620" s="167" t="s">
        <v>2104</v>
      </c>
      <c r="S620" s="162" t="s">
        <v>210</v>
      </c>
      <c r="T620" s="162" t="s">
        <v>3359</v>
      </c>
      <c r="U620" s="183" t="s">
        <v>5204</v>
      </c>
      <c r="V620" s="162">
        <v>3</v>
      </c>
      <c r="W620" s="162" t="s">
        <v>5326</v>
      </c>
      <c r="X620" s="167" t="s">
        <v>3383</v>
      </c>
      <c r="Y620" s="167" t="s">
        <v>4965</v>
      </c>
      <c r="Z620" s="167" t="s">
        <v>5119</v>
      </c>
      <c r="AA620" s="167" t="s">
        <v>5204</v>
      </c>
      <c r="AC620" s="167" t="s">
        <v>5203</v>
      </c>
    </row>
    <row r="621" spans="1:29">
      <c r="A621" s="161">
        <v>621</v>
      </c>
      <c r="B621" s="162" t="s">
        <v>1812</v>
      </c>
      <c r="C621" s="161" t="s">
        <v>1103</v>
      </c>
      <c r="D621" s="162" t="s">
        <v>69</v>
      </c>
      <c r="M621" s="167" t="s">
        <v>1104</v>
      </c>
      <c r="Q621" s="161" t="s">
        <v>2105</v>
      </c>
      <c r="R621" s="167" t="s">
        <v>2106</v>
      </c>
      <c r="S621" s="162" t="s">
        <v>34</v>
      </c>
    </row>
    <row r="622" spans="1:29">
      <c r="A622" s="161">
        <v>622</v>
      </c>
      <c r="B622" s="162" t="s">
        <v>1812</v>
      </c>
      <c r="C622" s="161" t="s">
        <v>1107</v>
      </c>
      <c r="D622" s="162" t="s">
        <v>48</v>
      </c>
      <c r="N622" s="167" t="s">
        <v>1108</v>
      </c>
      <c r="Q622" s="161" t="s">
        <v>2107</v>
      </c>
      <c r="R622" s="167" t="s">
        <v>2108</v>
      </c>
      <c r="S622" s="162" t="s">
        <v>43</v>
      </c>
      <c r="U622" s="183" t="s">
        <v>5205</v>
      </c>
      <c r="X622" s="167" t="s">
        <v>3382</v>
      </c>
      <c r="Y622" s="167" t="s">
        <v>4965</v>
      </c>
      <c r="Z622" s="167" t="s">
        <v>5119</v>
      </c>
      <c r="AA622" s="167" t="s">
        <v>5204</v>
      </c>
      <c r="AC622" s="167" t="s">
        <v>5862</v>
      </c>
    </row>
    <row r="623" spans="1:29">
      <c r="A623" s="161">
        <v>623</v>
      </c>
      <c r="B623" s="162" t="s">
        <v>1812</v>
      </c>
      <c r="C623" s="161" t="s">
        <v>1112</v>
      </c>
      <c r="D623" s="162" t="s">
        <v>48</v>
      </c>
      <c r="N623" s="167" t="s">
        <v>1113</v>
      </c>
      <c r="Q623" s="161" t="s">
        <v>2109</v>
      </c>
      <c r="R623" s="167" t="s">
        <v>2110</v>
      </c>
      <c r="S623" s="162" t="s">
        <v>43</v>
      </c>
      <c r="U623" s="183" t="s">
        <v>5206</v>
      </c>
      <c r="X623" s="167" t="s">
        <v>3381</v>
      </c>
      <c r="Y623" s="167" t="s">
        <v>4965</v>
      </c>
      <c r="Z623" s="167" t="s">
        <v>5119</v>
      </c>
      <c r="AA623" s="167" t="s">
        <v>5204</v>
      </c>
      <c r="AC623" s="167" t="s">
        <v>5863</v>
      </c>
    </row>
    <row r="624" spans="1:29">
      <c r="A624" s="161">
        <v>624</v>
      </c>
      <c r="B624" s="162" t="s">
        <v>1812</v>
      </c>
      <c r="C624" s="161" t="s">
        <v>1116</v>
      </c>
      <c r="D624" s="162" t="s">
        <v>48</v>
      </c>
      <c r="N624" s="167" t="s">
        <v>1117</v>
      </c>
      <c r="Q624" s="161" t="s">
        <v>2111</v>
      </c>
      <c r="R624" s="167" t="s">
        <v>3380</v>
      </c>
      <c r="S624" s="162" t="s">
        <v>43</v>
      </c>
      <c r="U624" s="183" t="s">
        <v>5207</v>
      </c>
      <c r="X624" s="167" t="s">
        <v>3379</v>
      </c>
      <c r="Y624" s="167" t="s">
        <v>4965</v>
      </c>
      <c r="Z624" s="167" t="s">
        <v>5119</v>
      </c>
      <c r="AA624" s="167" t="s">
        <v>5204</v>
      </c>
      <c r="AC624" s="167" t="s">
        <v>5864</v>
      </c>
    </row>
    <row r="625" spans="1:29">
      <c r="A625" s="161">
        <v>625</v>
      </c>
      <c r="B625" s="162" t="s">
        <v>1812</v>
      </c>
      <c r="C625" s="161" t="s">
        <v>2113</v>
      </c>
      <c r="D625" s="162" t="s">
        <v>60</v>
      </c>
      <c r="L625" s="167" t="s">
        <v>2114</v>
      </c>
      <c r="Q625" s="161" t="s">
        <v>2115</v>
      </c>
      <c r="R625" s="167" t="s">
        <v>2116</v>
      </c>
      <c r="S625" s="162" t="s">
        <v>64</v>
      </c>
      <c r="T625" s="162">
        <v>1</v>
      </c>
      <c r="U625" s="183" t="s">
        <v>5209</v>
      </c>
      <c r="V625" s="162">
        <v>3</v>
      </c>
      <c r="W625" s="162" t="s">
        <v>5325</v>
      </c>
      <c r="X625" s="167" t="s">
        <v>3378</v>
      </c>
      <c r="Y625" s="167" t="s">
        <v>4965</v>
      </c>
      <c r="Z625" s="167" t="s">
        <v>5119</v>
      </c>
      <c r="AA625" s="167" t="s">
        <v>5209</v>
      </c>
      <c r="AC625" s="167" t="s">
        <v>5208</v>
      </c>
    </row>
    <row r="626" spans="1:29">
      <c r="A626" s="161">
        <v>626</v>
      </c>
      <c r="B626" s="162" t="s">
        <v>1812</v>
      </c>
      <c r="C626" s="161" t="s">
        <v>1004</v>
      </c>
      <c r="D626" s="162" t="s">
        <v>69</v>
      </c>
      <c r="M626" s="167" t="s">
        <v>1005</v>
      </c>
      <c r="Q626" s="161" t="s">
        <v>2119</v>
      </c>
      <c r="R626" s="167" t="s">
        <v>2120</v>
      </c>
      <c r="S626" s="162" t="s">
        <v>34</v>
      </c>
    </row>
    <row r="627" spans="1:29">
      <c r="A627" s="161">
        <v>627</v>
      </c>
      <c r="B627" s="162" t="s">
        <v>1812</v>
      </c>
      <c r="C627" s="161" t="s">
        <v>1008</v>
      </c>
      <c r="D627" s="162" t="s">
        <v>48</v>
      </c>
      <c r="N627" s="167" t="s">
        <v>1009</v>
      </c>
      <c r="Q627" s="161" t="s">
        <v>2121</v>
      </c>
      <c r="R627" s="167" t="s">
        <v>2122</v>
      </c>
      <c r="S627" s="162" t="s">
        <v>43</v>
      </c>
      <c r="U627" s="183" t="s">
        <v>5210</v>
      </c>
      <c r="X627" s="167" t="s">
        <v>3377</v>
      </c>
      <c r="Y627" s="167" t="s">
        <v>4965</v>
      </c>
      <c r="Z627" s="167" t="s">
        <v>5119</v>
      </c>
      <c r="AA627" s="167" t="s">
        <v>5209</v>
      </c>
      <c r="AC627" s="167" t="s">
        <v>5865</v>
      </c>
    </row>
    <row r="628" spans="1:29">
      <c r="A628" s="161">
        <v>628</v>
      </c>
      <c r="B628" s="162" t="s">
        <v>1812</v>
      </c>
      <c r="C628" s="161" t="s">
        <v>1013</v>
      </c>
      <c r="D628" s="162" t="s">
        <v>48</v>
      </c>
      <c r="N628" s="167" t="s">
        <v>1014</v>
      </c>
      <c r="Q628" s="161" t="s">
        <v>2125</v>
      </c>
      <c r="R628" s="167" t="s">
        <v>2126</v>
      </c>
      <c r="S628" s="162" t="s">
        <v>64</v>
      </c>
      <c r="U628" s="183" t="s">
        <v>5211</v>
      </c>
      <c r="X628" s="167" t="s">
        <v>3376</v>
      </c>
      <c r="Y628" s="167" t="s">
        <v>4965</v>
      </c>
      <c r="Z628" s="167" t="s">
        <v>5119</v>
      </c>
      <c r="AA628" s="167" t="s">
        <v>5209</v>
      </c>
      <c r="AC628" s="167" t="s">
        <v>5866</v>
      </c>
    </row>
    <row r="629" spans="1:29">
      <c r="A629" s="161">
        <v>629</v>
      </c>
      <c r="B629" s="162" t="s">
        <v>1812</v>
      </c>
      <c r="C629" s="161" t="s">
        <v>2129</v>
      </c>
      <c r="D629" s="162" t="s">
        <v>60</v>
      </c>
      <c r="L629" s="167" t="s">
        <v>2130</v>
      </c>
      <c r="Q629" s="161" t="s">
        <v>2131</v>
      </c>
      <c r="R629" s="167" t="s">
        <v>2132</v>
      </c>
      <c r="S629" s="162" t="s">
        <v>43</v>
      </c>
      <c r="T629" s="162">
        <v>1</v>
      </c>
      <c r="U629" s="183" t="s">
        <v>5213</v>
      </c>
      <c r="V629" s="162">
        <v>3</v>
      </c>
      <c r="W629" s="162" t="s">
        <v>5324</v>
      </c>
      <c r="X629" s="167" t="s">
        <v>3375</v>
      </c>
      <c r="Y629" s="167" t="s">
        <v>4965</v>
      </c>
      <c r="Z629" s="167" t="s">
        <v>5119</v>
      </c>
      <c r="AA629" s="167" t="s">
        <v>5213</v>
      </c>
      <c r="AC629" s="167" t="s">
        <v>5212</v>
      </c>
    </row>
    <row r="630" spans="1:29">
      <c r="A630" s="161">
        <v>630</v>
      </c>
      <c r="B630" s="162" t="s">
        <v>1812</v>
      </c>
      <c r="C630" s="161" t="s">
        <v>1798</v>
      </c>
      <c r="D630" s="162" t="s">
        <v>69</v>
      </c>
      <c r="M630" s="167" t="s">
        <v>1799</v>
      </c>
      <c r="Q630" s="161" t="s">
        <v>2133</v>
      </c>
      <c r="R630" s="167" t="s">
        <v>2134</v>
      </c>
      <c r="S630" s="162" t="s">
        <v>34</v>
      </c>
    </row>
    <row r="631" spans="1:29">
      <c r="A631" s="161">
        <v>631</v>
      </c>
      <c r="B631" s="162" t="s">
        <v>1812</v>
      </c>
      <c r="C631" s="161" t="s">
        <v>1802</v>
      </c>
      <c r="D631" s="162" t="s">
        <v>48</v>
      </c>
      <c r="N631" s="167" t="s">
        <v>1803</v>
      </c>
      <c r="Q631" s="161" t="s">
        <v>2135</v>
      </c>
      <c r="R631" s="167" t="s">
        <v>2136</v>
      </c>
      <c r="S631" s="162" t="s">
        <v>43</v>
      </c>
      <c r="U631" s="183" t="s">
        <v>5214</v>
      </c>
      <c r="X631" s="167" t="s">
        <v>3374</v>
      </c>
      <c r="Y631" s="167" t="s">
        <v>4965</v>
      </c>
      <c r="Z631" s="167" t="s">
        <v>5119</v>
      </c>
      <c r="AA631" s="167" t="s">
        <v>5213</v>
      </c>
      <c r="AC631" s="167" t="s">
        <v>5867</v>
      </c>
    </row>
    <row r="632" spans="1:29">
      <c r="A632" s="161">
        <v>632</v>
      </c>
      <c r="B632" s="162" t="s">
        <v>1812</v>
      </c>
      <c r="C632" s="161" t="s">
        <v>1806</v>
      </c>
      <c r="D632" s="162" t="s">
        <v>48</v>
      </c>
      <c r="N632" s="167" t="s">
        <v>1807</v>
      </c>
      <c r="Q632" s="161" t="s">
        <v>2137</v>
      </c>
      <c r="R632" s="167" t="s">
        <v>2138</v>
      </c>
      <c r="S632" s="162" t="s">
        <v>43</v>
      </c>
      <c r="U632" s="183" t="s">
        <v>5215</v>
      </c>
      <c r="X632" s="167" t="s">
        <v>3373</v>
      </c>
      <c r="Y632" s="167" t="s">
        <v>4965</v>
      </c>
      <c r="Z632" s="167" t="s">
        <v>5119</v>
      </c>
      <c r="AA632" s="167" t="s">
        <v>5213</v>
      </c>
      <c r="AC632" s="167" t="s">
        <v>5868</v>
      </c>
    </row>
    <row r="633" spans="1:29">
      <c r="A633" s="161">
        <v>633</v>
      </c>
      <c r="B633" s="162" t="s">
        <v>1812</v>
      </c>
      <c r="C633" s="161" t="s">
        <v>2141</v>
      </c>
      <c r="D633" s="162" t="s">
        <v>60</v>
      </c>
      <c r="J633" s="167" t="s">
        <v>2142</v>
      </c>
      <c r="Q633" s="161" t="s">
        <v>2143</v>
      </c>
      <c r="R633" s="167" t="s">
        <v>2144</v>
      </c>
      <c r="S633" s="162" t="s">
        <v>64</v>
      </c>
      <c r="T633" s="162">
        <v>1</v>
      </c>
      <c r="U633" s="183" t="s">
        <v>5217</v>
      </c>
      <c r="V633" s="162">
        <v>3</v>
      </c>
      <c r="W633" s="162" t="s">
        <v>5323</v>
      </c>
      <c r="X633" s="167" t="s">
        <v>3372</v>
      </c>
      <c r="Y633" s="167" t="s">
        <v>4965</v>
      </c>
      <c r="Z633" s="167" t="s">
        <v>5119</v>
      </c>
      <c r="AA633" s="167" t="s">
        <v>5217</v>
      </c>
      <c r="AC633" s="167" t="s">
        <v>5216</v>
      </c>
    </row>
    <row r="634" spans="1:29">
      <c r="A634" s="161">
        <v>634</v>
      </c>
      <c r="B634" s="162" t="s">
        <v>1812</v>
      </c>
      <c r="C634" s="161" t="s">
        <v>2148</v>
      </c>
      <c r="D634" s="162" t="s">
        <v>69</v>
      </c>
      <c r="K634" s="167" t="s">
        <v>2149</v>
      </c>
      <c r="Q634" s="161" t="s">
        <v>2150</v>
      </c>
      <c r="R634" s="167" t="s">
        <v>2151</v>
      </c>
      <c r="S634" s="162" t="s">
        <v>73</v>
      </c>
    </row>
    <row r="635" spans="1:29">
      <c r="A635" s="161">
        <v>635</v>
      </c>
      <c r="B635" s="162" t="s">
        <v>1812</v>
      </c>
      <c r="C635" s="161" t="s">
        <v>2152</v>
      </c>
      <c r="D635" s="162" t="s">
        <v>48</v>
      </c>
      <c r="L635" s="167" t="s">
        <v>2153</v>
      </c>
      <c r="Q635" s="161" t="s">
        <v>2154</v>
      </c>
      <c r="R635" s="167" t="s">
        <v>2155</v>
      </c>
      <c r="S635" s="162" t="s">
        <v>43</v>
      </c>
      <c r="U635" s="183" t="s">
        <v>5218</v>
      </c>
      <c r="X635" s="167" t="s">
        <v>4034</v>
      </c>
      <c r="Y635" s="167" t="s">
        <v>4965</v>
      </c>
      <c r="Z635" s="167" t="s">
        <v>5119</v>
      </c>
      <c r="AA635" s="167" t="s">
        <v>5217</v>
      </c>
      <c r="AC635" s="167" t="s">
        <v>5869</v>
      </c>
    </row>
    <row r="636" spans="1:29">
      <c r="A636" s="161">
        <v>636</v>
      </c>
      <c r="B636" s="162" t="s">
        <v>1812</v>
      </c>
      <c r="C636" s="161" t="s">
        <v>2156</v>
      </c>
      <c r="D636" s="162" t="s">
        <v>48</v>
      </c>
      <c r="L636" s="167" t="s">
        <v>2157</v>
      </c>
      <c r="Q636" s="161" t="s">
        <v>2158</v>
      </c>
      <c r="R636" s="167" t="s">
        <v>2159</v>
      </c>
      <c r="S636" s="162" t="s">
        <v>43</v>
      </c>
      <c r="U636" s="183" t="s">
        <v>5219</v>
      </c>
      <c r="X636" s="167" t="s">
        <v>3371</v>
      </c>
      <c r="Y636" s="167" t="s">
        <v>4965</v>
      </c>
      <c r="Z636" s="167" t="s">
        <v>5119</v>
      </c>
      <c r="AA636" s="167" t="s">
        <v>5217</v>
      </c>
      <c r="AC636" s="167" t="s">
        <v>5870</v>
      </c>
    </row>
    <row r="637" spans="1:29">
      <c r="A637" s="161">
        <v>637</v>
      </c>
      <c r="B637" s="162" t="s">
        <v>1812</v>
      </c>
      <c r="C637" s="161" t="s">
        <v>2163</v>
      </c>
      <c r="D637" s="162" t="s">
        <v>48</v>
      </c>
      <c r="L637" s="167" t="s">
        <v>2164</v>
      </c>
      <c r="Q637" s="161" t="s">
        <v>2165</v>
      </c>
      <c r="R637" s="167" t="s">
        <v>2166</v>
      </c>
      <c r="S637" s="162" t="s">
        <v>43</v>
      </c>
      <c r="U637" s="183" t="s">
        <v>5220</v>
      </c>
      <c r="X637" s="167" t="s">
        <v>3370</v>
      </c>
      <c r="Y637" s="167" t="s">
        <v>4965</v>
      </c>
      <c r="Z637" s="167" t="s">
        <v>5119</v>
      </c>
      <c r="AA637" s="167" t="s">
        <v>5217</v>
      </c>
      <c r="AC637" s="167" t="s">
        <v>5871</v>
      </c>
    </row>
    <row r="638" spans="1:29">
      <c r="A638" s="161">
        <v>638</v>
      </c>
      <c r="B638" s="162" t="s">
        <v>1812</v>
      </c>
      <c r="C638" s="161" t="s">
        <v>2169</v>
      </c>
      <c r="D638" s="162" t="s">
        <v>48</v>
      </c>
      <c r="L638" s="167" t="s">
        <v>2170</v>
      </c>
      <c r="Q638" s="161" t="s">
        <v>2171</v>
      </c>
      <c r="R638" s="167" t="s">
        <v>2172</v>
      </c>
      <c r="S638" s="162" t="s">
        <v>43</v>
      </c>
      <c r="U638" s="183" t="s">
        <v>5221</v>
      </c>
      <c r="X638" s="167" t="s">
        <v>3369</v>
      </c>
      <c r="Y638" s="167" t="s">
        <v>4965</v>
      </c>
      <c r="Z638" s="167" t="s">
        <v>5119</v>
      </c>
      <c r="AA638" s="167" t="s">
        <v>5217</v>
      </c>
      <c r="AC638" s="167" t="s">
        <v>5872</v>
      </c>
    </row>
    <row r="639" spans="1:29">
      <c r="A639" s="161">
        <v>639</v>
      </c>
      <c r="B639" s="162" t="s">
        <v>1812</v>
      </c>
      <c r="C639" s="161" t="s">
        <v>2173</v>
      </c>
      <c r="D639" s="162" t="s">
        <v>48</v>
      </c>
      <c r="L639" s="167" t="s">
        <v>2174</v>
      </c>
      <c r="Q639" s="161" t="s">
        <v>2175</v>
      </c>
      <c r="R639" s="167" t="s">
        <v>2176</v>
      </c>
      <c r="S639" s="162" t="s">
        <v>43</v>
      </c>
      <c r="U639" s="183" t="s">
        <v>5222</v>
      </c>
      <c r="X639" s="167" t="s">
        <v>3368</v>
      </c>
      <c r="Y639" s="167" t="s">
        <v>4965</v>
      </c>
      <c r="Z639" s="167" t="s">
        <v>5119</v>
      </c>
      <c r="AA639" s="167" t="s">
        <v>5217</v>
      </c>
      <c r="AC639" s="167" t="s">
        <v>5873</v>
      </c>
    </row>
    <row r="640" spans="1:29">
      <c r="A640" s="161">
        <v>640</v>
      </c>
      <c r="B640" s="162" t="s">
        <v>1812</v>
      </c>
      <c r="C640" s="161" t="s">
        <v>2177</v>
      </c>
      <c r="D640" s="162" t="s">
        <v>48</v>
      </c>
      <c r="L640" s="167" t="s">
        <v>2178</v>
      </c>
      <c r="Q640" s="161" t="s">
        <v>2179</v>
      </c>
      <c r="R640" s="167" t="s">
        <v>2180</v>
      </c>
      <c r="S640" s="162" t="s">
        <v>64</v>
      </c>
      <c r="U640" s="183" t="s">
        <v>5223</v>
      </c>
      <c r="X640" s="167" t="s">
        <v>3367</v>
      </c>
      <c r="Y640" s="167" t="s">
        <v>4965</v>
      </c>
      <c r="Z640" s="167" t="s">
        <v>5119</v>
      </c>
      <c r="AA640" s="167" t="s">
        <v>5217</v>
      </c>
      <c r="AC640" s="167" t="s">
        <v>5874</v>
      </c>
    </row>
    <row r="641" spans="1:29">
      <c r="A641" s="161">
        <v>641</v>
      </c>
      <c r="B641" s="162" t="s">
        <v>1812</v>
      </c>
      <c r="C641" s="161" t="s">
        <v>2183</v>
      </c>
      <c r="D641" s="162" t="s">
        <v>48</v>
      </c>
      <c r="L641" s="167" t="s">
        <v>2184</v>
      </c>
      <c r="Q641" s="161" t="s">
        <v>2185</v>
      </c>
      <c r="R641" s="167" t="s">
        <v>2186</v>
      </c>
      <c r="S641" s="162" t="s">
        <v>43</v>
      </c>
      <c r="U641" s="183" t="s">
        <v>5224</v>
      </c>
      <c r="X641" s="167" t="s">
        <v>3366</v>
      </c>
      <c r="Y641" s="167" t="s">
        <v>4965</v>
      </c>
      <c r="Z641" s="167" t="s">
        <v>5119</v>
      </c>
      <c r="AA641" s="167" t="s">
        <v>5217</v>
      </c>
      <c r="AC641" s="167" t="s">
        <v>5875</v>
      </c>
    </row>
    <row r="642" spans="1:29">
      <c r="A642" s="161">
        <v>642</v>
      </c>
      <c r="B642" s="162" t="s">
        <v>1812</v>
      </c>
      <c r="C642" s="161" t="s">
        <v>2189</v>
      </c>
      <c r="D642" s="162" t="s">
        <v>48</v>
      </c>
      <c r="L642" s="167" t="s">
        <v>2190</v>
      </c>
      <c r="Q642" s="161" t="s">
        <v>2191</v>
      </c>
      <c r="R642" s="167" t="s">
        <v>2192</v>
      </c>
      <c r="S642" s="162" t="s">
        <v>43</v>
      </c>
      <c r="U642" s="183" t="s">
        <v>5225</v>
      </c>
      <c r="X642" s="167" t="s">
        <v>3365</v>
      </c>
      <c r="Y642" s="167" t="s">
        <v>4965</v>
      </c>
      <c r="Z642" s="167" t="s">
        <v>5119</v>
      </c>
      <c r="AA642" s="167" t="s">
        <v>5217</v>
      </c>
      <c r="AC642" s="167" t="s">
        <v>5876</v>
      </c>
    </row>
    <row r="643" spans="1:29">
      <c r="A643" s="161">
        <v>643</v>
      </c>
      <c r="B643" s="162" t="s">
        <v>1812</v>
      </c>
      <c r="C643" s="161" t="s">
        <v>2195</v>
      </c>
      <c r="D643" s="162" t="s">
        <v>60</v>
      </c>
      <c r="L643" s="167" t="s">
        <v>2196</v>
      </c>
      <c r="Q643" s="161" t="s">
        <v>2197</v>
      </c>
      <c r="R643" s="167" t="s">
        <v>2198</v>
      </c>
      <c r="S643" s="162" t="s">
        <v>43</v>
      </c>
    </row>
    <row r="644" spans="1:29">
      <c r="A644" s="161">
        <v>644</v>
      </c>
      <c r="B644" s="162" t="s">
        <v>1812</v>
      </c>
      <c r="C644" s="161" t="s">
        <v>2200</v>
      </c>
      <c r="D644" s="162" t="s">
        <v>69</v>
      </c>
      <c r="M644" s="167" t="s">
        <v>2201</v>
      </c>
      <c r="Q644" s="161" t="s">
        <v>2202</v>
      </c>
      <c r="R644" s="167" t="s">
        <v>2203</v>
      </c>
      <c r="S644" s="162" t="s">
        <v>73</v>
      </c>
    </row>
    <row r="645" spans="1:29">
      <c r="A645" s="161">
        <v>645</v>
      </c>
      <c r="B645" s="162" t="s">
        <v>1812</v>
      </c>
      <c r="C645" s="161" t="s">
        <v>2204</v>
      </c>
      <c r="D645" s="162" t="s">
        <v>48</v>
      </c>
      <c r="N645" s="167" t="s">
        <v>2205</v>
      </c>
      <c r="Q645" s="161" t="s">
        <v>2206</v>
      </c>
      <c r="R645" s="167" t="s">
        <v>2207</v>
      </c>
      <c r="S645" s="162" t="s">
        <v>43</v>
      </c>
      <c r="U645" s="183" t="s">
        <v>5226</v>
      </c>
      <c r="X645" s="167" t="s">
        <v>3363</v>
      </c>
      <c r="Y645" s="167" t="s">
        <v>4965</v>
      </c>
      <c r="Z645" s="167" t="s">
        <v>5119</v>
      </c>
      <c r="AA645" s="167" t="s">
        <v>5217</v>
      </c>
      <c r="AC645" s="167" t="s">
        <v>5877</v>
      </c>
    </row>
    <row r="646" spans="1:29">
      <c r="A646" s="161">
        <v>646</v>
      </c>
      <c r="B646" s="162" t="s">
        <v>1812</v>
      </c>
      <c r="C646" s="161" t="s">
        <v>2210</v>
      </c>
      <c r="D646" s="162" t="s">
        <v>60</v>
      </c>
      <c r="L646" s="167" t="s">
        <v>2211</v>
      </c>
      <c r="Q646" s="161" t="s">
        <v>2212</v>
      </c>
      <c r="R646" s="167" t="s">
        <v>2213</v>
      </c>
      <c r="S646" s="162" t="s">
        <v>210</v>
      </c>
      <c r="T646" s="162" t="s">
        <v>3359</v>
      </c>
      <c r="U646" s="183" t="s">
        <v>5228</v>
      </c>
      <c r="V646" s="162">
        <v>3</v>
      </c>
      <c r="W646" s="162" t="s">
        <v>5322</v>
      </c>
      <c r="X646" s="167" t="s">
        <v>3362</v>
      </c>
      <c r="Y646" s="167" t="s">
        <v>4965</v>
      </c>
      <c r="Z646" s="167" t="s">
        <v>5119</v>
      </c>
      <c r="AA646" s="167" t="s">
        <v>5228</v>
      </c>
      <c r="AC646" s="167" t="s">
        <v>5227</v>
      </c>
    </row>
    <row r="647" spans="1:29">
      <c r="A647" s="161">
        <v>647</v>
      </c>
      <c r="B647" s="162" t="s">
        <v>1812</v>
      </c>
      <c r="C647" s="161" t="s">
        <v>2216</v>
      </c>
      <c r="D647" s="162" t="s">
        <v>69</v>
      </c>
      <c r="M647" s="167" t="s">
        <v>2217</v>
      </c>
      <c r="Q647" s="161" t="s">
        <v>2218</v>
      </c>
      <c r="R647" s="167" t="s">
        <v>2219</v>
      </c>
      <c r="S647" s="162" t="s">
        <v>34</v>
      </c>
    </row>
    <row r="648" spans="1:29">
      <c r="A648" s="161">
        <v>648</v>
      </c>
      <c r="B648" s="162" t="s">
        <v>1812</v>
      </c>
      <c r="C648" s="161" t="s">
        <v>2220</v>
      </c>
      <c r="D648" s="162" t="s">
        <v>48</v>
      </c>
      <c r="N648" s="167" t="s">
        <v>2221</v>
      </c>
      <c r="Q648" s="161" t="s">
        <v>2222</v>
      </c>
      <c r="R648" s="167" t="s">
        <v>2186</v>
      </c>
      <c r="S648" s="162" t="s">
        <v>43</v>
      </c>
      <c r="U648" s="183" t="s">
        <v>5229</v>
      </c>
      <c r="X648" s="167" t="s">
        <v>3361</v>
      </c>
      <c r="Y648" s="167" t="s">
        <v>4965</v>
      </c>
      <c r="Z648" s="167" t="s">
        <v>5119</v>
      </c>
      <c r="AA648" s="167" t="s">
        <v>5228</v>
      </c>
      <c r="AC648" s="167" t="s">
        <v>5878</v>
      </c>
    </row>
    <row r="649" spans="1:29">
      <c r="A649" s="161">
        <v>649</v>
      </c>
      <c r="B649" s="162" t="s">
        <v>1812</v>
      </c>
      <c r="C649" s="161" t="s">
        <v>2225</v>
      </c>
      <c r="D649" s="162" t="s">
        <v>48</v>
      </c>
      <c r="N649" s="167" t="s">
        <v>2226</v>
      </c>
      <c r="Q649" s="161" t="s">
        <v>2227</v>
      </c>
      <c r="R649" s="167" t="s">
        <v>2228</v>
      </c>
      <c r="S649" s="162" t="s">
        <v>43</v>
      </c>
      <c r="U649" s="183" t="s">
        <v>5230</v>
      </c>
      <c r="X649" s="167" t="s">
        <v>3360</v>
      </c>
      <c r="Y649" s="167" t="s">
        <v>4965</v>
      </c>
      <c r="Z649" s="167" t="s">
        <v>5119</v>
      </c>
      <c r="AA649" s="167" t="s">
        <v>5228</v>
      </c>
      <c r="AC649" s="167" t="s">
        <v>5879</v>
      </c>
    </row>
    <row r="650" spans="1:29">
      <c r="A650" s="161">
        <v>650</v>
      </c>
      <c r="B650" s="162" t="s">
        <v>1812</v>
      </c>
      <c r="C650" s="161" t="s">
        <v>2231</v>
      </c>
      <c r="D650" s="162" t="s">
        <v>60</v>
      </c>
      <c r="L650" s="167" t="s">
        <v>2232</v>
      </c>
      <c r="Q650" s="161" t="s">
        <v>2233</v>
      </c>
      <c r="R650" s="167" t="s">
        <v>2234</v>
      </c>
      <c r="S650" s="162" t="s">
        <v>210</v>
      </c>
      <c r="T650" s="162">
        <v>1</v>
      </c>
      <c r="U650" s="183" t="s">
        <v>5232</v>
      </c>
      <c r="V650" s="162">
        <v>3</v>
      </c>
      <c r="W650" s="162" t="s">
        <v>5321</v>
      </c>
      <c r="X650" s="167" t="s">
        <v>3358</v>
      </c>
      <c r="Y650" s="167" t="s">
        <v>4965</v>
      </c>
      <c r="Z650" s="167" t="s">
        <v>5119</v>
      </c>
      <c r="AA650" s="167" t="s">
        <v>5232</v>
      </c>
      <c r="AC650" s="167" t="s">
        <v>5231</v>
      </c>
    </row>
    <row r="651" spans="1:29">
      <c r="A651" s="161">
        <v>651</v>
      </c>
      <c r="B651" s="162" t="s">
        <v>1812</v>
      </c>
      <c r="C651" s="161" t="s">
        <v>2235</v>
      </c>
      <c r="D651" s="162" t="s">
        <v>69</v>
      </c>
      <c r="M651" s="167" t="s">
        <v>2236</v>
      </c>
      <c r="Q651" s="161" t="s">
        <v>2237</v>
      </c>
      <c r="R651" s="167" t="s">
        <v>2238</v>
      </c>
      <c r="S651" s="162" t="s">
        <v>34</v>
      </c>
    </row>
    <row r="652" spans="1:29">
      <c r="A652" s="161">
        <v>652</v>
      </c>
      <c r="B652" s="162" t="s">
        <v>1812</v>
      </c>
      <c r="C652" s="161" t="s">
        <v>2239</v>
      </c>
      <c r="D652" s="162" t="s">
        <v>48</v>
      </c>
      <c r="N652" s="167" t="s">
        <v>2240</v>
      </c>
      <c r="Q652" s="161" t="s">
        <v>2241</v>
      </c>
      <c r="R652" s="167" t="s">
        <v>2242</v>
      </c>
      <c r="S652" s="162" t="s">
        <v>43</v>
      </c>
      <c r="U652" s="183" t="s">
        <v>5233</v>
      </c>
      <c r="X652" s="167" t="s">
        <v>4035</v>
      </c>
      <c r="Y652" s="167" t="s">
        <v>4965</v>
      </c>
      <c r="Z652" s="167" t="s">
        <v>5119</v>
      </c>
      <c r="AA652" s="167" t="s">
        <v>5232</v>
      </c>
      <c r="AC652" s="167" t="s">
        <v>5880</v>
      </c>
    </row>
    <row r="655" spans="1:29">
      <c r="A655"/>
      <c r="B655" s="1"/>
      <c r="C655"/>
      <c r="D655" s="1"/>
      <c r="E655" s="160"/>
      <c r="F655" s="160"/>
      <c r="G655" s="160"/>
      <c r="H655" s="160"/>
      <c r="I655" s="160"/>
      <c r="J655" s="160"/>
      <c r="K655" s="160"/>
      <c r="L655" s="160"/>
      <c r="M655" s="160"/>
      <c r="N655" s="160"/>
      <c r="O655" s="160"/>
      <c r="P655" s="160"/>
      <c r="Q655"/>
      <c r="R655" s="160"/>
      <c r="S655" s="1"/>
      <c r="T655" s="1"/>
      <c r="U655" s="185"/>
      <c r="V655" s="1"/>
      <c r="W655" s="1"/>
      <c r="X655" s="160"/>
      <c r="Y655" s="160"/>
      <c r="Z655" s="160"/>
      <c r="AA655" s="160"/>
      <c r="AB655" s="160"/>
      <c r="AC655" s="160"/>
    </row>
  </sheetData>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64" zoomScale="80" zoomScaleNormal="80" workbookViewId="0">
      <selection activeCell="Y8" sqref="Y8"/>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25.42578125" style="161" customWidth="1"/>
    <col min="18" max="18" width="25.42578125" style="162" customWidth="1"/>
    <col min="19" max="19" width="5.28515625" style="161" bestFit="1" customWidth="1"/>
    <col min="20" max="20" width="122.5703125" style="167" customWidth="1"/>
    <col min="21" max="21" width="4.28515625" style="167" customWidth="1"/>
    <col min="22" max="22" width="45" style="167" customWidth="1"/>
    <col min="23" max="23" width="15.28515625" style="167" customWidth="1"/>
    <col min="24" max="24" width="2.42578125" style="167" bestFit="1" customWidth="1"/>
  </cols>
  <sheetData>
    <row r="1" spans="1:24">
      <c r="A1" s="161" t="s">
        <v>3929</v>
      </c>
      <c r="B1" s="162" t="s">
        <v>3928</v>
      </c>
      <c r="C1" s="161" t="s">
        <v>3927</v>
      </c>
      <c r="D1" s="162" t="s">
        <v>3926</v>
      </c>
      <c r="E1" s="167" t="s">
        <v>3925</v>
      </c>
      <c r="F1" s="167" t="s">
        <v>3924</v>
      </c>
      <c r="G1" s="167" t="s">
        <v>3923</v>
      </c>
      <c r="H1" s="167" t="s">
        <v>3922</v>
      </c>
      <c r="I1" s="167" t="s">
        <v>3921</v>
      </c>
      <c r="J1" s="167" t="s">
        <v>3920</v>
      </c>
      <c r="K1" s="167" t="s">
        <v>3919</v>
      </c>
      <c r="L1" s="167" t="s">
        <v>3918</v>
      </c>
      <c r="M1" s="167" t="s">
        <v>3917</v>
      </c>
      <c r="N1" s="167" t="s">
        <v>3916</v>
      </c>
      <c r="O1" s="167" t="s">
        <v>3915</v>
      </c>
      <c r="P1" s="167" t="s">
        <v>3914</v>
      </c>
      <c r="Q1" s="161" t="s">
        <v>3913</v>
      </c>
      <c r="R1" s="162" t="s">
        <v>3912</v>
      </c>
      <c r="S1" s="161" t="s">
        <v>3911</v>
      </c>
      <c r="T1" s="167" t="s">
        <v>3909</v>
      </c>
      <c r="U1" s="167" t="s">
        <v>3359</v>
      </c>
      <c r="V1" s="167" t="s">
        <v>4068</v>
      </c>
      <c r="W1" s="167" t="s">
        <v>4513</v>
      </c>
      <c r="X1" s="167" t="s">
        <v>3359</v>
      </c>
    </row>
    <row r="2" spans="1:24">
      <c r="A2" s="161">
        <v>2</v>
      </c>
      <c r="B2" s="162" t="s">
        <v>29</v>
      </c>
      <c r="C2" s="161" t="s">
        <v>38</v>
      </c>
      <c r="D2" s="162" t="s">
        <v>39</v>
      </c>
      <c r="E2" s="167" t="s">
        <v>40</v>
      </c>
      <c r="Q2" s="161" t="s">
        <v>41</v>
      </c>
      <c r="R2" s="162" t="s">
        <v>42</v>
      </c>
      <c r="S2" s="161" t="s">
        <v>43</v>
      </c>
      <c r="T2" s="167" t="s">
        <v>3908</v>
      </c>
      <c r="V2" s="167" t="s">
        <v>4672</v>
      </c>
      <c r="W2" s="167" t="s">
        <v>4673</v>
      </c>
      <c r="X2" s="167">
        <v>1</v>
      </c>
    </row>
    <row r="3" spans="1:24">
      <c r="A3">
        <v>3</v>
      </c>
      <c r="B3" s="1" t="s">
        <v>29</v>
      </c>
      <c r="C3" t="s">
        <v>47</v>
      </c>
      <c r="D3" s="1" t="s">
        <v>48</v>
      </c>
      <c r="E3" s="160"/>
      <c r="F3" s="160" t="s">
        <v>49</v>
      </c>
      <c r="G3" s="160"/>
      <c r="H3" s="160"/>
      <c r="I3" s="160"/>
      <c r="J3" s="160"/>
      <c r="K3" s="160"/>
      <c r="L3" s="160"/>
      <c r="M3" s="160"/>
      <c r="N3" s="160"/>
      <c r="O3" s="160"/>
      <c r="P3" s="160"/>
      <c r="Q3" t="s">
        <v>50</v>
      </c>
      <c r="R3" s="1" t="s">
        <v>51</v>
      </c>
      <c r="S3" t="s">
        <v>43</v>
      </c>
      <c r="T3" s="160" t="s">
        <v>3907</v>
      </c>
      <c r="V3" s="167" t="s">
        <v>5475</v>
      </c>
      <c r="W3" s="160" t="s">
        <v>4674</v>
      </c>
      <c r="X3" s="160"/>
    </row>
    <row r="4" spans="1:24">
      <c r="A4" s="161">
        <v>4</v>
      </c>
      <c r="B4" s="162" t="s">
        <v>29</v>
      </c>
      <c r="C4" s="161" t="s">
        <v>52</v>
      </c>
      <c r="D4" s="162" t="s">
        <v>48</v>
      </c>
      <c r="F4" s="167" t="s">
        <v>53</v>
      </c>
      <c r="Q4" s="161" t="s">
        <v>54</v>
      </c>
      <c r="R4" s="162" t="s">
        <v>55</v>
      </c>
      <c r="S4" s="161" t="s">
        <v>43</v>
      </c>
      <c r="T4" s="167" t="s">
        <v>3906</v>
      </c>
      <c r="V4" s="167" t="s">
        <v>5476</v>
      </c>
      <c r="W4" s="167" t="s">
        <v>4675</v>
      </c>
    </row>
    <row r="5" spans="1:24">
      <c r="A5" s="161">
        <v>5</v>
      </c>
      <c r="B5" s="162" t="s">
        <v>29</v>
      </c>
      <c r="C5" s="161" t="s">
        <v>59</v>
      </c>
      <c r="D5" s="162" t="s">
        <v>60</v>
      </c>
      <c r="F5" s="167" t="s">
        <v>61</v>
      </c>
      <c r="Q5" s="161" t="s">
        <v>62</v>
      </c>
      <c r="R5" s="162" t="s">
        <v>63</v>
      </c>
      <c r="S5" s="161" t="s">
        <v>64</v>
      </c>
      <c r="T5" s="167" t="s">
        <v>3905</v>
      </c>
    </row>
    <row r="6" spans="1:24">
      <c r="A6" s="161">
        <v>6</v>
      </c>
      <c r="B6" s="162" t="s">
        <v>29</v>
      </c>
      <c r="C6" s="161" t="s">
        <v>68</v>
      </c>
      <c r="D6" s="162" t="s">
        <v>69</v>
      </c>
      <c r="G6" s="167" t="s">
        <v>70</v>
      </c>
      <c r="Q6" s="161" t="s">
        <v>71</v>
      </c>
      <c r="R6" s="162" t="s">
        <v>72</v>
      </c>
      <c r="S6" s="161" t="s">
        <v>73</v>
      </c>
    </row>
    <row r="7" spans="1:24">
      <c r="A7" s="161">
        <v>7</v>
      </c>
      <c r="B7" s="162" t="s">
        <v>29</v>
      </c>
      <c r="C7" s="161" t="s">
        <v>75</v>
      </c>
      <c r="D7" s="162" t="s">
        <v>48</v>
      </c>
      <c r="H7" s="167" t="s">
        <v>76</v>
      </c>
      <c r="Q7" s="161" t="s">
        <v>77</v>
      </c>
      <c r="R7" s="162" t="s">
        <v>3904</v>
      </c>
      <c r="S7" s="161" t="s">
        <v>43</v>
      </c>
      <c r="T7" s="167" t="s">
        <v>4012</v>
      </c>
      <c r="V7" s="167" t="s">
        <v>5477</v>
      </c>
      <c r="W7" s="167" t="s">
        <v>4676</v>
      </c>
    </row>
    <row r="8" spans="1:24">
      <c r="A8" s="161">
        <v>8</v>
      </c>
      <c r="B8" s="162" t="s">
        <v>29</v>
      </c>
      <c r="C8" s="161" t="s">
        <v>85</v>
      </c>
      <c r="D8" s="162" t="s">
        <v>48</v>
      </c>
      <c r="H8" s="167" t="s">
        <v>86</v>
      </c>
      <c r="Q8" s="161" t="s">
        <v>87</v>
      </c>
      <c r="R8" s="162" t="s">
        <v>88</v>
      </c>
      <c r="S8" s="161" t="s">
        <v>43</v>
      </c>
      <c r="T8" s="167" t="s">
        <v>3903</v>
      </c>
      <c r="V8" s="167" t="s">
        <v>5478</v>
      </c>
      <c r="W8" s="167" t="s">
        <v>4677</v>
      </c>
    </row>
    <row r="9" spans="1:24">
      <c r="A9" s="161">
        <v>9</v>
      </c>
      <c r="B9" s="162" t="s">
        <v>29</v>
      </c>
      <c r="C9" s="161" t="s">
        <v>91</v>
      </c>
      <c r="D9" s="162" t="s">
        <v>60</v>
      </c>
      <c r="H9" s="167" t="s">
        <v>92</v>
      </c>
      <c r="Q9" s="161" t="s">
        <v>93</v>
      </c>
      <c r="R9" s="162" t="s">
        <v>94</v>
      </c>
      <c r="S9" s="161" t="s">
        <v>64</v>
      </c>
      <c r="T9" s="167" t="s">
        <v>3902</v>
      </c>
    </row>
    <row r="10" spans="1:24">
      <c r="A10" s="161">
        <v>10</v>
      </c>
      <c r="B10" s="162" t="s">
        <v>29</v>
      </c>
      <c r="C10" s="161" t="s">
        <v>95</v>
      </c>
      <c r="D10" s="162" t="s">
        <v>69</v>
      </c>
      <c r="I10" s="167" t="s">
        <v>96</v>
      </c>
      <c r="Q10" s="161" t="s">
        <v>97</v>
      </c>
      <c r="R10" s="162" t="s">
        <v>98</v>
      </c>
      <c r="S10" s="161" t="s">
        <v>99</v>
      </c>
    </row>
    <row r="11" spans="1:24">
      <c r="A11" s="161">
        <v>11</v>
      </c>
      <c r="B11" s="162" t="s">
        <v>29</v>
      </c>
      <c r="C11" s="161" t="s">
        <v>100</v>
      </c>
      <c r="D11" s="162" t="s">
        <v>48</v>
      </c>
      <c r="J11" s="167" t="s">
        <v>101</v>
      </c>
      <c r="Q11" s="161" t="s">
        <v>102</v>
      </c>
      <c r="R11" s="162" t="s">
        <v>103</v>
      </c>
      <c r="S11" s="161" t="s">
        <v>43</v>
      </c>
      <c r="T11" s="167" t="s">
        <v>4013</v>
      </c>
      <c r="V11" s="167" t="s">
        <v>5479</v>
      </c>
      <c r="W11" s="167" t="s">
        <v>4678</v>
      </c>
    </row>
    <row r="12" spans="1:24">
      <c r="A12" s="161">
        <v>12</v>
      </c>
      <c r="B12" s="162" t="s">
        <v>29</v>
      </c>
      <c r="C12" s="161" t="s">
        <v>107</v>
      </c>
      <c r="D12" s="162" t="s">
        <v>48</v>
      </c>
      <c r="J12" s="167" t="s">
        <v>108</v>
      </c>
      <c r="Q12" s="161" t="s">
        <v>109</v>
      </c>
      <c r="R12" s="162" t="s">
        <v>110</v>
      </c>
      <c r="S12" s="161" t="s">
        <v>43</v>
      </c>
      <c r="T12" s="167" t="s">
        <v>3901</v>
      </c>
      <c r="V12" s="167" t="s">
        <v>5480</v>
      </c>
      <c r="W12" s="167" t="s">
        <v>4679</v>
      </c>
    </row>
    <row r="13" spans="1:24">
      <c r="A13" s="161">
        <v>13</v>
      </c>
      <c r="B13" s="162" t="s">
        <v>29</v>
      </c>
      <c r="C13" s="161" t="s">
        <v>112</v>
      </c>
      <c r="D13" s="162" t="s">
        <v>60</v>
      </c>
      <c r="F13" s="167" t="s">
        <v>113</v>
      </c>
      <c r="Q13" s="161" t="s">
        <v>114</v>
      </c>
      <c r="R13" s="162" t="s">
        <v>115</v>
      </c>
      <c r="S13" s="161" t="s">
        <v>43</v>
      </c>
      <c r="T13" s="167" t="s">
        <v>3900</v>
      </c>
    </row>
    <row r="14" spans="1:24">
      <c r="A14" s="161">
        <v>14</v>
      </c>
      <c r="B14" s="162" t="s">
        <v>29</v>
      </c>
      <c r="C14" s="161" t="s">
        <v>68</v>
      </c>
      <c r="D14" s="162" t="s">
        <v>69</v>
      </c>
      <c r="G14" s="167" t="s">
        <v>70</v>
      </c>
      <c r="Q14" s="161" t="s">
        <v>116</v>
      </c>
      <c r="R14" s="162" t="s">
        <v>117</v>
      </c>
      <c r="S14" s="161" t="s">
        <v>73</v>
      </c>
    </row>
    <row r="15" spans="1:24">
      <c r="A15" s="161">
        <v>15</v>
      </c>
      <c r="B15" s="162" t="s">
        <v>29</v>
      </c>
      <c r="C15" s="161" t="s">
        <v>75</v>
      </c>
      <c r="D15" s="162" t="s">
        <v>48</v>
      </c>
      <c r="H15" s="167" t="s">
        <v>76</v>
      </c>
      <c r="Q15" s="161" t="s">
        <v>118</v>
      </c>
      <c r="R15" s="162" t="s">
        <v>119</v>
      </c>
      <c r="S15" s="161" t="s">
        <v>43</v>
      </c>
      <c r="T15" s="167" t="s">
        <v>4014</v>
      </c>
      <c r="V15" s="167" t="s">
        <v>5481</v>
      </c>
      <c r="W15" s="167" t="s">
        <v>4680</v>
      </c>
    </row>
    <row r="16" spans="1:24">
      <c r="A16" s="161">
        <v>16</v>
      </c>
      <c r="B16" s="162" t="s">
        <v>29</v>
      </c>
      <c r="C16" s="161" t="s">
        <v>85</v>
      </c>
      <c r="D16" s="162" t="s">
        <v>48</v>
      </c>
      <c r="H16" s="167" t="s">
        <v>86</v>
      </c>
      <c r="Q16" s="161" t="s">
        <v>120</v>
      </c>
      <c r="R16" s="162" t="s">
        <v>121</v>
      </c>
      <c r="S16" s="161" t="s">
        <v>43</v>
      </c>
      <c r="T16" s="167" t="s">
        <v>3899</v>
      </c>
      <c r="V16" s="167" t="s">
        <v>5482</v>
      </c>
      <c r="W16" s="167" t="s">
        <v>4681</v>
      </c>
    </row>
    <row r="17" spans="1:23">
      <c r="A17" s="161">
        <v>17</v>
      </c>
      <c r="B17" s="162" t="s">
        <v>29</v>
      </c>
      <c r="C17" s="161" t="s">
        <v>122</v>
      </c>
      <c r="D17" s="162" t="s">
        <v>60</v>
      </c>
      <c r="F17" s="167" t="s">
        <v>123</v>
      </c>
      <c r="Q17" s="161" t="s">
        <v>124</v>
      </c>
      <c r="R17" s="162" t="s">
        <v>125</v>
      </c>
      <c r="S17" s="161" t="s">
        <v>43</v>
      </c>
      <c r="T17" s="167" t="s">
        <v>3898</v>
      </c>
    </row>
    <row r="18" spans="1:23">
      <c r="A18" s="161">
        <v>18</v>
      </c>
      <c r="B18" s="162" t="s">
        <v>29</v>
      </c>
      <c r="C18" s="161" t="s">
        <v>68</v>
      </c>
      <c r="D18" s="162" t="s">
        <v>69</v>
      </c>
      <c r="G18" s="167" t="s">
        <v>70</v>
      </c>
      <c r="Q18" s="161" t="s">
        <v>126</v>
      </c>
      <c r="R18" s="162" t="s">
        <v>127</v>
      </c>
      <c r="S18" s="161" t="s">
        <v>73</v>
      </c>
    </row>
    <row r="19" spans="1:23">
      <c r="A19" s="161">
        <v>19</v>
      </c>
      <c r="B19" s="162" t="s">
        <v>29</v>
      </c>
      <c r="C19" s="161" t="s">
        <v>75</v>
      </c>
      <c r="D19" s="162" t="s">
        <v>48</v>
      </c>
      <c r="H19" s="167" t="s">
        <v>76</v>
      </c>
      <c r="Q19" s="161" t="s">
        <v>128</v>
      </c>
      <c r="R19" s="162" t="s">
        <v>129</v>
      </c>
      <c r="S19" s="161" t="s">
        <v>43</v>
      </c>
      <c r="T19" s="167" t="s">
        <v>4015</v>
      </c>
      <c r="V19" s="167" t="s">
        <v>5483</v>
      </c>
      <c r="W19" s="167" t="s">
        <v>4682</v>
      </c>
    </row>
    <row r="20" spans="1:23">
      <c r="A20" s="161">
        <v>20</v>
      </c>
      <c r="B20" s="162" t="s">
        <v>29</v>
      </c>
      <c r="C20" s="161" t="s">
        <v>85</v>
      </c>
      <c r="D20" s="162" t="s">
        <v>48</v>
      </c>
      <c r="H20" s="167" t="s">
        <v>86</v>
      </c>
      <c r="Q20" s="161" t="s">
        <v>131</v>
      </c>
      <c r="R20" s="162" t="s">
        <v>132</v>
      </c>
      <c r="S20" s="161" t="s">
        <v>43</v>
      </c>
      <c r="T20" s="167" t="s">
        <v>3897</v>
      </c>
      <c r="V20" s="167" t="s">
        <v>5484</v>
      </c>
      <c r="W20" s="167" t="s">
        <v>4683</v>
      </c>
    </row>
    <row r="21" spans="1:23">
      <c r="A21" s="161">
        <v>21</v>
      </c>
      <c r="B21" s="162" t="s">
        <v>29</v>
      </c>
      <c r="C21" s="161" t="s">
        <v>133</v>
      </c>
      <c r="D21" s="162" t="s">
        <v>60</v>
      </c>
      <c r="F21" s="167" t="s">
        <v>134</v>
      </c>
      <c r="Q21" s="161" t="s">
        <v>135</v>
      </c>
      <c r="R21" s="162" t="s">
        <v>136</v>
      </c>
      <c r="S21" s="161" t="s">
        <v>64</v>
      </c>
      <c r="T21" s="167" t="s">
        <v>3896</v>
      </c>
    </row>
    <row r="22" spans="1:23">
      <c r="A22" s="161">
        <v>22</v>
      </c>
      <c r="B22" s="162" t="s">
        <v>29</v>
      </c>
      <c r="C22" s="161" t="s">
        <v>68</v>
      </c>
      <c r="D22" s="162" t="s">
        <v>69</v>
      </c>
      <c r="G22" s="167" t="s">
        <v>70</v>
      </c>
      <c r="Q22" s="161" t="s">
        <v>137</v>
      </c>
      <c r="R22" s="162" t="s">
        <v>138</v>
      </c>
      <c r="S22" s="161" t="s">
        <v>73</v>
      </c>
    </row>
    <row r="23" spans="1:23">
      <c r="A23" s="161">
        <v>23</v>
      </c>
      <c r="B23" s="162" t="s">
        <v>29</v>
      </c>
      <c r="C23" s="161" t="s">
        <v>75</v>
      </c>
      <c r="D23" s="162" t="s">
        <v>48</v>
      </c>
      <c r="H23" s="167" t="s">
        <v>76</v>
      </c>
      <c r="Q23" s="161" t="s">
        <v>139</v>
      </c>
      <c r="R23" s="162" t="s">
        <v>3895</v>
      </c>
      <c r="S23" s="161" t="s">
        <v>43</v>
      </c>
      <c r="T23" s="167" t="s">
        <v>4016</v>
      </c>
      <c r="V23" s="167" t="s">
        <v>5485</v>
      </c>
      <c r="W23" s="167" t="s">
        <v>4684</v>
      </c>
    </row>
    <row r="24" spans="1:23">
      <c r="A24" s="161">
        <v>24</v>
      </c>
      <c r="B24" s="162" t="s">
        <v>29</v>
      </c>
      <c r="C24" s="161" t="s">
        <v>85</v>
      </c>
      <c r="D24" s="162" t="s">
        <v>48</v>
      </c>
      <c r="H24" s="167" t="s">
        <v>86</v>
      </c>
      <c r="Q24" s="161" t="s">
        <v>142</v>
      </c>
      <c r="R24" s="162" t="s">
        <v>143</v>
      </c>
      <c r="S24" s="161" t="s">
        <v>43</v>
      </c>
      <c r="T24" s="167" t="s">
        <v>3894</v>
      </c>
      <c r="V24" s="167" t="s">
        <v>5486</v>
      </c>
      <c r="W24" s="167" t="s">
        <v>4685</v>
      </c>
    </row>
    <row r="25" spans="1:23">
      <c r="A25" s="161">
        <v>25</v>
      </c>
      <c r="B25" s="162" t="s">
        <v>29</v>
      </c>
      <c r="C25" s="161" t="s">
        <v>91</v>
      </c>
      <c r="D25" s="162" t="s">
        <v>60</v>
      </c>
      <c r="H25" s="167" t="s">
        <v>92</v>
      </c>
      <c r="Q25" s="161" t="s">
        <v>144</v>
      </c>
      <c r="R25" s="162" t="s">
        <v>145</v>
      </c>
      <c r="S25" s="161" t="s">
        <v>43</v>
      </c>
      <c r="T25" s="167" t="s">
        <v>3893</v>
      </c>
    </row>
    <row r="26" spans="1:23">
      <c r="A26" s="161">
        <v>26</v>
      </c>
      <c r="B26" s="162" t="s">
        <v>29</v>
      </c>
      <c r="C26" s="161" t="s">
        <v>95</v>
      </c>
      <c r="D26" s="162" t="s">
        <v>69</v>
      </c>
      <c r="I26" s="167" t="s">
        <v>96</v>
      </c>
      <c r="Q26" s="161" t="s">
        <v>97</v>
      </c>
      <c r="R26" s="162" t="s">
        <v>98</v>
      </c>
      <c r="S26" s="161" t="s">
        <v>99</v>
      </c>
    </row>
    <row r="27" spans="1:23">
      <c r="A27" s="161">
        <v>27</v>
      </c>
      <c r="B27" s="162" t="s">
        <v>29</v>
      </c>
      <c r="C27" s="161" t="s">
        <v>100</v>
      </c>
      <c r="D27" s="162" t="s">
        <v>48</v>
      </c>
      <c r="J27" s="167" t="s">
        <v>101</v>
      </c>
      <c r="Q27" s="161" t="s">
        <v>102</v>
      </c>
      <c r="R27" s="162" t="s">
        <v>146</v>
      </c>
      <c r="S27" s="161" t="s">
        <v>43</v>
      </c>
      <c r="T27" s="167" t="s">
        <v>4017</v>
      </c>
      <c r="V27" s="167" t="s">
        <v>5487</v>
      </c>
      <c r="W27" s="167" t="s">
        <v>4686</v>
      </c>
    </row>
    <row r="28" spans="1:23">
      <c r="A28" s="161">
        <v>28</v>
      </c>
      <c r="B28" s="162" t="s">
        <v>29</v>
      </c>
      <c r="C28" s="161" t="s">
        <v>107</v>
      </c>
      <c r="D28" s="162" t="s">
        <v>48</v>
      </c>
      <c r="J28" s="167" t="s">
        <v>108</v>
      </c>
      <c r="Q28" s="161" t="s">
        <v>109</v>
      </c>
      <c r="R28" s="162" t="s">
        <v>147</v>
      </c>
      <c r="S28" s="161" t="s">
        <v>43</v>
      </c>
      <c r="T28" s="167" t="s">
        <v>3892</v>
      </c>
      <c r="V28" s="167" t="s">
        <v>5488</v>
      </c>
      <c r="W28" s="167" t="s">
        <v>4687</v>
      </c>
    </row>
    <row r="29" spans="1:23">
      <c r="A29" s="161">
        <v>29</v>
      </c>
      <c r="B29" s="162" t="s">
        <v>29</v>
      </c>
      <c r="C29" s="161" t="s">
        <v>148</v>
      </c>
      <c r="D29" s="162" t="s">
        <v>39</v>
      </c>
      <c r="E29" s="167" t="s">
        <v>149</v>
      </c>
      <c r="Q29" s="161" t="s">
        <v>150</v>
      </c>
      <c r="R29" s="162" t="s">
        <v>151</v>
      </c>
      <c r="S29" s="161" t="s">
        <v>64</v>
      </c>
      <c r="T29" s="167" t="s">
        <v>3891</v>
      </c>
    </row>
    <row r="30" spans="1:23">
      <c r="A30" s="161">
        <v>30</v>
      </c>
      <c r="B30" s="162" t="s">
        <v>29</v>
      </c>
      <c r="C30" s="161" t="s">
        <v>153</v>
      </c>
      <c r="D30" s="162" t="s">
        <v>48</v>
      </c>
      <c r="F30" s="167" t="s">
        <v>154</v>
      </c>
      <c r="Q30" s="161" t="s">
        <v>155</v>
      </c>
      <c r="R30" s="162" t="s">
        <v>156</v>
      </c>
      <c r="S30" s="161" t="s">
        <v>64</v>
      </c>
      <c r="T30" s="167" t="s">
        <v>4018</v>
      </c>
      <c r="V30" s="167" t="s">
        <v>5489</v>
      </c>
      <c r="W30" s="167" t="s">
        <v>4688</v>
      </c>
    </row>
    <row r="31" spans="1:23">
      <c r="A31" s="161">
        <v>31</v>
      </c>
      <c r="B31" s="162" t="s">
        <v>29</v>
      </c>
      <c r="C31" s="161" t="s">
        <v>161</v>
      </c>
      <c r="D31" s="162" t="s">
        <v>48</v>
      </c>
      <c r="F31" s="167" t="s">
        <v>162</v>
      </c>
      <c r="Q31" s="161" t="s">
        <v>163</v>
      </c>
      <c r="R31" s="162" t="s">
        <v>164</v>
      </c>
      <c r="S31" s="161" t="s">
        <v>43</v>
      </c>
      <c r="T31" s="167" t="s">
        <v>3890</v>
      </c>
      <c r="V31" s="167" t="s">
        <v>5490</v>
      </c>
      <c r="W31" s="167" t="s">
        <v>4689</v>
      </c>
    </row>
    <row r="32" spans="1:23">
      <c r="A32" s="161">
        <v>32</v>
      </c>
      <c r="B32" s="162" t="s">
        <v>29</v>
      </c>
      <c r="C32" s="161" t="s">
        <v>166</v>
      </c>
      <c r="D32" s="162" t="s">
        <v>48</v>
      </c>
      <c r="F32" s="167" t="s">
        <v>167</v>
      </c>
      <c r="Q32" s="161" t="s">
        <v>168</v>
      </c>
      <c r="R32" s="162" t="s">
        <v>3889</v>
      </c>
      <c r="S32" s="161" t="s">
        <v>43</v>
      </c>
      <c r="T32" s="167" t="s">
        <v>3888</v>
      </c>
      <c r="V32" s="167" t="s">
        <v>5491</v>
      </c>
      <c r="W32" s="167" t="s">
        <v>4690</v>
      </c>
    </row>
    <row r="33" spans="1:24">
      <c r="A33" s="161">
        <v>33</v>
      </c>
      <c r="B33" s="162" t="s">
        <v>29</v>
      </c>
      <c r="C33" s="161" t="s">
        <v>177</v>
      </c>
      <c r="D33" s="162" t="s">
        <v>48</v>
      </c>
      <c r="F33" s="167" t="s">
        <v>178</v>
      </c>
      <c r="Q33" s="161" t="s">
        <v>179</v>
      </c>
      <c r="R33" s="162" t="s">
        <v>180</v>
      </c>
      <c r="S33" s="161" t="s">
        <v>64</v>
      </c>
      <c r="T33" s="167" t="s">
        <v>3887</v>
      </c>
      <c r="V33" s="167" t="s">
        <v>5492</v>
      </c>
      <c r="W33" s="167" t="s">
        <v>4691</v>
      </c>
    </row>
    <row r="34" spans="1:24">
      <c r="A34" s="161">
        <v>34</v>
      </c>
      <c r="B34" s="162" t="s">
        <v>29</v>
      </c>
      <c r="C34" s="161" t="s">
        <v>184</v>
      </c>
      <c r="D34" s="162" t="s">
        <v>48</v>
      </c>
      <c r="F34" s="167" t="s">
        <v>185</v>
      </c>
      <c r="Q34" s="161" t="s">
        <v>186</v>
      </c>
      <c r="R34" s="162" t="s">
        <v>187</v>
      </c>
      <c r="S34" s="161" t="s">
        <v>43</v>
      </c>
      <c r="T34" s="167" t="s">
        <v>3886</v>
      </c>
      <c r="V34" s="167" t="s">
        <v>5493</v>
      </c>
      <c r="W34" s="167" t="s">
        <v>4692</v>
      </c>
    </row>
    <row r="35" spans="1:24">
      <c r="A35" s="161">
        <v>35</v>
      </c>
      <c r="B35" s="162" t="s">
        <v>29</v>
      </c>
      <c r="C35" s="161" t="s">
        <v>191</v>
      </c>
      <c r="D35" s="162" t="s">
        <v>48</v>
      </c>
      <c r="F35" s="167" t="s">
        <v>192</v>
      </c>
      <c r="Q35" s="161" t="s">
        <v>193</v>
      </c>
      <c r="R35" s="162" t="s">
        <v>194</v>
      </c>
      <c r="S35" s="161" t="s">
        <v>43</v>
      </c>
      <c r="T35" s="167" t="s">
        <v>3885</v>
      </c>
      <c r="V35" s="167" t="s">
        <v>5494</v>
      </c>
      <c r="W35" s="167" t="s">
        <v>4693</v>
      </c>
    </row>
    <row r="36" spans="1:24">
      <c r="A36" s="161">
        <v>36</v>
      </c>
      <c r="B36" s="162" t="s">
        <v>29</v>
      </c>
      <c r="C36" s="161" t="s">
        <v>196</v>
      </c>
      <c r="D36" s="162" t="s">
        <v>48</v>
      </c>
      <c r="F36" s="167" t="s">
        <v>197</v>
      </c>
      <c r="Q36" s="161" t="s">
        <v>198</v>
      </c>
      <c r="R36" s="162" t="s">
        <v>3884</v>
      </c>
      <c r="S36" s="161" t="s">
        <v>43</v>
      </c>
      <c r="T36" s="167" t="s">
        <v>3883</v>
      </c>
      <c r="V36" s="167" t="s">
        <v>5495</v>
      </c>
      <c r="W36" s="167" t="s">
        <v>4694</v>
      </c>
    </row>
    <row r="37" spans="1:24">
      <c r="A37" s="161">
        <v>37</v>
      </c>
      <c r="B37" s="162" t="s">
        <v>29</v>
      </c>
      <c r="C37" s="161" t="s">
        <v>201</v>
      </c>
      <c r="D37" s="162" t="s">
        <v>48</v>
      </c>
      <c r="F37" s="167" t="s">
        <v>202</v>
      </c>
      <c r="Q37" s="161" t="s">
        <v>203</v>
      </c>
      <c r="R37" s="162" t="s">
        <v>3882</v>
      </c>
      <c r="S37" s="161" t="s">
        <v>43</v>
      </c>
      <c r="T37" s="167" t="s">
        <v>3881</v>
      </c>
      <c r="V37" s="167" t="s">
        <v>5496</v>
      </c>
      <c r="W37" s="167" t="s">
        <v>4695</v>
      </c>
    </row>
    <row r="38" spans="1:24">
      <c r="A38">
        <v>38</v>
      </c>
      <c r="B38" s="1" t="s">
        <v>29</v>
      </c>
      <c r="C38" t="s">
        <v>206</v>
      </c>
      <c r="D38" s="1" t="s">
        <v>60</v>
      </c>
      <c r="E38" s="160"/>
      <c r="F38" s="160" t="s">
        <v>207</v>
      </c>
      <c r="G38" s="160"/>
      <c r="H38" s="160"/>
      <c r="I38" s="160"/>
      <c r="J38" s="160"/>
      <c r="K38" s="160"/>
      <c r="L38" s="160"/>
      <c r="M38" s="160"/>
      <c r="N38" s="160"/>
      <c r="O38" s="160"/>
      <c r="P38" s="160"/>
      <c r="Q38" t="s">
        <v>208</v>
      </c>
      <c r="R38" s="1" t="s">
        <v>209</v>
      </c>
      <c r="S38" t="s">
        <v>210</v>
      </c>
      <c r="T38" s="160" t="s">
        <v>3880</v>
      </c>
      <c r="U38" s="167" t="s">
        <v>3359</v>
      </c>
      <c r="V38" s="167" t="s">
        <v>4696</v>
      </c>
      <c r="W38" s="160" t="s">
        <v>4697</v>
      </c>
      <c r="X38" s="160" t="s">
        <v>3359</v>
      </c>
    </row>
    <row r="39" spans="1:24">
      <c r="A39" s="161">
        <v>39</v>
      </c>
      <c r="B39" s="162" t="s">
        <v>29</v>
      </c>
      <c r="C39" s="161" t="s">
        <v>211</v>
      </c>
      <c r="D39" s="162" t="s">
        <v>69</v>
      </c>
      <c r="G39" s="167" t="s">
        <v>212</v>
      </c>
      <c r="Q39" s="161" t="s">
        <v>213</v>
      </c>
      <c r="R39" s="162" t="s">
        <v>214</v>
      </c>
      <c r="S39" s="161" t="s">
        <v>73</v>
      </c>
    </row>
    <row r="40" spans="1:24">
      <c r="A40" s="161">
        <v>40</v>
      </c>
      <c r="B40" s="162" t="s">
        <v>29</v>
      </c>
      <c r="C40" s="161" t="s">
        <v>215</v>
      </c>
      <c r="D40" s="162" t="s">
        <v>48</v>
      </c>
      <c r="H40" s="167" t="s">
        <v>216</v>
      </c>
      <c r="Q40" s="161" t="s">
        <v>217</v>
      </c>
      <c r="R40" s="162" t="s">
        <v>218</v>
      </c>
      <c r="S40" s="161" t="s">
        <v>43</v>
      </c>
      <c r="T40" s="167" t="s">
        <v>3879</v>
      </c>
      <c r="V40" s="167" t="s">
        <v>5497</v>
      </c>
      <c r="W40" s="167" t="s">
        <v>4698</v>
      </c>
    </row>
    <row r="41" spans="1:24">
      <c r="A41" s="161">
        <v>41</v>
      </c>
      <c r="B41" s="162" t="s">
        <v>29</v>
      </c>
      <c r="C41" s="161" t="s">
        <v>219</v>
      </c>
      <c r="D41" s="162" t="s">
        <v>48</v>
      </c>
      <c r="H41" s="167" t="s">
        <v>220</v>
      </c>
      <c r="Q41" s="161" t="s">
        <v>221</v>
      </c>
      <c r="R41" s="162" t="s">
        <v>222</v>
      </c>
      <c r="S41" s="161" t="s">
        <v>43</v>
      </c>
      <c r="T41" s="167" t="s">
        <v>3878</v>
      </c>
      <c r="V41" s="167" t="s">
        <v>5498</v>
      </c>
      <c r="W41" s="167" t="s">
        <v>4699</v>
      </c>
    </row>
    <row r="42" spans="1:24">
      <c r="A42" s="161">
        <v>42</v>
      </c>
      <c r="B42" s="162" t="s">
        <v>29</v>
      </c>
      <c r="C42" s="161" t="s">
        <v>226</v>
      </c>
      <c r="D42" s="162" t="s">
        <v>48</v>
      </c>
      <c r="H42" s="167" t="s">
        <v>227</v>
      </c>
      <c r="Q42" s="161" t="s">
        <v>228</v>
      </c>
      <c r="R42" s="162" t="s">
        <v>229</v>
      </c>
      <c r="S42" s="161" t="s">
        <v>43</v>
      </c>
      <c r="T42" s="167" t="s">
        <v>4019</v>
      </c>
      <c r="V42" s="167" t="s">
        <v>5499</v>
      </c>
      <c r="W42" s="167" t="s">
        <v>4700</v>
      </c>
    </row>
    <row r="43" spans="1:24">
      <c r="A43" s="161">
        <v>43</v>
      </c>
      <c r="B43" s="162" t="s">
        <v>29</v>
      </c>
      <c r="C43" s="161" t="s">
        <v>230</v>
      </c>
      <c r="D43" s="162" t="s">
        <v>60</v>
      </c>
      <c r="F43" s="167" t="s">
        <v>231</v>
      </c>
      <c r="Q43" s="161" t="s">
        <v>232</v>
      </c>
      <c r="R43" s="162" t="s">
        <v>233</v>
      </c>
      <c r="S43" s="161" t="s">
        <v>210</v>
      </c>
      <c r="T43" s="167" t="s">
        <v>3877</v>
      </c>
      <c r="U43" s="167" t="s">
        <v>3359</v>
      </c>
      <c r="V43" s="167" t="s">
        <v>4701</v>
      </c>
      <c r="W43" s="167" t="s">
        <v>4702</v>
      </c>
      <c r="X43" s="167" t="s">
        <v>3359</v>
      </c>
    </row>
    <row r="44" spans="1:24">
      <c r="A44" s="161">
        <v>44</v>
      </c>
      <c r="B44" s="162" t="s">
        <v>29</v>
      </c>
      <c r="C44" s="161" t="s">
        <v>236</v>
      </c>
      <c r="D44" s="162" t="s">
        <v>69</v>
      </c>
      <c r="G44" s="167" t="s">
        <v>237</v>
      </c>
      <c r="Q44" s="161" t="s">
        <v>238</v>
      </c>
      <c r="R44" s="162" t="s">
        <v>239</v>
      </c>
      <c r="S44" s="161" t="s">
        <v>34</v>
      </c>
    </row>
    <row r="45" spans="1:24">
      <c r="A45" s="161">
        <v>45</v>
      </c>
      <c r="B45" s="162" t="s">
        <v>29</v>
      </c>
      <c r="C45" s="161" t="s">
        <v>240</v>
      </c>
      <c r="D45" s="162" t="s">
        <v>48</v>
      </c>
      <c r="H45" s="167" t="s">
        <v>241</v>
      </c>
      <c r="Q45" s="161" t="s">
        <v>242</v>
      </c>
      <c r="R45" s="162" t="s">
        <v>243</v>
      </c>
      <c r="S45" s="161" t="s">
        <v>64</v>
      </c>
      <c r="T45" s="167" t="s">
        <v>3876</v>
      </c>
      <c r="V45" s="167" t="s">
        <v>5500</v>
      </c>
      <c r="W45" s="167" t="s">
        <v>4703</v>
      </c>
    </row>
    <row r="46" spans="1:24">
      <c r="A46" s="161">
        <v>46</v>
      </c>
      <c r="B46" s="162" t="s">
        <v>29</v>
      </c>
      <c r="C46" s="161" t="s">
        <v>246</v>
      </c>
      <c r="D46" s="162" t="s">
        <v>48</v>
      </c>
      <c r="H46" s="167" t="s">
        <v>247</v>
      </c>
      <c r="Q46" s="161" t="s">
        <v>248</v>
      </c>
      <c r="R46" s="162" t="s">
        <v>249</v>
      </c>
      <c r="S46" s="161" t="s">
        <v>43</v>
      </c>
      <c r="T46" s="167" t="s">
        <v>3875</v>
      </c>
      <c r="V46" s="167" t="s">
        <v>5501</v>
      </c>
      <c r="W46" s="167" t="s">
        <v>4704</v>
      </c>
    </row>
    <row r="47" spans="1:24">
      <c r="A47" s="161">
        <v>47</v>
      </c>
      <c r="B47" s="162" t="s">
        <v>29</v>
      </c>
      <c r="C47" s="161" t="s">
        <v>253</v>
      </c>
      <c r="D47" s="162" t="s">
        <v>48</v>
      </c>
      <c r="H47" s="167" t="s">
        <v>254</v>
      </c>
      <c r="Q47" s="161" t="s">
        <v>255</v>
      </c>
      <c r="R47" s="162" t="s">
        <v>256</v>
      </c>
      <c r="S47" s="161" t="s">
        <v>43</v>
      </c>
      <c r="T47" s="167" t="s">
        <v>3874</v>
      </c>
      <c r="V47" s="167" t="s">
        <v>5502</v>
      </c>
      <c r="W47" s="167" t="s">
        <v>4705</v>
      </c>
    </row>
    <row r="48" spans="1:24">
      <c r="A48" s="161">
        <v>48</v>
      </c>
      <c r="B48" s="162" t="s">
        <v>29</v>
      </c>
      <c r="C48" s="161" t="s">
        <v>258</v>
      </c>
      <c r="D48" s="162" t="s">
        <v>48</v>
      </c>
      <c r="H48" s="167" t="s">
        <v>259</v>
      </c>
      <c r="Q48" s="161" t="s">
        <v>260</v>
      </c>
      <c r="R48" s="162" t="s">
        <v>261</v>
      </c>
      <c r="S48" s="161" t="s">
        <v>43</v>
      </c>
      <c r="T48" s="167" t="s">
        <v>3873</v>
      </c>
      <c r="V48" s="167" t="s">
        <v>5503</v>
      </c>
      <c r="W48" s="167" t="s">
        <v>4706</v>
      </c>
    </row>
    <row r="49" spans="1:24">
      <c r="A49" s="161">
        <v>49</v>
      </c>
      <c r="B49" s="162" t="s">
        <v>29</v>
      </c>
      <c r="C49" s="161" t="s">
        <v>264</v>
      </c>
      <c r="D49" s="162" t="s">
        <v>48</v>
      </c>
      <c r="H49" s="167" t="s">
        <v>265</v>
      </c>
      <c r="Q49" s="161" t="s">
        <v>266</v>
      </c>
      <c r="R49" s="162" t="s">
        <v>267</v>
      </c>
      <c r="S49" s="161" t="s">
        <v>43</v>
      </c>
      <c r="T49" s="167" t="s">
        <v>3872</v>
      </c>
      <c r="V49" s="167" t="s">
        <v>5504</v>
      </c>
      <c r="W49" s="167" t="s">
        <v>4707</v>
      </c>
    </row>
    <row r="50" spans="1:24">
      <c r="A50" s="161">
        <v>50</v>
      </c>
      <c r="B50" s="162" t="s">
        <v>29</v>
      </c>
      <c r="C50" s="161" t="s">
        <v>268</v>
      </c>
      <c r="D50" s="162" t="s">
        <v>48</v>
      </c>
      <c r="H50" s="167" t="s">
        <v>269</v>
      </c>
      <c r="Q50" s="161" t="s">
        <v>270</v>
      </c>
      <c r="R50" s="162" t="s">
        <v>271</v>
      </c>
      <c r="S50" s="161" t="s">
        <v>43</v>
      </c>
      <c r="T50" s="167" t="s">
        <v>3871</v>
      </c>
      <c r="V50" s="167" t="s">
        <v>5505</v>
      </c>
      <c r="W50" s="167" t="s">
        <v>4708</v>
      </c>
    </row>
    <row r="51" spans="1:24">
      <c r="A51" s="161">
        <v>51</v>
      </c>
      <c r="B51" s="162" t="s">
        <v>29</v>
      </c>
      <c r="C51" s="161" t="s">
        <v>274</v>
      </c>
      <c r="D51" s="162" t="s">
        <v>48</v>
      </c>
      <c r="H51" s="167" t="s">
        <v>275</v>
      </c>
      <c r="Q51" s="161" t="s">
        <v>276</v>
      </c>
      <c r="R51" s="162" t="s">
        <v>277</v>
      </c>
      <c r="S51" s="161" t="s">
        <v>43</v>
      </c>
      <c r="T51" s="167" t="s">
        <v>3870</v>
      </c>
      <c r="V51" s="167" t="s">
        <v>5506</v>
      </c>
      <c r="W51" s="167" t="s">
        <v>4709</v>
      </c>
    </row>
    <row r="52" spans="1:24">
      <c r="A52" s="161">
        <v>52</v>
      </c>
      <c r="B52" s="162" t="s">
        <v>29</v>
      </c>
      <c r="C52" s="161" t="s">
        <v>278</v>
      </c>
      <c r="D52" s="162" t="s">
        <v>48</v>
      </c>
      <c r="H52" s="167" t="s">
        <v>279</v>
      </c>
      <c r="Q52" s="161" t="s">
        <v>280</v>
      </c>
      <c r="R52" s="162" t="s">
        <v>3432</v>
      </c>
      <c r="S52" s="161" t="s">
        <v>43</v>
      </c>
      <c r="T52" s="167" t="s">
        <v>3869</v>
      </c>
      <c r="V52" s="167" t="s">
        <v>5507</v>
      </c>
      <c r="W52" s="167" t="s">
        <v>4710</v>
      </c>
    </row>
    <row r="53" spans="1:24">
      <c r="A53" s="161">
        <v>53</v>
      </c>
      <c r="B53" s="162" t="s">
        <v>29</v>
      </c>
      <c r="C53" s="161" t="s">
        <v>284</v>
      </c>
      <c r="D53" s="162" t="s">
        <v>48</v>
      </c>
      <c r="H53" s="167" t="s">
        <v>285</v>
      </c>
      <c r="Q53" s="161" t="s">
        <v>286</v>
      </c>
      <c r="R53" s="162" t="s">
        <v>287</v>
      </c>
      <c r="S53" s="161" t="s">
        <v>43</v>
      </c>
      <c r="T53" s="167" t="s">
        <v>3868</v>
      </c>
      <c r="V53" s="167" t="s">
        <v>5508</v>
      </c>
      <c r="W53" s="167" t="s">
        <v>4711</v>
      </c>
    </row>
    <row r="54" spans="1:24">
      <c r="A54" s="161">
        <v>54</v>
      </c>
      <c r="B54" s="162" t="s">
        <v>29</v>
      </c>
      <c r="C54" s="161" t="s">
        <v>288</v>
      </c>
      <c r="D54" s="162" t="s">
        <v>60</v>
      </c>
      <c r="F54" s="167" t="s">
        <v>289</v>
      </c>
      <c r="Q54" s="161" t="s">
        <v>290</v>
      </c>
      <c r="R54" s="162" t="s">
        <v>291</v>
      </c>
      <c r="S54" s="161" t="s">
        <v>210</v>
      </c>
      <c r="T54" s="167" t="s">
        <v>3867</v>
      </c>
      <c r="U54" s="167" t="s">
        <v>3359</v>
      </c>
      <c r="V54" s="167" t="s">
        <v>4712</v>
      </c>
      <c r="W54" s="167" t="s">
        <v>4713</v>
      </c>
      <c r="X54" s="167" t="s">
        <v>3359</v>
      </c>
    </row>
    <row r="55" spans="1:24">
      <c r="A55" s="161">
        <v>55</v>
      </c>
      <c r="B55" s="162" t="s">
        <v>29</v>
      </c>
      <c r="C55" s="161" t="s">
        <v>293</v>
      </c>
      <c r="D55" s="162" t="s">
        <v>69</v>
      </c>
      <c r="G55" s="167" t="s">
        <v>294</v>
      </c>
      <c r="Q55" s="161" t="s">
        <v>295</v>
      </c>
      <c r="R55" s="162" t="s">
        <v>296</v>
      </c>
      <c r="S55" s="161" t="s">
        <v>34</v>
      </c>
    </row>
    <row r="56" spans="1:24">
      <c r="A56" s="161">
        <v>56</v>
      </c>
      <c r="B56" s="162" t="s">
        <v>29</v>
      </c>
      <c r="C56" s="161" t="s">
        <v>297</v>
      </c>
      <c r="D56" s="162" t="s">
        <v>48</v>
      </c>
      <c r="H56" s="167" t="s">
        <v>298</v>
      </c>
      <c r="Q56" s="161" t="s">
        <v>299</v>
      </c>
      <c r="R56" s="162" t="s">
        <v>300</v>
      </c>
      <c r="S56" s="161" t="s">
        <v>64</v>
      </c>
      <c r="T56" s="167" t="s">
        <v>4020</v>
      </c>
      <c r="V56" s="167" t="s">
        <v>5509</v>
      </c>
      <c r="W56" s="167" t="s">
        <v>4714</v>
      </c>
    </row>
    <row r="57" spans="1:24">
      <c r="A57" s="161">
        <v>57</v>
      </c>
      <c r="B57" s="162" t="s">
        <v>29</v>
      </c>
      <c r="C57" s="161" t="s">
        <v>301</v>
      </c>
      <c r="D57" s="162" t="s">
        <v>48</v>
      </c>
      <c r="H57" s="167" t="s">
        <v>302</v>
      </c>
      <c r="Q57" s="161" t="s">
        <v>303</v>
      </c>
      <c r="R57" s="162" t="s">
        <v>304</v>
      </c>
      <c r="S57" s="161" t="s">
        <v>43</v>
      </c>
      <c r="T57" s="167" t="s">
        <v>3866</v>
      </c>
      <c r="V57" s="167" t="s">
        <v>5510</v>
      </c>
      <c r="W57" s="167" t="s">
        <v>4715</v>
      </c>
    </row>
    <row r="58" spans="1:24">
      <c r="A58" s="161">
        <v>58</v>
      </c>
      <c r="B58" s="162" t="s">
        <v>29</v>
      </c>
      <c r="C58" s="161" t="s">
        <v>307</v>
      </c>
      <c r="D58" s="162" t="s">
        <v>48</v>
      </c>
      <c r="H58" s="167" t="s">
        <v>308</v>
      </c>
      <c r="Q58" s="161" t="s">
        <v>309</v>
      </c>
      <c r="R58" s="162" t="s">
        <v>310</v>
      </c>
      <c r="S58" s="161" t="s">
        <v>43</v>
      </c>
      <c r="T58" s="167" t="s">
        <v>3865</v>
      </c>
      <c r="V58" s="167" t="s">
        <v>5511</v>
      </c>
      <c r="W58" s="167" t="s">
        <v>4716</v>
      </c>
    </row>
    <row r="59" spans="1:24">
      <c r="A59" s="161">
        <v>59</v>
      </c>
      <c r="B59" s="162" t="s">
        <v>29</v>
      </c>
      <c r="C59" s="161" t="s">
        <v>311</v>
      </c>
      <c r="D59" s="162" t="s">
        <v>48</v>
      </c>
      <c r="H59" s="167" t="s">
        <v>312</v>
      </c>
      <c r="Q59" s="161" t="s">
        <v>313</v>
      </c>
      <c r="R59" s="162" t="s">
        <v>313</v>
      </c>
      <c r="S59" s="161" t="s">
        <v>64</v>
      </c>
      <c r="T59" s="167" t="s">
        <v>3864</v>
      </c>
      <c r="V59" s="167" t="s">
        <v>5512</v>
      </c>
      <c r="W59" s="167" t="s">
        <v>4717</v>
      </c>
    </row>
    <row r="60" spans="1:24">
      <c r="A60" s="161">
        <v>60</v>
      </c>
      <c r="B60" s="162" t="s">
        <v>29</v>
      </c>
      <c r="C60" s="161" t="s">
        <v>318</v>
      </c>
      <c r="D60" s="162" t="s">
        <v>48</v>
      </c>
      <c r="H60" s="167" t="s">
        <v>319</v>
      </c>
      <c r="Q60" s="161" t="s">
        <v>320</v>
      </c>
      <c r="R60" s="162" t="s">
        <v>320</v>
      </c>
      <c r="S60" s="161" t="s">
        <v>43</v>
      </c>
      <c r="T60" s="167" t="s">
        <v>3863</v>
      </c>
      <c r="V60" s="167" t="s">
        <v>5513</v>
      </c>
      <c r="W60" s="167" t="s">
        <v>4718</v>
      </c>
    </row>
    <row r="61" spans="1:24">
      <c r="A61" s="161">
        <v>61</v>
      </c>
      <c r="B61" s="162" t="s">
        <v>29</v>
      </c>
      <c r="C61" s="161" t="s">
        <v>321</v>
      </c>
      <c r="D61" s="162" t="s">
        <v>39</v>
      </c>
      <c r="E61" s="167" t="s">
        <v>322</v>
      </c>
      <c r="Q61" s="161" t="s">
        <v>323</v>
      </c>
      <c r="R61" s="162" t="s">
        <v>324</v>
      </c>
      <c r="S61" s="161" t="s">
        <v>64</v>
      </c>
      <c r="T61" s="167" t="s">
        <v>3862</v>
      </c>
    </row>
    <row r="62" spans="1:24">
      <c r="A62" s="161">
        <v>62</v>
      </c>
      <c r="B62" s="162" t="s">
        <v>29</v>
      </c>
      <c r="C62" s="161" t="s">
        <v>326</v>
      </c>
      <c r="D62" s="162" t="s">
        <v>60</v>
      </c>
      <c r="F62" s="167" t="s">
        <v>327</v>
      </c>
      <c r="Q62" s="161" t="s">
        <v>328</v>
      </c>
      <c r="R62" s="162" t="s">
        <v>329</v>
      </c>
      <c r="S62" s="161" t="s">
        <v>64</v>
      </c>
      <c r="T62" s="167" t="s">
        <v>3861</v>
      </c>
    </row>
    <row r="63" spans="1:24">
      <c r="A63" s="161">
        <v>63</v>
      </c>
      <c r="B63" s="162" t="s">
        <v>29</v>
      </c>
      <c r="C63" s="161" t="s">
        <v>330</v>
      </c>
      <c r="D63" s="162" t="s">
        <v>69</v>
      </c>
      <c r="G63" s="167" t="s">
        <v>331</v>
      </c>
      <c r="Q63" s="161" t="s">
        <v>332</v>
      </c>
      <c r="R63" s="162" t="s">
        <v>333</v>
      </c>
      <c r="S63" s="161" t="s">
        <v>34</v>
      </c>
    </row>
    <row r="64" spans="1:24">
      <c r="A64" s="161">
        <v>64</v>
      </c>
      <c r="B64" s="162" t="s">
        <v>29</v>
      </c>
      <c r="C64" s="161" t="s">
        <v>334</v>
      </c>
      <c r="D64" s="162" t="s">
        <v>60</v>
      </c>
      <c r="H64" s="167" t="s">
        <v>335</v>
      </c>
      <c r="Q64" s="161" t="s">
        <v>336</v>
      </c>
      <c r="R64" s="162" t="s">
        <v>337</v>
      </c>
      <c r="S64" s="161" t="s">
        <v>64</v>
      </c>
      <c r="T64" s="167" t="s">
        <v>3860</v>
      </c>
      <c r="U64" s="167">
        <v>1</v>
      </c>
      <c r="V64" s="167" t="s">
        <v>4719</v>
      </c>
      <c r="W64" s="167" t="s">
        <v>4720</v>
      </c>
      <c r="X64" s="167">
        <v>1</v>
      </c>
    </row>
    <row r="65" spans="1:24">
      <c r="A65" s="161">
        <v>65</v>
      </c>
      <c r="B65" s="162" t="s">
        <v>29</v>
      </c>
      <c r="C65" s="161" t="s">
        <v>340</v>
      </c>
      <c r="D65" s="162" t="s">
        <v>69</v>
      </c>
      <c r="I65" s="167" t="s">
        <v>341</v>
      </c>
      <c r="Q65" s="161" t="s">
        <v>342</v>
      </c>
      <c r="R65" s="162" t="s">
        <v>343</v>
      </c>
      <c r="S65" s="161" t="s">
        <v>34</v>
      </c>
    </row>
    <row r="66" spans="1:24">
      <c r="A66" s="161">
        <v>66</v>
      </c>
      <c r="B66" s="162" t="s">
        <v>29</v>
      </c>
      <c r="C66" s="161" t="s">
        <v>344</v>
      </c>
      <c r="D66" s="162" t="s">
        <v>48</v>
      </c>
      <c r="J66" s="167" t="s">
        <v>345</v>
      </c>
      <c r="Q66" s="161" t="s">
        <v>346</v>
      </c>
      <c r="R66" s="162" t="s">
        <v>347</v>
      </c>
      <c r="S66" s="161" t="s">
        <v>43</v>
      </c>
      <c r="T66" s="167" t="s">
        <v>4021</v>
      </c>
      <c r="V66" s="167" t="s">
        <v>5514</v>
      </c>
      <c r="W66" s="167" t="s">
        <v>4721</v>
      </c>
    </row>
    <row r="67" spans="1:24">
      <c r="A67" s="161">
        <v>67</v>
      </c>
      <c r="B67" s="162" t="s">
        <v>29</v>
      </c>
      <c r="C67" s="161" t="s">
        <v>350</v>
      </c>
      <c r="D67" s="162" t="s">
        <v>48</v>
      </c>
      <c r="J67" s="167" t="s">
        <v>351</v>
      </c>
      <c r="Q67" s="161" t="s">
        <v>352</v>
      </c>
      <c r="R67" s="162" t="s">
        <v>353</v>
      </c>
      <c r="S67" s="161" t="s">
        <v>43</v>
      </c>
      <c r="T67" s="167" t="s">
        <v>3859</v>
      </c>
      <c r="V67" s="167" t="s">
        <v>5515</v>
      </c>
      <c r="W67" s="167" t="s">
        <v>4722</v>
      </c>
    </row>
    <row r="68" spans="1:24">
      <c r="A68" s="161">
        <v>68</v>
      </c>
      <c r="B68" s="162" t="s">
        <v>29</v>
      </c>
      <c r="C68" s="161" t="s">
        <v>359</v>
      </c>
      <c r="D68" s="162" t="s">
        <v>48</v>
      </c>
      <c r="J68" s="167" t="s">
        <v>360</v>
      </c>
      <c r="Q68" s="161" t="s">
        <v>361</v>
      </c>
      <c r="R68" s="162" t="s">
        <v>362</v>
      </c>
      <c r="S68" s="161" t="s">
        <v>43</v>
      </c>
      <c r="T68" s="167" t="s">
        <v>3858</v>
      </c>
      <c r="V68" s="167" t="s">
        <v>5516</v>
      </c>
      <c r="W68" s="167" t="s">
        <v>4723</v>
      </c>
    </row>
    <row r="69" spans="1:24">
      <c r="A69" s="161">
        <v>69</v>
      </c>
      <c r="B69" s="162" t="s">
        <v>29</v>
      </c>
      <c r="C69" s="161" t="s">
        <v>367</v>
      </c>
      <c r="D69" s="162" t="s">
        <v>48</v>
      </c>
      <c r="J69" s="167" t="s">
        <v>368</v>
      </c>
      <c r="Q69" s="161" t="s">
        <v>369</v>
      </c>
      <c r="R69" s="162" t="s">
        <v>3857</v>
      </c>
      <c r="S69" s="161" t="s">
        <v>43</v>
      </c>
      <c r="T69" s="167" t="s">
        <v>3856</v>
      </c>
      <c r="V69" s="167" t="s">
        <v>5517</v>
      </c>
      <c r="W69" s="167" t="s">
        <v>4724</v>
      </c>
    </row>
    <row r="70" spans="1:24">
      <c r="A70" s="161">
        <v>70</v>
      </c>
      <c r="B70" s="162" t="s">
        <v>29</v>
      </c>
      <c r="C70" s="161" t="s">
        <v>375</v>
      </c>
      <c r="D70" s="162" t="s">
        <v>48</v>
      </c>
      <c r="J70" s="167" t="s">
        <v>376</v>
      </c>
      <c r="Q70" s="161" t="s">
        <v>377</v>
      </c>
      <c r="R70" s="162" t="s">
        <v>378</v>
      </c>
      <c r="S70" s="161" t="s">
        <v>43</v>
      </c>
      <c r="T70" s="167" t="s">
        <v>3855</v>
      </c>
      <c r="V70" s="167" t="s">
        <v>5518</v>
      </c>
      <c r="W70" s="167" t="s">
        <v>4725</v>
      </c>
    </row>
    <row r="71" spans="1:24">
      <c r="A71" s="161">
        <v>71</v>
      </c>
      <c r="B71" s="162" t="s">
        <v>29</v>
      </c>
      <c r="C71" s="161" t="s">
        <v>379</v>
      </c>
      <c r="D71" s="162" t="s">
        <v>60</v>
      </c>
      <c r="J71" s="167" t="s">
        <v>380</v>
      </c>
      <c r="Q71" s="161" t="s">
        <v>381</v>
      </c>
      <c r="R71" s="162" t="s">
        <v>382</v>
      </c>
      <c r="S71" s="161" t="s">
        <v>43</v>
      </c>
      <c r="T71" s="167" t="s">
        <v>3854</v>
      </c>
      <c r="U71" s="167">
        <v>1</v>
      </c>
      <c r="W71" s="167" t="s">
        <v>4726</v>
      </c>
      <c r="X71" s="167">
        <v>1</v>
      </c>
    </row>
    <row r="72" spans="1:24">
      <c r="A72" s="161">
        <v>72</v>
      </c>
      <c r="B72" s="162" t="s">
        <v>29</v>
      </c>
      <c r="C72" s="161" t="s">
        <v>385</v>
      </c>
      <c r="D72" s="162" t="s">
        <v>69</v>
      </c>
      <c r="K72" s="167" t="s">
        <v>386</v>
      </c>
      <c r="Q72" s="161" t="s">
        <v>387</v>
      </c>
      <c r="R72" s="162" t="s">
        <v>388</v>
      </c>
      <c r="S72" s="161" t="s">
        <v>34</v>
      </c>
    </row>
    <row r="73" spans="1:24">
      <c r="A73" s="161">
        <v>73</v>
      </c>
      <c r="B73" s="162" t="s">
        <v>29</v>
      </c>
      <c r="C73" s="161" t="s">
        <v>389</v>
      </c>
      <c r="D73" s="162" t="s">
        <v>48</v>
      </c>
      <c r="L73" s="167" t="s">
        <v>390</v>
      </c>
      <c r="Q73" s="161" t="s">
        <v>391</v>
      </c>
      <c r="R73" s="162" t="s">
        <v>392</v>
      </c>
      <c r="S73" s="161" t="s">
        <v>43</v>
      </c>
      <c r="T73" s="167" t="s">
        <v>4022</v>
      </c>
      <c r="V73" s="167" t="s">
        <v>5519</v>
      </c>
      <c r="W73" s="167" t="s">
        <v>4727</v>
      </c>
    </row>
    <row r="74" spans="1:24">
      <c r="A74" s="161">
        <v>74</v>
      </c>
      <c r="B74" s="162" t="s">
        <v>29</v>
      </c>
      <c r="C74" s="161" t="s">
        <v>393</v>
      </c>
      <c r="D74" s="162" t="s">
        <v>48</v>
      </c>
      <c r="L74" s="167" t="s">
        <v>394</v>
      </c>
      <c r="Q74" s="161" t="s">
        <v>395</v>
      </c>
      <c r="R74" s="162" t="s">
        <v>396</v>
      </c>
      <c r="S74" s="161" t="s">
        <v>43</v>
      </c>
      <c r="T74" s="167" t="s">
        <v>3853</v>
      </c>
      <c r="V74" s="167" t="s">
        <v>5520</v>
      </c>
      <c r="W74" s="167" t="s">
        <v>4728</v>
      </c>
    </row>
    <row r="75" spans="1:24">
      <c r="A75" s="161">
        <v>75</v>
      </c>
      <c r="B75" s="162" t="s">
        <v>29</v>
      </c>
      <c r="C75" s="161" t="s">
        <v>400</v>
      </c>
      <c r="D75" s="162" t="s">
        <v>48</v>
      </c>
      <c r="L75" s="167" t="s">
        <v>401</v>
      </c>
      <c r="Q75" s="161" t="s">
        <v>402</v>
      </c>
      <c r="R75" s="162" t="s">
        <v>403</v>
      </c>
      <c r="S75" s="161" t="s">
        <v>43</v>
      </c>
      <c r="T75" s="167" t="s">
        <v>3852</v>
      </c>
      <c r="V75" s="167" t="s">
        <v>5521</v>
      </c>
      <c r="W75" s="167" t="s">
        <v>4729</v>
      </c>
    </row>
    <row r="76" spans="1:24">
      <c r="A76" s="161">
        <v>76</v>
      </c>
      <c r="B76" s="162" t="s">
        <v>29</v>
      </c>
      <c r="C76" s="161" t="s">
        <v>404</v>
      </c>
      <c r="D76" s="162" t="s">
        <v>48</v>
      </c>
      <c r="L76" s="167" t="s">
        <v>405</v>
      </c>
      <c r="Q76" s="161" t="s">
        <v>406</v>
      </c>
      <c r="R76" s="162" t="s">
        <v>407</v>
      </c>
      <c r="S76" s="161" t="s">
        <v>43</v>
      </c>
      <c r="T76" s="167" t="s">
        <v>3851</v>
      </c>
      <c r="V76" s="167" t="s">
        <v>5522</v>
      </c>
      <c r="W76" s="167" t="s">
        <v>4730</v>
      </c>
    </row>
    <row r="77" spans="1:24">
      <c r="A77" s="161">
        <v>77</v>
      </c>
      <c r="B77" s="162" t="s">
        <v>29</v>
      </c>
      <c r="C77" s="161" t="s">
        <v>408</v>
      </c>
      <c r="D77" s="162" t="s">
        <v>60</v>
      </c>
      <c r="L77" s="167" t="s">
        <v>409</v>
      </c>
      <c r="Q77" s="161" t="s">
        <v>410</v>
      </c>
      <c r="R77" s="162" t="s">
        <v>411</v>
      </c>
      <c r="S77" s="161" t="s">
        <v>43</v>
      </c>
      <c r="T77" s="167" t="s">
        <v>3850</v>
      </c>
    </row>
    <row r="78" spans="1:24">
      <c r="A78" s="161">
        <v>78</v>
      </c>
      <c r="B78" s="162" t="s">
        <v>29</v>
      </c>
      <c r="C78" s="161" t="s">
        <v>415</v>
      </c>
      <c r="D78" s="162" t="s">
        <v>69</v>
      </c>
      <c r="M78" s="167" t="s">
        <v>416</v>
      </c>
      <c r="Q78" s="161" t="s">
        <v>417</v>
      </c>
      <c r="R78" s="162" t="s">
        <v>418</v>
      </c>
      <c r="S78" s="161" t="s">
        <v>34</v>
      </c>
    </row>
    <row r="79" spans="1:24">
      <c r="A79" s="161">
        <v>79</v>
      </c>
      <c r="B79" s="162" t="s">
        <v>29</v>
      </c>
      <c r="C79" s="161" t="s">
        <v>419</v>
      </c>
      <c r="D79" s="162" t="s">
        <v>48</v>
      </c>
      <c r="N79" s="167" t="s">
        <v>420</v>
      </c>
      <c r="Q79" s="161" t="s">
        <v>421</v>
      </c>
      <c r="R79" s="162" t="s">
        <v>422</v>
      </c>
      <c r="S79" s="161" t="s">
        <v>43</v>
      </c>
      <c r="T79" s="167" t="s">
        <v>3849</v>
      </c>
      <c r="V79" s="167" t="s">
        <v>5523</v>
      </c>
      <c r="W79" s="167" t="s">
        <v>4731</v>
      </c>
    </row>
    <row r="80" spans="1:24">
      <c r="A80" s="161">
        <v>80</v>
      </c>
      <c r="B80" s="162" t="s">
        <v>29</v>
      </c>
      <c r="C80" s="161" t="s">
        <v>425</v>
      </c>
      <c r="D80" s="162" t="s">
        <v>60</v>
      </c>
      <c r="L80" s="167" t="s">
        <v>426</v>
      </c>
      <c r="Q80" s="161" t="s">
        <v>427</v>
      </c>
      <c r="R80" s="162" t="s">
        <v>428</v>
      </c>
      <c r="S80" s="161" t="s">
        <v>43</v>
      </c>
      <c r="T80" s="167" t="s">
        <v>3848</v>
      </c>
    </row>
    <row r="81" spans="1:24">
      <c r="A81" s="161">
        <v>81</v>
      </c>
      <c r="B81" s="162" t="s">
        <v>29</v>
      </c>
      <c r="C81" s="161" t="s">
        <v>415</v>
      </c>
      <c r="D81" s="162" t="s">
        <v>69</v>
      </c>
      <c r="M81" s="167" t="s">
        <v>416</v>
      </c>
      <c r="Q81" s="161" t="s">
        <v>429</v>
      </c>
      <c r="R81" s="162" t="s">
        <v>430</v>
      </c>
      <c r="S81" s="161" t="s">
        <v>34</v>
      </c>
    </row>
    <row r="82" spans="1:24">
      <c r="A82" s="161">
        <v>82</v>
      </c>
      <c r="B82" s="162" t="s">
        <v>29</v>
      </c>
      <c r="C82" s="161" t="s">
        <v>419</v>
      </c>
      <c r="D82" s="162" t="s">
        <v>48</v>
      </c>
      <c r="N82" s="167" t="s">
        <v>420</v>
      </c>
      <c r="Q82" s="161" t="s">
        <v>432</v>
      </c>
      <c r="R82" s="162" t="s">
        <v>433</v>
      </c>
      <c r="S82" s="161" t="s">
        <v>43</v>
      </c>
      <c r="T82" s="167" t="s">
        <v>3847</v>
      </c>
      <c r="V82" s="167" t="s">
        <v>5524</v>
      </c>
      <c r="W82" s="167" t="s">
        <v>4732</v>
      </c>
    </row>
    <row r="83" spans="1:24">
      <c r="A83" s="161">
        <v>83</v>
      </c>
      <c r="B83" s="162" t="s">
        <v>29</v>
      </c>
      <c r="C83" s="161" t="s">
        <v>434</v>
      </c>
      <c r="D83" s="162" t="s">
        <v>60</v>
      </c>
      <c r="L83" s="167" t="s">
        <v>435</v>
      </c>
      <c r="Q83" s="161" t="s">
        <v>436</v>
      </c>
      <c r="R83" s="162" t="s">
        <v>437</v>
      </c>
      <c r="S83" s="161" t="s">
        <v>43</v>
      </c>
      <c r="T83" s="167" t="s">
        <v>3846</v>
      </c>
    </row>
    <row r="84" spans="1:24">
      <c r="A84" s="161">
        <v>84</v>
      </c>
      <c r="B84" s="162" t="s">
        <v>29</v>
      </c>
      <c r="C84" s="161" t="s">
        <v>415</v>
      </c>
      <c r="D84" s="162" t="s">
        <v>69</v>
      </c>
      <c r="M84" s="167" t="s">
        <v>416</v>
      </c>
      <c r="Q84" s="161" t="s">
        <v>438</v>
      </c>
      <c r="R84" s="162" t="s">
        <v>439</v>
      </c>
      <c r="S84" s="161" t="s">
        <v>34</v>
      </c>
    </row>
    <row r="85" spans="1:24">
      <c r="A85" s="161">
        <v>85</v>
      </c>
      <c r="B85" s="162" t="s">
        <v>29</v>
      </c>
      <c r="C85" s="161" t="s">
        <v>440</v>
      </c>
      <c r="D85" s="162" t="s">
        <v>48</v>
      </c>
      <c r="N85" s="167" t="s">
        <v>441</v>
      </c>
      <c r="Q85" s="161" t="s">
        <v>442</v>
      </c>
      <c r="R85" s="162" t="s">
        <v>443</v>
      </c>
      <c r="S85" s="161" t="s">
        <v>43</v>
      </c>
      <c r="T85" s="167" t="s">
        <v>3845</v>
      </c>
      <c r="V85" s="167" t="s">
        <v>5525</v>
      </c>
      <c r="W85" s="167" t="s">
        <v>4733</v>
      </c>
    </row>
    <row r="86" spans="1:24">
      <c r="A86" s="161">
        <v>86</v>
      </c>
      <c r="B86" s="162" t="s">
        <v>29</v>
      </c>
      <c r="C86" s="161" t="s">
        <v>446</v>
      </c>
      <c r="D86" s="162" t="s">
        <v>60</v>
      </c>
      <c r="J86" s="167" t="s">
        <v>447</v>
      </c>
      <c r="Q86" s="161" t="s">
        <v>448</v>
      </c>
      <c r="R86" s="162" t="s">
        <v>449</v>
      </c>
      <c r="S86" s="161" t="s">
        <v>43</v>
      </c>
      <c r="T86" s="167" t="s">
        <v>3844</v>
      </c>
      <c r="U86" s="167">
        <v>1</v>
      </c>
      <c r="W86" s="167" t="s">
        <v>4734</v>
      </c>
      <c r="X86" s="167">
        <v>1</v>
      </c>
    </row>
    <row r="87" spans="1:24">
      <c r="A87" s="161">
        <v>87</v>
      </c>
      <c r="B87" s="162" t="s">
        <v>29</v>
      </c>
      <c r="C87" s="161" t="s">
        <v>452</v>
      </c>
      <c r="D87" s="162" t="s">
        <v>69</v>
      </c>
      <c r="K87" s="167" t="s">
        <v>453</v>
      </c>
      <c r="Q87" s="161" t="s">
        <v>454</v>
      </c>
      <c r="R87" s="162" t="s">
        <v>455</v>
      </c>
      <c r="S87" s="161" t="s">
        <v>34</v>
      </c>
    </row>
    <row r="88" spans="1:24">
      <c r="A88" s="161">
        <v>88</v>
      </c>
      <c r="B88" s="162" t="s">
        <v>29</v>
      </c>
      <c r="C88" s="161" t="s">
        <v>456</v>
      </c>
      <c r="D88" s="162" t="s">
        <v>48</v>
      </c>
      <c r="L88" s="167" t="s">
        <v>457</v>
      </c>
      <c r="Q88" s="161" t="s">
        <v>458</v>
      </c>
      <c r="R88" s="162" t="s">
        <v>459</v>
      </c>
      <c r="S88" s="161" t="s">
        <v>43</v>
      </c>
      <c r="T88" s="167" t="s">
        <v>3843</v>
      </c>
      <c r="V88" s="167" t="s">
        <v>5526</v>
      </c>
      <c r="W88" s="167" t="s">
        <v>4735</v>
      </c>
    </row>
    <row r="89" spans="1:24">
      <c r="A89" s="161">
        <v>89</v>
      </c>
      <c r="B89" s="162" t="s">
        <v>29</v>
      </c>
      <c r="C89" s="161" t="s">
        <v>462</v>
      </c>
      <c r="D89" s="162" t="s">
        <v>48</v>
      </c>
      <c r="L89" s="167" t="s">
        <v>463</v>
      </c>
      <c r="Q89" s="161" t="s">
        <v>464</v>
      </c>
      <c r="R89" s="162" t="s">
        <v>465</v>
      </c>
      <c r="S89" s="161" t="s">
        <v>43</v>
      </c>
      <c r="T89" s="167" t="s">
        <v>3842</v>
      </c>
      <c r="V89" s="167" t="s">
        <v>5527</v>
      </c>
      <c r="W89" s="167" t="s">
        <v>4736</v>
      </c>
    </row>
    <row r="90" spans="1:24">
      <c r="A90" s="161">
        <v>90</v>
      </c>
      <c r="B90" s="162" t="s">
        <v>29</v>
      </c>
      <c r="C90" s="161" t="s">
        <v>468</v>
      </c>
      <c r="D90" s="162" t="s">
        <v>48</v>
      </c>
      <c r="L90" s="167" t="s">
        <v>469</v>
      </c>
      <c r="Q90" s="161" t="s">
        <v>470</v>
      </c>
      <c r="R90" s="162" t="s">
        <v>471</v>
      </c>
      <c r="S90" s="161" t="s">
        <v>43</v>
      </c>
      <c r="T90" s="167" t="s">
        <v>3841</v>
      </c>
      <c r="V90" s="167" t="s">
        <v>5528</v>
      </c>
      <c r="W90" s="167" t="s">
        <v>4737</v>
      </c>
    </row>
    <row r="91" spans="1:24">
      <c r="A91" s="161">
        <v>91</v>
      </c>
      <c r="B91" s="162" t="s">
        <v>29</v>
      </c>
      <c r="C91" s="161" t="s">
        <v>474</v>
      </c>
      <c r="D91" s="162" t="s">
        <v>48</v>
      </c>
      <c r="L91" s="167" t="s">
        <v>475</v>
      </c>
      <c r="Q91" s="161" t="s">
        <v>476</v>
      </c>
      <c r="R91" s="162" t="s">
        <v>477</v>
      </c>
      <c r="S91" s="161" t="s">
        <v>43</v>
      </c>
      <c r="T91" s="167" t="s">
        <v>3840</v>
      </c>
      <c r="V91" s="167" t="s">
        <v>5529</v>
      </c>
      <c r="W91" s="167" t="s">
        <v>4738</v>
      </c>
    </row>
    <row r="92" spans="1:24">
      <c r="A92" s="161">
        <v>92</v>
      </c>
      <c r="B92" s="162" t="s">
        <v>29</v>
      </c>
      <c r="C92" s="161" t="s">
        <v>480</v>
      </c>
      <c r="D92" s="162" t="s">
        <v>48</v>
      </c>
      <c r="L92" s="167" t="s">
        <v>481</v>
      </c>
      <c r="Q92" s="161" t="s">
        <v>482</v>
      </c>
      <c r="R92" s="162" t="s">
        <v>483</v>
      </c>
      <c r="S92" s="161" t="s">
        <v>64</v>
      </c>
      <c r="T92" s="167" t="s">
        <v>3839</v>
      </c>
      <c r="V92" s="167" t="s">
        <v>5530</v>
      </c>
      <c r="W92" s="167" t="s">
        <v>4739</v>
      </c>
    </row>
    <row r="93" spans="1:24">
      <c r="A93" s="161">
        <v>93</v>
      </c>
      <c r="B93" s="162" t="s">
        <v>29</v>
      </c>
      <c r="C93" s="161" t="s">
        <v>489</v>
      </c>
      <c r="D93" s="162" t="s">
        <v>60</v>
      </c>
      <c r="J93" s="167" t="s">
        <v>490</v>
      </c>
      <c r="Q93" s="161" t="s">
        <v>491</v>
      </c>
      <c r="R93" s="162" t="s">
        <v>492</v>
      </c>
      <c r="S93" s="161" t="s">
        <v>43</v>
      </c>
      <c r="T93" s="167" t="s">
        <v>3838</v>
      </c>
      <c r="U93" s="167">
        <v>1</v>
      </c>
      <c r="W93" s="167" t="s">
        <v>4740</v>
      </c>
      <c r="X93" s="167">
        <v>1</v>
      </c>
    </row>
    <row r="94" spans="1:24">
      <c r="A94" s="161">
        <v>94</v>
      </c>
      <c r="B94" s="162" t="s">
        <v>29</v>
      </c>
      <c r="C94" s="161" t="s">
        <v>415</v>
      </c>
      <c r="D94" s="162" t="s">
        <v>69</v>
      </c>
      <c r="K94" s="167" t="s">
        <v>416</v>
      </c>
      <c r="Q94" s="161" t="s">
        <v>493</v>
      </c>
      <c r="R94" s="162" t="s">
        <v>3754</v>
      </c>
      <c r="S94" s="161" t="s">
        <v>34</v>
      </c>
    </row>
    <row r="95" spans="1:24">
      <c r="A95" s="161">
        <v>95</v>
      </c>
      <c r="B95" s="162" t="s">
        <v>29</v>
      </c>
      <c r="C95" s="161" t="s">
        <v>495</v>
      </c>
      <c r="D95" s="162" t="s">
        <v>48</v>
      </c>
      <c r="L95" s="167" t="s">
        <v>496</v>
      </c>
      <c r="Q95" s="161" t="s">
        <v>497</v>
      </c>
      <c r="R95" s="162" t="s">
        <v>3753</v>
      </c>
      <c r="S95" s="161" t="s">
        <v>43</v>
      </c>
      <c r="T95" s="167" t="s">
        <v>3837</v>
      </c>
      <c r="V95" s="167" t="s">
        <v>5531</v>
      </c>
      <c r="W95" s="167" t="s">
        <v>4741</v>
      </c>
    </row>
    <row r="96" spans="1:24">
      <c r="A96" s="161">
        <v>96</v>
      </c>
      <c r="B96" s="162" t="s">
        <v>29</v>
      </c>
      <c r="C96" s="161" t="s">
        <v>419</v>
      </c>
      <c r="D96" s="162" t="s">
        <v>48</v>
      </c>
      <c r="L96" s="167" t="s">
        <v>420</v>
      </c>
      <c r="Q96" s="161" t="s">
        <v>502</v>
      </c>
      <c r="R96" s="162" t="s">
        <v>3751</v>
      </c>
      <c r="S96" s="161" t="s">
        <v>43</v>
      </c>
      <c r="T96" s="167" t="s">
        <v>3836</v>
      </c>
      <c r="V96" s="167" t="s">
        <v>5532</v>
      </c>
      <c r="W96" s="167" t="s">
        <v>4742</v>
      </c>
    </row>
    <row r="97" spans="1:24">
      <c r="A97" s="161">
        <v>97</v>
      </c>
      <c r="B97" s="162" t="s">
        <v>29</v>
      </c>
      <c r="C97" s="161" t="s">
        <v>507</v>
      </c>
      <c r="D97" s="162" t="s">
        <v>60</v>
      </c>
      <c r="H97" s="167" t="s">
        <v>508</v>
      </c>
      <c r="Q97" s="161" t="s">
        <v>509</v>
      </c>
      <c r="R97" s="162" t="s">
        <v>510</v>
      </c>
      <c r="S97" s="161" t="s">
        <v>64</v>
      </c>
      <c r="T97" s="167" t="s">
        <v>3835</v>
      </c>
      <c r="U97" s="167">
        <v>1</v>
      </c>
      <c r="V97" s="167" t="s">
        <v>4743</v>
      </c>
      <c r="W97" s="167" t="s">
        <v>4744</v>
      </c>
      <c r="X97" s="167">
        <v>1</v>
      </c>
    </row>
    <row r="98" spans="1:24">
      <c r="A98" s="161">
        <v>98</v>
      </c>
      <c r="B98" s="162" t="s">
        <v>29</v>
      </c>
      <c r="C98" s="161" t="s">
        <v>340</v>
      </c>
      <c r="D98" s="162" t="s">
        <v>69</v>
      </c>
      <c r="I98" s="167" t="s">
        <v>341</v>
      </c>
      <c r="Q98" s="161" t="s">
        <v>513</v>
      </c>
      <c r="R98" s="162" t="s">
        <v>514</v>
      </c>
      <c r="S98" s="161" t="s">
        <v>34</v>
      </c>
    </row>
    <row r="99" spans="1:24">
      <c r="A99" s="161">
        <v>99</v>
      </c>
      <c r="B99" s="162" t="s">
        <v>29</v>
      </c>
      <c r="C99" s="161" t="s">
        <v>344</v>
      </c>
      <c r="D99" s="162" t="s">
        <v>48</v>
      </c>
      <c r="J99" s="167" t="s">
        <v>345</v>
      </c>
      <c r="Q99" s="161" t="s">
        <v>515</v>
      </c>
      <c r="R99" s="162" t="s">
        <v>516</v>
      </c>
      <c r="S99" s="161" t="s">
        <v>43</v>
      </c>
      <c r="T99" s="167" t="s">
        <v>4023</v>
      </c>
      <c r="V99" s="167" t="s">
        <v>5533</v>
      </c>
      <c r="W99" s="167" t="s">
        <v>4745</v>
      </c>
    </row>
    <row r="100" spans="1:24">
      <c r="A100" s="161">
        <v>100</v>
      </c>
      <c r="B100" s="162" t="s">
        <v>29</v>
      </c>
      <c r="C100" s="161" t="s">
        <v>350</v>
      </c>
      <c r="D100" s="162" t="s">
        <v>48</v>
      </c>
      <c r="J100" s="167" t="s">
        <v>351</v>
      </c>
      <c r="Q100" s="161" t="s">
        <v>519</v>
      </c>
      <c r="R100" s="162" t="s">
        <v>353</v>
      </c>
      <c r="S100" s="161" t="s">
        <v>43</v>
      </c>
      <c r="T100" s="167" t="s">
        <v>3834</v>
      </c>
      <c r="V100" s="167" t="s">
        <v>5534</v>
      </c>
      <c r="W100" s="167" t="s">
        <v>4746</v>
      </c>
    </row>
    <row r="101" spans="1:24">
      <c r="A101" s="161">
        <v>101</v>
      </c>
      <c r="B101" s="162" t="s">
        <v>29</v>
      </c>
      <c r="C101" s="161" t="s">
        <v>359</v>
      </c>
      <c r="D101" s="162" t="s">
        <v>48</v>
      </c>
      <c r="J101" s="167" t="s">
        <v>360</v>
      </c>
      <c r="Q101" s="161" t="s">
        <v>522</v>
      </c>
      <c r="R101" s="162" t="s">
        <v>523</v>
      </c>
      <c r="S101" s="161" t="s">
        <v>43</v>
      </c>
      <c r="T101" s="167" t="s">
        <v>3833</v>
      </c>
      <c r="V101" s="167" t="s">
        <v>5535</v>
      </c>
      <c r="W101" s="167" t="s">
        <v>4747</v>
      </c>
    </row>
    <row r="102" spans="1:24">
      <c r="A102" s="161">
        <v>102</v>
      </c>
      <c r="B102" s="162" t="s">
        <v>29</v>
      </c>
      <c r="C102" s="161" t="s">
        <v>367</v>
      </c>
      <c r="D102" s="162" t="s">
        <v>48</v>
      </c>
      <c r="J102" s="167" t="s">
        <v>368</v>
      </c>
      <c r="Q102" s="161" t="s">
        <v>369</v>
      </c>
      <c r="R102" s="162" t="s">
        <v>3832</v>
      </c>
      <c r="S102" s="161" t="s">
        <v>43</v>
      </c>
      <c r="T102" s="167" t="s">
        <v>3831</v>
      </c>
      <c r="V102" s="167" t="s">
        <v>5536</v>
      </c>
      <c r="W102" s="167" t="s">
        <v>4748</v>
      </c>
    </row>
    <row r="103" spans="1:24">
      <c r="A103" s="161">
        <v>103</v>
      </c>
      <c r="B103" s="162" t="s">
        <v>29</v>
      </c>
      <c r="C103" s="161" t="s">
        <v>375</v>
      </c>
      <c r="D103" s="162" t="s">
        <v>48</v>
      </c>
      <c r="J103" s="167" t="s">
        <v>376</v>
      </c>
      <c r="Q103" s="161" t="s">
        <v>529</v>
      </c>
      <c r="R103" s="162" t="s">
        <v>530</v>
      </c>
      <c r="S103" s="161" t="s">
        <v>43</v>
      </c>
      <c r="T103" s="167" t="s">
        <v>3830</v>
      </c>
      <c r="V103" s="167" t="s">
        <v>5537</v>
      </c>
      <c r="W103" s="167" t="s">
        <v>4749</v>
      </c>
    </row>
    <row r="104" spans="1:24">
      <c r="A104" s="161">
        <v>104</v>
      </c>
      <c r="B104" s="162" t="s">
        <v>29</v>
      </c>
      <c r="C104" s="161" t="s">
        <v>379</v>
      </c>
      <c r="D104" s="162" t="s">
        <v>60</v>
      </c>
      <c r="J104" s="167" t="s">
        <v>380</v>
      </c>
      <c r="Q104" s="161" t="s">
        <v>531</v>
      </c>
      <c r="R104" s="162" t="s">
        <v>532</v>
      </c>
      <c r="S104" s="161" t="s">
        <v>43</v>
      </c>
      <c r="T104" s="167" t="s">
        <v>3829</v>
      </c>
      <c r="U104" s="167">
        <v>1</v>
      </c>
      <c r="W104" s="167" t="s">
        <v>4750</v>
      </c>
      <c r="X104" s="167">
        <v>1</v>
      </c>
    </row>
    <row r="105" spans="1:24">
      <c r="A105" s="161">
        <v>105</v>
      </c>
      <c r="B105" s="162" t="s">
        <v>29</v>
      </c>
      <c r="C105" s="161" t="s">
        <v>385</v>
      </c>
      <c r="D105" s="162" t="s">
        <v>69</v>
      </c>
      <c r="K105" s="167" t="s">
        <v>386</v>
      </c>
      <c r="Q105" s="161" t="s">
        <v>533</v>
      </c>
      <c r="R105" s="162" t="s">
        <v>388</v>
      </c>
      <c r="S105" s="161" t="s">
        <v>73</v>
      </c>
    </row>
    <row r="106" spans="1:24">
      <c r="A106" s="161">
        <v>106</v>
      </c>
      <c r="B106" s="162" t="s">
        <v>29</v>
      </c>
      <c r="C106" s="161" t="s">
        <v>389</v>
      </c>
      <c r="D106" s="162" t="s">
        <v>48</v>
      </c>
      <c r="L106" s="167" t="s">
        <v>390</v>
      </c>
      <c r="Q106" s="161" t="s">
        <v>534</v>
      </c>
      <c r="R106" s="162" t="s">
        <v>535</v>
      </c>
      <c r="S106" s="161" t="s">
        <v>43</v>
      </c>
      <c r="T106" s="167" t="s">
        <v>4024</v>
      </c>
      <c r="V106" s="167" t="s">
        <v>5538</v>
      </c>
      <c r="W106" s="167" t="s">
        <v>4751</v>
      </c>
    </row>
    <row r="107" spans="1:24">
      <c r="A107" s="161">
        <v>107</v>
      </c>
      <c r="B107" s="162" t="s">
        <v>29</v>
      </c>
      <c r="C107" s="161" t="s">
        <v>393</v>
      </c>
      <c r="D107" s="162" t="s">
        <v>48</v>
      </c>
      <c r="L107" s="167" t="s">
        <v>394</v>
      </c>
      <c r="Q107" s="161" t="s">
        <v>536</v>
      </c>
      <c r="R107" s="162" t="s">
        <v>537</v>
      </c>
      <c r="S107" s="161" t="s">
        <v>43</v>
      </c>
      <c r="T107" s="167" t="s">
        <v>3828</v>
      </c>
      <c r="V107" s="167" t="s">
        <v>5539</v>
      </c>
      <c r="W107" s="167" t="s">
        <v>4752</v>
      </c>
    </row>
    <row r="108" spans="1:24">
      <c r="A108" s="161">
        <v>108</v>
      </c>
      <c r="B108" s="162" t="s">
        <v>29</v>
      </c>
      <c r="C108" s="161" t="s">
        <v>400</v>
      </c>
      <c r="D108" s="162" t="s">
        <v>48</v>
      </c>
      <c r="L108" s="167" t="s">
        <v>401</v>
      </c>
      <c r="Q108" s="161" t="s">
        <v>540</v>
      </c>
      <c r="R108" s="162" t="s">
        <v>541</v>
      </c>
      <c r="S108" s="161" t="s">
        <v>43</v>
      </c>
      <c r="T108" s="167" t="s">
        <v>3827</v>
      </c>
      <c r="V108" s="167" t="s">
        <v>5540</v>
      </c>
      <c r="W108" s="167" t="s">
        <v>4753</v>
      </c>
    </row>
    <row r="109" spans="1:24">
      <c r="A109" s="161">
        <v>109</v>
      </c>
      <c r="B109" s="162" t="s">
        <v>29</v>
      </c>
      <c r="C109" s="161" t="s">
        <v>404</v>
      </c>
      <c r="D109" s="162" t="s">
        <v>48</v>
      </c>
      <c r="L109" s="167" t="s">
        <v>405</v>
      </c>
      <c r="Q109" s="161" t="s">
        <v>542</v>
      </c>
      <c r="R109" s="162" t="s">
        <v>543</v>
      </c>
      <c r="S109" s="161" t="s">
        <v>43</v>
      </c>
      <c r="T109" s="167" t="s">
        <v>3826</v>
      </c>
      <c r="V109" s="167" t="s">
        <v>5541</v>
      </c>
      <c r="W109" s="167" t="s">
        <v>4754</v>
      </c>
    </row>
    <row r="110" spans="1:24">
      <c r="A110" s="161">
        <v>110</v>
      </c>
      <c r="B110" s="162" t="s">
        <v>29</v>
      </c>
      <c r="C110" s="161" t="s">
        <v>408</v>
      </c>
      <c r="D110" s="162" t="s">
        <v>60</v>
      </c>
      <c r="L110" s="167" t="s">
        <v>409</v>
      </c>
      <c r="Q110" s="161" t="s">
        <v>410</v>
      </c>
      <c r="R110" s="162" t="s">
        <v>411</v>
      </c>
      <c r="S110" s="161" t="s">
        <v>43</v>
      </c>
      <c r="T110" s="167" t="s">
        <v>3825</v>
      </c>
    </row>
    <row r="111" spans="1:24">
      <c r="A111" s="161">
        <v>111</v>
      </c>
      <c r="B111" s="162" t="s">
        <v>29</v>
      </c>
      <c r="C111" s="161" t="s">
        <v>415</v>
      </c>
      <c r="D111" s="162" t="s">
        <v>69</v>
      </c>
      <c r="M111" s="167" t="s">
        <v>416</v>
      </c>
      <c r="Q111" s="161" t="s">
        <v>417</v>
      </c>
      <c r="R111" s="162" t="s">
        <v>418</v>
      </c>
      <c r="S111" s="161" t="s">
        <v>34</v>
      </c>
    </row>
    <row r="112" spans="1:24">
      <c r="A112" s="161">
        <v>112</v>
      </c>
      <c r="B112" s="162" t="s">
        <v>29</v>
      </c>
      <c r="C112" s="161" t="s">
        <v>419</v>
      </c>
      <c r="D112" s="162" t="s">
        <v>48</v>
      </c>
      <c r="N112" s="167" t="s">
        <v>420</v>
      </c>
      <c r="Q112" s="161" t="s">
        <v>544</v>
      </c>
      <c r="R112" s="162" t="s">
        <v>545</v>
      </c>
      <c r="S112" s="161" t="s">
        <v>43</v>
      </c>
      <c r="T112" s="167" t="s">
        <v>3824</v>
      </c>
      <c r="V112" s="167" t="s">
        <v>5542</v>
      </c>
      <c r="W112" s="167" t="s">
        <v>4755</v>
      </c>
    </row>
    <row r="113" spans="1:24">
      <c r="A113" s="161">
        <v>113</v>
      </c>
      <c r="B113" s="162" t="s">
        <v>29</v>
      </c>
      <c r="C113" s="161" t="s">
        <v>425</v>
      </c>
      <c r="D113" s="162" t="s">
        <v>60</v>
      </c>
      <c r="L113" s="167" t="s">
        <v>426</v>
      </c>
      <c r="Q113" s="161" t="s">
        <v>427</v>
      </c>
      <c r="R113" s="162" t="s">
        <v>428</v>
      </c>
      <c r="S113" s="161" t="s">
        <v>43</v>
      </c>
      <c r="T113" s="167" t="s">
        <v>3823</v>
      </c>
    </row>
    <row r="114" spans="1:24">
      <c r="A114" s="161">
        <v>114</v>
      </c>
      <c r="B114" s="162" t="s">
        <v>29</v>
      </c>
      <c r="C114" s="161" t="s">
        <v>415</v>
      </c>
      <c r="D114" s="162" t="s">
        <v>69</v>
      </c>
      <c r="M114" s="167" t="s">
        <v>416</v>
      </c>
      <c r="Q114" s="161" t="s">
        <v>429</v>
      </c>
      <c r="R114" s="162" t="s">
        <v>430</v>
      </c>
      <c r="S114" s="161" t="s">
        <v>34</v>
      </c>
    </row>
    <row r="115" spans="1:24">
      <c r="A115" s="161">
        <v>115</v>
      </c>
      <c r="B115" s="162" t="s">
        <v>29</v>
      </c>
      <c r="C115" s="161" t="s">
        <v>419</v>
      </c>
      <c r="D115" s="162" t="s">
        <v>48</v>
      </c>
      <c r="N115" s="167" t="s">
        <v>420</v>
      </c>
      <c r="Q115" s="161" t="s">
        <v>548</v>
      </c>
      <c r="R115" s="162" t="s">
        <v>549</v>
      </c>
      <c r="S115" s="161" t="s">
        <v>43</v>
      </c>
      <c r="T115" s="167" t="s">
        <v>3822</v>
      </c>
      <c r="V115" s="167" t="s">
        <v>5543</v>
      </c>
      <c r="W115" s="167" t="s">
        <v>4756</v>
      </c>
    </row>
    <row r="116" spans="1:24">
      <c r="A116" s="161">
        <v>116</v>
      </c>
      <c r="B116" s="162" t="s">
        <v>29</v>
      </c>
      <c r="C116" s="161" t="s">
        <v>434</v>
      </c>
      <c r="D116" s="162" t="s">
        <v>60</v>
      </c>
      <c r="L116" s="167" t="s">
        <v>435</v>
      </c>
      <c r="Q116" s="161" t="s">
        <v>436</v>
      </c>
      <c r="R116" s="162" t="s">
        <v>437</v>
      </c>
      <c r="S116" s="161" t="s">
        <v>43</v>
      </c>
      <c r="T116" s="167" t="s">
        <v>3821</v>
      </c>
    </row>
    <row r="117" spans="1:24">
      <c r="A117" s="161">
        <v>117</v>
      </c>
      <c r="B117" s="162" t="s">
        <v>29</v>
      </c>
      <c r="C117" s="161" t="s">
        <v>415</v>
      </c>
      <c r="D117" s="162" t="s">
        <v>69</v>
      </c>
      <c r="M117" s="167" t="s">
        <v>416</v>
      </c>
      <c r="Q117" s="161" t="s">
        <v>438</v>
      </c>
      <c r="R117" s="162" t="s">
        <v>550</v>
      </c>
      <c r="S117" s="161" t="s">
        <v>34</v>
      </c>
    </row>
    <row r="118" spans="1:24">
      <c r="A118" s="161">
        <v>118</v>
      </c>
      <c r="B118" s="162" t="s">
        <v>29</v>
      </c>
      <c r="C118" s="161" t="s">
        <v>440</v>
      </c>
      <c r="D118" s="162" t="s">
        <v>48</v>
      </c>
      <c r="N118" s="167" t="s">
        <v>441</v>
      </c>
      <c r="Q118" s="161" t="s">
        <v>551</v>
      </c>
      <c r="R118" s="162" t="s">
        <v>552</v>
      </c>
      <c r="S118" s="161" t="s">
        <v>43</v>
      </c>
      <c r="T118" s="167" t="s">
        <v>3820</v>
      </c>
      <c r="V118" s="167" t="s">
        <v>5544</v>
      </c>
      <c r="W118" s="167" t="s">
        <v>4757</v>
      </c>
    </row>
    <row r="119" spans="1:24">
      <c r="A119" s="161">
        <v>119</v>
      </c>
      <c r="B119" s="162" t="s">
        <v>29</v>
      </c>
      <c r="C119" s="161" t="s">
        <v>446</v>
      </c>
      <c r="D119" s="162" t="s">
        <v>60</v>
      </c>
      <c r="J119" s="167" t="s">
        <v>447</v>
      </c>
      <c r="Q119" s="161" t="s">
        <v>555</v>
      </c>
      <c r="R119" s="162" t="s">
        <v>556</v>
      </c>
      <c r="S119" s="161" t="s">
        <v>43</v>
      </c>
      <c r="T119" s="167" t="s">
        <v>3819</v>
      </c>
      <c r="U119" s="167">
        <v>1</v>
      </c>
      <c r="W119" s="167" t="s">
        <v>4758</v>
      </c>
      <c r="X119" s="167">
        <v>1</v>
      </c>
    </row>
    <row r="120" spans="1:24">
      <c r="A120" s="161">
        <v>120</v>
      </c>
      <c r="B120" s="162" t="s">
        <v>29</v>
      </c>
      <c r="C120" s="161" t="s">
        <v>452</v>
      </c>
      <c r="D120" s="162" t="s">
        <v>69</v>
      </c>
      <c r="K120" s="167" t="s">
        <v>453</v>
      </c>
      <c r="Q120" s="161" t="s">
        <v>559</v>
      </c>
      <c r="R120" s="162" t="s">
        <v>560</v>
      </c>
      <c r="S120" s="161" t="s">
        <v>34</v>
      </c>
    </row>
    <row r="121" spans="1:24">
      <c r="A121" s="161">
        <v>121</v>
      </c>
      <c r="B121" s="162" t="s">
        <v>29</v>
      </c>
      <c r="C121" s="161" t="s">
        <v>456</v>
      </c>
      <c r="D121" s="162" t="s">
        <v>48</v>
      </c>
      <c r="L121" s="167" t="s">
        <v>457</v>
      </c>
      <c r="Q121" s="161" t="s">
        <v>561</v>
      </c>
      <c r="R121" s="162" t="s">
        <v>562</v>
      </c>
      <c r="S121" s="161" t="s">
        <v>43</v>
      </c>
      <c r="T121" s="167" t="s">
        <v>3818</v>
      </c>
      <c r="V121" s="167" t="s">
        <v>5545</v>
      </c>
      <c r="W121" s="167" t="s">
        <v>4759</v>
      </c>
    </row>
    <row r="122" spans="1:24">
      <c r="A122" s="161">
        <v>122</v>
      </c>
      <c r="B122" s="162" t="s">
        <v>29</v>
      </c>
      <c r="C122" s="161" t="s">
        <v>462</v>
      </c>
      <c r="D122" s="162" t="s">
        <v>48</v>
      </c>
      <c r="L122" s="167" t="s">
        <v>463</v>
      </c>
      <c r="Q122" s="161" t="s">
        <v>565</v>
      </c>
      <c r="R122" s="162" t="s">
        <v>566</v>
      </c>
      <c r="S122" s="161" t="s">
        <v>43</v>
      </c>
      <c r="T122" s="167" t="s">
        <v>3817</v>
      </c>
      <c r="V122" s="167" t="s">
        <v>5546</v>
      </c>
      <c r="W122" s="167" t="s">
        <v>4760</v>
      </c>
    </row>
    <row r="123" spans="1:24">
      <c r="A123" s="161">
        <v>123</v>
      </c>
      <c r="B123" s="162" t="s">
        <v>29</v>
      </c>
      <c r="C123" s="161" t="s">
        <v>468</v>
      </c>
      <c r="D123" s="162" t="s">
        <v>48</v>
      </c>
      <c r="L123" s="167" t="s">
        <v>469</v>
      </c>
      <c r="Q123" s="161" t="s">
        <v>569</v>
      </c>
      <c r="R123" s="162" t="s">
        <v>570</v>
      </c>
      <c r="S123" s="161" t="s">
        <v>43</v>
      </c>
      <c r="T123" s="167" t="s">
        <v>3816</v>
      </c>
      <c r="V123" s="167" t="s">
        <v>5547</v>
      </c>
      <c r="W123" s="167" t="s">
        <v>4761</v>
      </c>
    </row>
    <row r="124" spans="1:24">
      <c r="A124" s="161">
        <v>124</v>
      </c>
      <c r="B124" s="162" t="s">
        <v>29</v>
      </c>
      <c r="C124" s="161" t="s">
        <v>474</v>
      </c>
      <c r="D124" s="162" t="s">
        <v>48</v>
      </c>
      <c r="L124" s="167" t="s">
        <v>475</v>
      </c>
      <c r="Q124" s="161" t="s">
        <v>573</v>
      </c>
      <c r="R124" s="162" t="s">
        <v>574</v>
      </c>
      <c r="S124" s="161" t="s">
        <v>43</v>
      </c>
      <c r="T124" s="167" t="s">
        <v>3815</v>
      </c>
      <c r="V124" s="167" t="s">
        <v>5548</v>
      </c>
      <c r="W124" s="167" t="s">
        <v>4762</v>
      </c>
    </row>
    <row r="125" spans="1:24">
      <c r="A125" s="161">
        <v>125</v>
      </c>
      <c r="B125" s="162" t="s">
        <v>29</v>
      </c>
      <c r="C125" s="161" t="s">
        <v>480</v>
      </c>
      <c r="D125" s="162" t="s">
        <v>48</v>
      </c>
      <c r="L125" s="167" t="s">
        <v>481</v>
      </c>
      <c r="Q125" s="161" t="s">
        <v>577</v>
      </c>
      <c r="R125" s="162" t="s">
        <v>578</v>
      </c>
      <c r="S125" s="161" t="s">
        <v>64</v>
      </c>
      <c r="T125" s="167" t="s">
        <v>3814</v>
      </c>
      <c r="V125" s="167" t="s">
        <v>5549</v>
      </c>
      <c r="W125" s="167" t="s">
        <v>4763</v>
      </c>
    </row>
    <row r="126" spans="1:24">
      <c r="A126" s="161">
        <v>126</v>
      </c>
      <c r="B126" s="162" t="s">
        <v>29</v>
      </c>
      <c r="C126" s="161" t="s">
        <v>489</v>
      </c>
      <c r="D126" s="162" t="s">
        <v>60</v>
      </c>
      <c r="J126" s="167" t="s">
        <v>490</v>
      </c>
      <c r="Q126" s="161" t="s">
        <v>491</v>
      </c>
      <c r="R126" s="162" t="s">
        <v>492</v>
      </c>
      <c r="S126" s="161" t="s">
        <v>43</v>
      </c>
      <c r="T126" s="167" t="s">
        <v>3813</v>
      </c>
      <c r="U126" s="167">
        <v>1</v>
      </c>
      <c r="W126" s="167" t="s">
        <v>4764</v>
      </c>
      <c r="X126" s="167">
        <v>1</v>
      </c>
    </row>
    <row r="127" spans="1:24">
      <c r="A127" s="161">
        <v>127</v>
      </c>
      <c r="B127" s="162" t="s">
        <v>29</v>
      </c>
      <c r="C127" s="161" t="s">
        <v>415</v>
      </c>
      <c r="D127" s="162" t="s">
        <v>69</v>
      </c>
      <c r="K127" s="167" t="s">
        <v>416</v>
      </c>
      <c r="Q127" s="161" t="s">
        <v>493</v>
      </c>
      <c r="R127" s="162" t="s">
        <v>3754</v>
      </c>
      <c r="S127" s="161" t="s">
        <v>34</v>
      </c>
    </row>
    <row r="128" spans="1:24">
      <c r="A128" s="161">
        <v>128</v>
      </c>
      <c r="B128" s="162" t="s">
        <v>29</v>
      </c>
      <c r="C128" s="161" t="s">
        <v>495</v>
      </c>
      <c r="D128" s="162" t="s">
        <v>48</v>
      </c>
      <c r="L128" s="167" t="s">
        <v>496</v>
      </c>
      <c r="Q128" s="161" t="s">
        <v>497</v>
      </c>
      <c r="R128" s="162" t="s">
        <v>3753</v>
      </c>
      <c r="S128" s="161" t="s">
        <v>43</v>
      </c>
      <c r="T128" s="167" t="s">
        <v>3812</v>
      </c>
      <c r="V128" s="167" t="s">
        <v>5550</v>
      </c>
      <c r="W128" s="167" t="s">
        <v>4765</v>
      </c>
    </row>
    <row r="129" spans="1:24">
      <c r="A129" s="161">
        <v>129</v>
      </c>
      <c r="B129" s="162" t="s">
        <v>29</v>
      </c>
      <c r="C129" s="161" t="s">
        <v>419</v>
      </c>
      <c r="D129" s="162" t="s">
        <v>48</v>
      </c>
      <c r="L129" s="167" t="s">
        <v>420</v>
      </c>
      <c r="Q129" s="161" t="s">
        <v>582</v>
      </c>
      <c r="R129" s="162" t="s">
        <v>3751</v>
      </c>
      <c r="S129" s="161" t="s">
        <v>43</v>
      </c>
      <c r="T129" s="167" t="s">
        <v>3811</v>
      </c>
      <c r="V129" s="167" t="s">
        <v>5551</v>
      </c>
      <c r="W129" s="167" t="s">
        <v>4766</v>
      </c>
    </row>
    <row r="130" spans="1:24">
      <c r="A130" s="161">
        <v>130</v>
      </c>
      <c r="B130" s="162" t="s">
        <v>29</v>
      </c>
      <c r="C130" s="161" t="s">
        <v>585</v>
      </c>
      <c r="D130" s="162" t="s">
        <v>60</v>
      </c>
      <c r="H130" s="167" t="s">
        <v>586</v>
      </c>
      <c r="Q130" s="161" t="s">
        <v>587</v>
      </c>
      <c r="R130" s="162" t="s">
        <v>588</v>
      </c>
      <c r="S130" s="161" t="s">
        <v>43</v>
      </c>
      <c r="T130" s="167" t="s">
        <v>3810</v>
      </c>
      <c r="U130" s="167">
        <v>1</v>
      </c>
      <c r="V130" s="167" t="s">
        <v>4767</v>
      </c>
      <c r="W130" s="167" t="s">
        <v>4768</v>
      </c>
      <c r="X130" s="167">
        <v>1</v>
      </c>
    </row>
    <row r="131" spans="1:24">
      <c r="A131" s="161">
        <v>131</v>
      </c>
      <c r="B131" s="162" t="s">
        <v>29</v>
      </c>
      <c r="C131" s="161" t="s">
        <v>589</v>
      </c>
      <c r="D131" s="162" t="s">
        <v>69</v>
      </c>
      <c r="I131" s="167" t="s">
        <v>590</v>
      </c>
      <c r="Q131" s="161" t="s">
        <v>591</v>
      </c>
      <c r="R131" s="162" t="s">
        <v>592</v>
      </c>
      <c r="S131" s="161" t="s">
        <v>34</v>
      </c>
    </row>
    <row r="132" spans="1:24">
      <c r="A132" s="161">
        <v>132</v>
      </c>
      <c r="B132" s="162" t="s">
        <v>29</v>
      </c>
      <c r="C132" s="161" t="s">
        <v>593</v>
      </c>
      <c r="D132" s="162" t="s">
        <v>48</v>
      </c>
      <c r="J132" s="167" t="s">
        <v>594</v>
      </c>
      <c r="Q132" s="161" t="s">
        <v>595</v>
      </c>
      <c r="R132" s="162" t="s">
        <v>596</v>
      </c>
      <c r="S132" s="161" t="s">
        <v>43</v>
      </c>
      <c r="T132" s="167" t="s">
        <v>4025</v>
      </c>
      <c r="V132" s="167" t="s">
        <v>5552</v>
      </c>
      <c r="W132" s="167" t="s">
        <v>4769</v>
      </c>
    </row>
    <row r="133" spans="1:24">
      <c r="A133" s="161">
        <v>133</v>
      </c>
      <c r="B133" s="162" t="s">
        <v>29</v>
      </c>
      <c r="C133" s="161" t="s">
        <v>597</v>
      </c>
      <c r="D133" s="162" t="s">
        <v>48</v>
      </c>
      <c r="J133" s="167" t="s">
        <v>598</v>
      </c>
      <c r="Q133" s="161" t="s">
        <v>599</v>
      </c>
      <c r="R133" s="162" t="s">
        <v>600</v>
      </c>
      <c r="S133" s="161" t="s">
        <v>43</v>
      </c>
      <c r="T133" s="167" t="s">
        <v>3809</v>
      </c>
      <c r="V133" s="167" t="s">
        <v>5553</v>
      </c>
      <c r="W133" s="167" t="s">
        <v>4770</v>
      </c>
    </row>
    <row r="134" spans="1:24">
      <c r="A134" s="161">
        <v>134</v>
      </c>
      <c r="B134" s="162" t="s">
        <v>29</v>
      </c>
      <c r="C134" s="161" t="s">
        <v>603</v>
      </c>
      <c r="D134" s="162" t="s">
        <v>60</v>
      </c>
      <c r="F134" s="167" t="s">
        <v>604</v>
      </c>
      <c r="Q134" s="161" t="s">
        <v>605</v>
      </c>
      <c r="R134" s="162" t="s">
        <v>606</v>
      </c>
      <c r="S134" s="161" t="s">
        <v>64</v>
      </c>
      <c r="T134" s="167" t="s">
        <v>3808</v>
      </c>
      <c r="U134" s="167">
        <v>1</v>
      </c>
      <c r="V134" s="167" t="s">
        <v>4771</v>
      </c>
      <c r="W134" s="167" t="s">
        <v>4772</v>
      </c>
      <c r="X134" s="167">
        <v>1</v>
      </c>
    </row>
    <row r="135" spans="1:24">
      <c r="A135" s="161">
        <v>135</v>
      </c>
      <c r="B135" s="162" t="s">
        <v>29</v>
      </c>
      <c r="C135" s="161" t="s">
        <v>607</v>
      </c>
      <c r="D135" s="162" t="s">
        <v>69</v>
      </c>
      <c r="G135" s="167" t="s">
        <v>608</v>
      </c>
      <c r="Q135" s="161" t="s">
        <v>609</v>
      </c>
      <c r="R135" s="162" t="s">
        <v>610</v>
      </c>
      <c r="S135" s="161" t="s">
        <v>34</v>
      </c>
    </row>
    <row r="136" spans="1:24">
      <c r="A136" s="161">
        <v>136</v>
      </c>
      <c r="B136" s="162" t="s">
        <v>29</v>
      </c>
      <c r="C136" s="161" t="s">
        <v>611</v>
      </c>
      <c r="D136" s="162" t="s">
        <v>48</v>
      </c>
      <c r="H136" s="167" t="s">
        <v>612</v>
      </c>
      <c r="Q136" s="161" t="s">
        <v>613</v>
      </c>
      <c r="R136" s="162" t="s">
        <v>3807</v>
      </c>
      <c r="S136" s="161" t="s">
        <v>43</v>
      </c>
      <c r="T136" s="167" t="s">
        <v>3806</v>
      </c>
      <c r="V136" s="167" t="s">
        <v>5554</v>
      </c>
      <c r="W136" s="167" t="s">
        <v>4773</v>
      </c>
    </row>
    <row r="137" spans="1:24">
      <c r="A137" s="161">
        <v>137</v>
      </c>
      <c r="B137" s="162" t="s">
        <v>29</v>
      </c>
      <c r="C137" s="161" t="s">
        <v>619</v>
      </c>
      <c r="D137" s="162" t="s">
        <v>48</v>
      </c>
      <c r="H137" s="167" t="s">
        <v>620</v>
      </c>
      <c r="Q137" s="161" t="s">
        <v>621</v>
      </c>
      <c r="R137" s="162" t="s">
        <v>3805</v>
      </c>
      <c r="S137" s="161" t="s">
        <v>64</v>
      </c>
      <c r="T137" s="167" t="s">
        <v>3804</v>
      </c>
      <c r="V137" s="167" t="s">
        <v>5555</v>
      </c>
      <c r="W137" s="167" t="s">
        <v>4774</v>
      </c>
    </row>
    <row r="138" spans="1:24">
      <c r="A138" s="161">
        <v>138</v>
      </c>
      <c r="B138" s="162" t="s">
        <v>29</v>
      </c>
      <c r="C138" s="161" t="s">
        <v>625</v>
      </c>
      <c r="D138" s="162" t="s">
        <v>48</v>
      </c>
      <c r="H138" s="167" t="s">
        <v>626</v>
      </c>
      <c r="Q138" s="161" t="s">
        <v>627</v>
      </c>
      <c r="R138" s="162" t="s">
        <v>628</v>
      </c>
      <c r="S138" s="161" t="s">
        <v>43</v>
      </c>
      <c r="T138" s="167" t="s">
        <v>3803</v>
      </c>
      <c r="V138" s="167" t="s">
        <v>5556</v>
      </c>
      <c r="W138" s="167" t="s">
        <v>4775</v>
      </c>
    </row>
    <row r="139" spans="1:24">
      <c r="A139" s="161">
        <v>139</v>
      </c>
      <c r="B139" s="162" t="s">
        <v>29</v>
      </c>
      <c r="C139" s="161" t="s">
        <v>629</v>
      </c>
      <c r="D139" s="162" t="s">
        <v>60</v>
      </c>
      <c r="H139" s="167" t="s">
        <v>630</v>
      </c>
      <c r="Q139" s="161" t="s">
        <v>631</v>
      </c>
      <c r="R139" s="162" t="s">
        <v>632</v>
      </c>
      <c r="S139" s="161" t="s">
        <v>43</v>
      </c>
      <c r="T139" s="167" t="s">
        <v>3802</v>
      </c>
      <c r="U139" s="167">
        <v>1</v>
      </c>
      <c r="V139" s="167" t="s">
        <v>4776</v>
      </c>
      <c r="W139" s="167" t="s">
        <v>4777</v>
      </c>
      <c r="X139" s="167">
        <v>1</v>
      </c>
    </row>
    <row r="140" spans="1:24">
      <c r="A140" s="161">
        <v>140</v>
      </c>
      <c r="B140" s="162" t="s">
        <v>29</v>
      </c>
      <c r="C140" s="161" t="s">
        <v>340</v>
      </c>
      <c r="D140" s="162" t="s">
        <v>69</v>
      </c>
      <c r="I140" s="167" t="s">
        <v>341</v>
      </c>
      <c r="Q140" s="161" t="s">
        <v>634</v>
      </c>
      <c r="R140" s="162" t="s">
        <v>635</v>
      </c>
      <c r="S140" s="161" t="s">
        <v>34</v>
      </c>
    </row>
    <row r="141" spans="1:24">
      <c r="A141">
        <v>141</v>
      </c>
      <c r="B141" s="1" t="s">
        <v>29</v>
      </c>
      <c r="C141" t="s">
        <v>344</v>
      </c>
      <c r="D141" s="1" t="s">
        <v>48</v>
      </c>
      <c r="E141" s="160"/>
      <c r="F141" s="160"/>
      <c r="G141" s="160"/>
      <c r="H141" s="160"/>
      <c r="I141" s="160"/>
      <c r="J141" s="160" t="s">
        <v>345</v>
      </c>
      <c r="K141" s="160"/>
      <c r="L141" s="160"/>
      <c r="M141" s="160"/>
      <c r="N141" s="160"/>
      <c r="O141" s="160"/>
      <c r="P141" s="160"/>
      <c r="Q141" t="s">
        <v>636</v>
      </c>
      <c r="R141" s="1" t="s">
        <v>637</v>
      </c>
      <c r="S141" t="s">
        <v>43</v>
      </c>
      <c r="T141" s="160" t="s">
        <v>4069</v>
      </c>
      <c r="V141" s="167" t="s">
        <v>5557</v>
      </c>
      <c r="W141" s="160" t="s">
        <v>4778</v>
      </c>
      <c r="X141" s="160"/>
    </row>
    <row r="142" spans="1:24">
      <c r="A142">
        <v>142</v>
      </c>
      <c r="B142" s="1" t="s">
        <v>29</v>
      </c>
      <c r="C142" t="s">
        <v>350</v>
      </c>
      <c r="D142" s="1" t="s">
        <v>48</v>
      </c>
      <c r="E142" s="160"/>
      <c r="F142" s="160"/>
      <c r="G142" s="160"/>
      <c r="H142" s="160"/>
      <c r="I142" s="160"/>
      <c r="J142" s="160" t="s">
        <v>351</v>
      </c>
      <c r="K142" s="160"/>
      <c r="L142" s="160"/>
      <c r="M142" s="160"/>
      <c r="N142" s="160"/>
      <c r="O142" s="160"/>
      <c r="P142" s="160"/>
      <c r="Q142" t="s">
        <v>638</v>
      </c>
      <c r="R142" s="1" t="s">
        <v>353</v>
      </c>
      <c r="S142" t="s">
        <v>43</v>
      </c>
      <c r="T142" s="160" t="s">
        <v>3800</v>
      </c>
      <c r="V142" s="167" t="s">
        <v>5558</v>
      </c>
      <c r="W142" s="160" t="s">
        <v>4779</v>
      </c>
      <c r="X142" s="160"/>
    </row>
    <row r="143" spans="1:24">
      <c r="A143">
        <v>143</v>
      </c>
      <c r="B143" s="1" t="s">
        <v>29</v>
      </c>
      <c r="C143" t="s">
        <v>359</v>
      </c>
      <c r="D143" s="1" t="s">
        <v>48</v>
      </c>
      <c r="E143" s="160"/>
      <c r="F143" s="160"/>
      <c r="G143" s="160"/>
      <c r="H143" s="160"/>
      <c r="I143" s="160"/>
      <c r="J143" s="160" t="s">
        <v>360</v>
      </c>
      <c r="K143" s="160"/>
      <c r="L143" s="160"/>
      <c r="M143" s="160"/>
      <c r="N143" s="160"/>
      <c r="O143" s="160"/>
      <c r="P143" s="160"/>
      <c r="Q143" t="s">
        <v>639</v>
      </c>
      <c r="R143" s="1" t="s">
        <v>640</v>
      </c>
      <c r="S143" t="s">
        <v>43</v>
      </c>
      <c r="T143" s="160" t="s">
        <v>3799</v>
      </c>
      <c r="V143" s="167" t="s">
        <v>5559</v>
      </c>
      <c r="W143" s="160" t="s">
        <v>4780</v>
      </c>
      <c r="X143" s="160"/>
    </row>
    <row r="144" spans="1:24">
      <c r="A144">
        <v>144</v>
      </c>
      <c r="B144" s="1" t="s">
        <v>29</v>
      </c>
      <c r="C144" t="s">
        <v>367</v>
      </c>
      <c r="D144" s="1" t="s">
        <v>48</v>
      </c>
      <c r="E144" s="160"/>
      <c r="F144" s="160"/>
      <c r="G144" s="160"/>
      <c r="H144" s="160"/>
      <c r="I144" s="160"/>
      <c r="J144" s="160" t="s">
        <v>368</v>
      </c>
      <c r="K144" s="160"/>
      <c r="L144" s="160"/>
      <c r="M144" s="160"/>
      <c r="N144" s="160"/>
      <c r="O144" s="160"/>
      <c r="P144" s="160"/>
      <c r="Q144" t="s">
        <v>641</v>
      </c>
      <c r="R144" s="1" t="s">
        <v>642</v>
      </c>
      <c r="S144" t="s">
        <v>43</v>
      </c>
      <c r="T144" s="160" t="s">
        <v>3798</v>
      </c>
      <c r="V144" s="167" t="s">
        <v>5560</v>
      </c>
      <c r="W144" s="160" t="s">
        <v>4781</v>
      </c>
      <c r="X144" s="160"/>
    </row>
    <row r="145" spans="1:24">
      <c r="A145">
        <v>145</v>
      </c>
      <c r="B145" s="1" t="s">
        <v>29</v>
      </c>
      <c r="C145" t="s">
        <v>375</v>
      </c>
      <c r="D145" s="1" t="s">
        <v>48</v>
      </c>
      <c r="E145" s="160"/>
      <c r="F145" s="160"/>
      <c r="G145" s="160"/>
      <c r="H145" s="160"/>
      <c r="I145" s="160"/>
      <c r="J145" s="160" t="s">
        <v>376</v>
      </c>
      <c r="K145" s="160"/>
      <c r="L145" s="160"/>
      <c r="M145" s="160"/>
      <c r="N145" s="160"/>
      <c r="O145" s="160"/>
      <c r="P145" s="160"/>
      <c r="Q145" t="s">
        <v>643</v>
      </c>
      <c r="R145" s="1" t="s">
        <v>530</v>
      </c>
      <c r="S145" t="s">
        <v>64</v>
      </c>
      <c r="T145" s="160" t="s">
        <v>3797</v>
      </c>
      <c r="V145" s="167" t="s">
        <v>5561</v>
      </c>
      <c r="W145" s="160" t="s">
        <v>4782</v>
      </c>
      <c r="X145" s="160"/>
    </row>
    <row r="146" spans="1:24">
      <c r="A146">
        <v>146</v>
      </c>
      <c r="B146" s="1" t="s">
        <v>29</v>
      </c>
      <c r="C146" t="s">
        <v>379</v>
      </c>
      <c r="D146" s="1" t="s">
        <v>60</v>
      </c>
      <c r="E146" s="160"/>
      <c r="F146" s="160"/>
      <c r="G146" s="160"/>
      <c r="H146" s="160"/>
      <c r="I146" s="160"/>
      <c r="J146" s="160" t="s">
        <v>380</v>
      </c>
      <c r="K146" s="160"/>
      <c r="L146" s="160"/>
      <c r="M146" s="160"/>
      <c r="N146" s="160"/>
      <c r="O146" s="160"/>
      <c r="P146" s="160"/>
      <c r="Q146" t="s">
        <v>644</v>
      </c>
      <c r="R146" s="1" t="s">
        <v>645</v>
      </c>
      <c r="S146" t="s">
        <v>43</v>
      </c>
      <c r="T146" s="160" t="s">
        <v>3796</v>
      </c>
      <c r="U146" s="167">
        <v>1</v>
      </c>
      <c r="W146" s="160" t="s">
        <v>4783</v>
      </c>
      <c r="X146" s="160">
        <v>1</v>
      </c>
    </row>
    <row r="147" spans="1:24">
      <c r="A147">
        <v>147</v>
      </c>
      <c r="B147" s="1" t="s">
        <v>29</v>
      </c>
      <c r="C147" t="s">
        <v>385</v>
      </c>
      <c r="D147" s="1" t="s">
        <v>69</v>
      </c>
      <c r="E147" s="160"/>
      <c r="F147" s="160"/>
      <c r="G147" s="160"/>
      <c r="H147" s="160"/>
      <c r="I147" s="160"/>
      <c r="J147" s="160"/>
      <c r="K147" s="160" t="s">
        <v>386</v>
      </c>
      <c r="L147" s="160"/>
      <c r="M147" s="160"/>
      <c r="N147" s="160"/>
      <c r="O147" s="160"/>
      <c r="P147" s="160"/>
      <c r="Q147" t="s">
        <v>646</v>
      </c>
      <c r="R147" s="1" t="s">
        <v>388</v>
      </c>
      <c r="S147" t="s">
        <v>34</v>
      </c>
      <c r="T147" s="160"/>
      <c r="W147" s="160"/>
      <c r="X147" s="160"/>
    </row>
    <row r="148" spans="1:24">
      <c r="A148">
        <v>148</v>
      </c>
      <c r="B148" s="1" t="s">
        <v>29</v>
      </c>
      <c r="C148" t="s">
        <v>389</v>
      </c>
      <c r="D148" s="1" t="s">
        <v>48</v>
      </c>
      <c r="E148" s="160"/>
      <c r="F148" s="160"/>
      <c r="G148" s="160"/>
      <c r="H148" s="160"/>
      <c r="I148" s="160"/>
      <c r="J148" s="160"/>
      <c r="K148" s="160"/>
      <c r="L148" s="160" t="s">
        <v>390</v>
      </c>
      <c r="M148" s="160"/>
      <c r="N148" s="160"/>
      <c r="O148" s="160"/>
      <c r="P148" s="160"/>
      <c r="Q148" t="s">
        <v>647</v>
      </c>
      <c r="R148" s="1" t="s">
        <v>648</v>
      </c>
      <c r="S148" t="s">
        <v>43</v>
      </c>
      <c r="T148" s="160" t="s">
        <v>4070</v>
      </c>
      <c r="V148" s="167" t="s">
        <v>5562</v>
      </c>
      <c r="W148" s="160" t="s">
        <v>4784</v>
      </c>
      <c r="X148" s="160"/>
    </row>
    <row r="149" spans="1:24">
      <c r="A149">
        <v>149</v>
      </c>
      <c r="B149" s="1" t="s">
        <v>29</v>
      </c>
      <c r="C149" t="s">
        <v>393</v>
      </c>
      <c r="D149" s="1" t="s">
        <v>48</v>
      </c>
      <c r="E149" s="160"/>
      <c r="F149" s="160"/>
      <c r="G149" s="160"/>
      <c r="H149" s="160"/>
      <c r="I149" s="160"/>
      <c r="J149" s="160"/>
      <c r="K149" s="160"/>
      <c r="L149" s="160" t="s">
        <v>394</v>
      </c>
      <c r="M149" s="160"/>
      <c r="N149" s="160"/>
      <c r="O149" s="160"/>
      <c r="P149" s="160"/>
      <c r="Q149" t="s">
        <v>649</v>
      </c>
      <c r="R149" s="1" t="s">
        <v>650</v>
      </c>
      <c r="S149" t="s">
        <v>43</v>
      </c>
      <c r="T149" s="160" t="s">
        <v>3794</v>
      </c>
      <c r="V149" s="167" t="s">
        <v>5563</v>
      </c>
      <c r="W149" s="160" t="s">
        <v>4785</v>
      </c>
      <c r="X149" s="160"/>
    </row>
    <row r="150" spans="1:24">
      <c r="A150">
        <v>150</v>
      </c>
      <c r="B150" s="1" t="s">
        <v>29</v>
      </c>
      <c r="C150" t="s">
        <v>400</v>
      </c>
      <c r="D150" s="1" t="s">
        <v>48</v>
      </c>
      <c r="E150" s="160"/>
      <c r="F150" s="160"/>
      <c r="G150" s="160"/>
      <c r="H150" s="160"/>
      <c r="I150" s="160"/>
      <c r="J150" s="160"/>
      <c r="K150" s="160"/>
      <c r="L150" s="160" t="s">
        <v>401</v>
      </c>
      <c r="M150" s="160"/>
      <c r="N150" s="160"/>
      <c r="O150" s="160"/>
      <c r="P150" s="160"/>
      <c r="Q150" t="s">
        <v>651</v>
      </c>
      <c r="R150" s="1" t="s">
        <v>652</v>
      </c>
      <c r="S150" t="s">
        <v>43</v>
      </c>
      <c r="T150" s="160" t="s">
        <v>3793</v>
      </c>
      <c r="V150" s="167" t="s">
        <v>5564</v>
      </c>
      <c r="W150" s="160" t="s">
        <v>4786</v>
      </c>
      <c r="X150" s="160"/>
    </row>
    <row r="151" spans="1:24">
      <c r="A151">
        <v>151</v>
      </c>
      <c r="B151" s="1" t="s">
        <v>29</v>
      </c>
      <c r="C151" t="s">
        <v>404</v>
      </c>
      <c r="D151" s="1" t="s">
        <v>48</v>
      </c>
      <c r="E151" s="160"/>
      <c r="F151" s="160"/>
      <c r="G151" s="160"/>
      <c r="H151" s="160"/>
      <c r="I151" s="160"/>
      <c r="J151" s="160"/>
      <c r="K151" s="160"/>
      <c r="L151" s="160" t="s">
        <v>405</v>
      </c>
      <c r="M151" s="160"/>
      <c r="N151" s="160"/>
      <c r="O151" s="160"/>
      <c r="P151" s="160"/>
      <c r="Q151" t="s">
        <v>653</v>
      </c>
      <c r="R151" s="1" t="s">
        <v>654</v>
      </c>
      <c r="S151" t="s">
        <v>43</v>
      </c>
      <c r="T151" s="160" t="s">
        <v>3792</v>
      </c>
      <c r="V151" s="167" t="s">
        <v>5565</v>
      </c>
      <c r="W151" s="160" t="s">
        <v>4787</v>
      </c>
      <c r="X151" s="160"/>
    </row>
    <row r="152" spans="1:24">
      <c r="A152">
        <v>152</v>
      </c>
      <c r="B152" s="1" t="s">
        <v>29</v>
      </c>
      <c r="C152" t="s">
        <v>408</v>
      </c>
      <c r="D152" s="1" t="s">
        <v>60</v>
      </c>
      <c r="E152" s="160"/>
      <c r="F152" s="160"/>
      <c r="G152" s="160"/>
      <c r="H152" s="160"/>
      <c r="I152" s="160"/>
      <c r="J152" s="160"/>
      <c r="K152" s="160"/>
      <c r="L152" s="160" t="s">
        <v>409</v>
      </c>
      <c r="M152" s="160"/>
      <c r="N152" s="160"/>
      <c r="O152" s="160"/>
      <c r="P152" s="160"/>
      <c r="Q152" t="s">
        <v>410</v>
      </c>
      <c r="R152" s="1" t="s">
        <v>411</v>
      </c>
      <c r="S152" t="s">
        <v>43</v>
      </c>
      <c r="T152" s="160" t="s">
        <v>3791</v>
      </c>
      <c r="W152" s="160"/>
      <c r="X152" s="160"/>
    </row>
    <row r="153" spans="1:24">
      <c r="A153">
        <v>153</v>
      </c>
      <c r="B153" s="1" t="s">
        <v>29</v>
      </c>
      <c r="C153" t="s">
        <v>415</v>
      </c>
      <c r="D153" s="1" t="s">
        <v>69</v>
      </c>
      <c r="E153" s="160"/>
      <c r="F153" s="160"/>
      <c r="G153" s="160"/>
      <c r="H153" s="160"/>
      <c r="I153" s="160"/>
      <c r="J153" s="160"/>
      <c r="K153" s="160"/>
      <c r="L153" s="160"/>
      <c r="M153" s="160" t="s">
        <v>416</v>
      </c>
      <c r="N153" s="160"/>
      <c r="O153" s="160"/>
      <c r="P153" s="160"/>
      <c r="Q153" t="s">
        <v>417</v>
      </c>
      <c r="R153" s="1" t="s">
        <v>418</v>
      </c>
      <c r="S153" t="s">
        <v>34</v>
      </c>
      <c r="T153" s="160"/>
      <c r="W153" s="160"/>
      <c r="X153" s="160"/>
    </row>
    <row r="154" spans="1:24">
      <c r="A154">
        <v>154</v>
      </c>
      <c r="B154" s="1" t="s">
        <v>29</v>
      </c>
      <c r="C154" t="s">
        <v>419</v>
      </c>
      <c r="D154" s="1" t="s">
        <v>48</v>
      </c>
      <c r="E154" s="160"/>
      <c r="F154" s="160"/>
      <c r="G154" s="160"/>
      <c r="H154" s="160"/>
      <c r="I154" s="160"/>
      <c r="J154" s="160"/>
      <c r="K154" s="160"/>
      <c r="L154" s="160"/>
      <c r="M154" s="160"/>
      <c r="N154" s="160" t="s">
        <v>420</v>
      </c>
      <c r="O154" s="160"/>
      <c r="P154" s="160"/>
      <c r="Q154" t="s">
        <v>655</v>
      </c>
      <c r="R154" s="1" t="s">
        <v>656</v>
      </c>
      <c r="S154" t="s">
        <v>43</v>
      </c>
      <c r="T154" s="160" t="s">
        <v>3790</v>
      </c>
      <c r="V154" s="167" t="s">
        <v>5566</v>
      </c>
      <c r="W154" s="160" t="s">
        <v>4788</v>
      </c>
      <c r="X154" s="160"/>
    </row>
    <row r="155" spans="1:24">
      <c r="A155">
        <v>155</v>
      </c>
      <c r="B155" s="1" t="s">
        <v>29</v>
      </c>
      <c r="C155" t="s">
        <v>425</v>
      </c>
      <c r="D155" s="1" t="s">
        <v>60</v>
      </c>
      <c r="E155" s="160"/>
      <c r="F155" s="160"/>
      <c r="G155" s="160"/>
      <c r="H155" s="160"/>
      <c r="I155" s="160"/>
      <c r="J155" s="160"/>
      <c r="K155" s="160"/>
      <c r="L155" s="160" t="s">
        <v>426</v>
      </c>
      <c r="M155" s="160"/>
      <c r="N155" s="160"/>
      <c r="O155" s="160"/>
      <c r="P155" s="160"/>
      <c r="Q155" t="s">
        <v>427</v>
      </c>
      <c r="R155" s="1" t="s">
        <v>428</v>
      </c>
      <c r="S155" t="s">
        <v>43</v>
      </c>
      <c r="T155" s="160" t="s">
        <v>3789</v>
      </c>
      <c r="W155" s="160"/>
      <c r="X155" s="160"/>
    </row>
    <row r="156" spans="1:24">
      <c r="A156">
        <v>156</v>
      </c>
      <c r="B156" s="1" t="s">
        <v>29</v>
      </c>
      <c r="C156" t="s">
        <v>415</v>
      </c>
      <c r="D156" s="1" t="s">
        <v>69</v>
      </c>
      <c r="E156" s="160"/>
      <c r="F156" s="160"/>
      <c r="G156" s="160"/>
      <c r="H156" s="160"/>
      <c r="I156" s="160"/>
      <c r="J156" s="160"/>
      <c r="K156" s="160"/>
      <c r="L156" s="160"/>
      <c r="M156" s="160" t="s">
        <v>416</v>
      </c>
      <c r="N156" s="160"/>
      <c r="O156" s="160"/>
      <c r="P156" s="160"/>
      <c r="Q156" t="s">
        <v>429</v>
      </c>
      <c r="R156" s="1" t="s">
        <v>430</v>
      </c>
      <c r="S156" t="s">
        <v>34</v>
      </c>
      <c r="T156" s="160"/>
      <c r="W156" s="160"/>
      <c r="X156" s="160"/>
    </row>
    <row r="157" spans="1:24">
      <c r="A157">
        <v>157</v>
      </c>
      <c r="B157" s="1" t="s">
        <v>29</v>
      </c>
      <c r="C157" t="s">
        <v>419</v>
      </c>
      <c r="D157" s="1" t="s">
        <v>48</v>
      </c>
      <c r="E157" s="160"/>
      <c r="F157" s="160"/>
      <c r="G157" s="160"/>
      <c r="H157" s="160"/>
      <c r="I157" s="160"/>
      <c r="J157" s="160"/>
      <c r="K157" s="160"/>
      <c r="L157" s="160"/>
      <c r="M157" s="160"/>
      <c r="N157" s="160" t="s">
        <v>420</v>
      </c>
      <c r="O157" s="160"/>
      <c r="P157" s="160"/>
      <c r="Q157" t="s">
        <v>657</v>
      </c>
      <c r="R157" s="1" t="s">
        <v>658</v>
      </c>
      <c r="S157" t="s">
        <v>43</v>
      </c>
      <c r="T157" s="160" t="s">
        <v>3788</v>
      </c>
      <c r="V157" s="167" t="s">
        <v>5567</v>
      </c>
      <c r="W157" s="160" t="s">
        <v>4789</v>
      </c>
      <c r="X157" s="160"/>
    </row>
    <row r="158" spans="1:24">
      <c r="A158">
        <v>158</v>
      </c>
      <c r="B158" s="1" t="s">
        <v>29</v>
      </c>
      <c r="C158" t="s">
        <v>434</v>
      </c>
      <c r="D158" s="1" t="s">
        <v>60</v>
      </c>
      <c r="E158" s="160"/>
      <c r="F158" s="160"/>
      <c r="G158" s="160"/>
      <c r="H158" s="160"/>
      <c r="I158" s="160"/>
      <c r="J158" s="160"/>
      <c r="K158" s="160"/>
      <c r="L158" s="160" t="s">
        <v>435</v>
      </c>
      <c r="M158" s="160"/>
      <c r="N158" s="160"/>
      <c r="O158" s="160"/>
      <c r="P158" s="160"/>
      <c r="Q158" t="s">
        <v>436</v>
      </c>
      <c r="R158" s="1" t="s">
        <v>437</v>
      </c>
      <c r="S158" t="s">
        <v>43</v>
      </c>
      <c r="T158" s="160" t="s">
        <v>3787</v>
      </c>
      <c r="W158" s="160"/>
      <c r="X158" s="160"/>
    </row>
    <row r="159" spans="1:24">
      <c r="A159">
        <v>159</v>
      </c>
      <c r="B159" s="1" t="s">
        <v>29</v>
      </c>
      <c r="C159" t="s">
        <v>415</v>
      </c>
      <c r="D159" s="1" t="s">
        <v>69</v>
      </c>
      <c r="E159" s="160"/>
      <c r="F159" s="160"/>
      <c r="G159" s="160"/>
      <c r="H159" s="160"/>
      <c r="I159" s="160"/>
      <c r="J159" s="160"/>
      <c r="K159" s="160"/>
      <c r="L159" s="160"/>
      <c r="M159" s="160" t="s">
        <v>416</v>
      </c>
      <c r="N159" s="160"/>
      <c r="O159" s="160"/>
      <c r="P159" s="160"/>
      <c r="Q159" t="s">
        <v>438</v>
      </c>
      <c r="R159" s="1" t="s">
        <v>550</v>
      </c>
      <c r="S159" t="s">
        <v>34</v>
      </c>
      <c r="T159" s="160"/>
      <c r="W159" s="160"/>
      <c r="X159" s="160"/>
    </row>
    <row r="160" spans="1:24">
      <c r="A160">
        <v>160</v>
      </c>
      <c r="B160" s="1" t="s">
        <v>29</v>
      </c>
      <c r="C160" t="s">
        <v>440</v>
      </c>
      <c r="D160" s="1" t="s">
        <v>48</v>
      </c>
      <c r="E160" s="160"/>
      <c r="F160" s="160"/>
      <c r="G160" s="160"/>
      <c r="H160" s="160"/>
      <c r="I160" s="160"/>
      <c r="J160" s="160"/>
      <c r="K160" s="160"/>
      <c r="L160" s="160"/>
      <c r="M160" s="160"/>
      <c r="N160" s="160" t="s">
        <v>441</v>
      </c>
      <c r="O160" s="160"/>
      <c r="P160" s="160"/>
      <c r="Q160" t="s">
        <v>659</v>
      </c>
      <c r="R160" s="1" t="s">
        <v>660</v>
      </c>
      <c r="S160" t="s">
        <v>43</v>
      </c>
      <c r="T160" s="160" t="s">
        <v>3786</v>
      </c>
      <c r="V160" s="167" t="s">
        <v>5568</v>
      </c>
      <c r="W160" s="160" t="s">
        <v>4790</v>
      </c>
      <c r="X160" s="160"/>
    </row>
    <row r="161" spans="1:24">
      <c r="A161">
        <v>161</v>
      </c>
      <c r="B161" s="1" t="s">
        <v>29</v>
      </c>
      <c r="C161" t="s">
        <v>446</v>
      </c>
      <c r="D161" s="1" t="s">
        <v>60</v>
      </c>
      <c r="E161" s="160"/>
      <c r="F161" s="160"/>
      <c r="G161" s="160"/>
      <c r="H161" s="160"/>
      <c r="I161" s="160"/>
      <c r="J161" s="160" t="s">
        <v>447</v>
      </c>
      <c r="K161" s="160"/>
      <c r="L161" s="160"/>
      <c r="M161" s="160"/>
      <c r="N161" s="160"/>
      <c r="O161" s="160"/>
      <c r="P161" s="160"/>
      <c r="Q161" t="s">
        <v>661</v>
      </c>
      <c r="R161" s="1" t="s">
        <v>662</v>
      </c>
      <c r="S161" t="s">
        <v>43</v>
      </c>
      <c r="T161" s="160" t="s">
        <v>3785</v>
      </c>
      <c r="U161" s="167">
        <v>1</v>
      </c>
      <c r="W161" s="160" t="s">
        <v>4791</v>
      </c>
      <c r="X161" s="160">
        <v>1</v>
      </c>
    </row>
    <row r="162" spans="1:24">
      <c r="A162">
        <v>162</v>
      </c>
      <c r="B162" s="1" t="s">
        <v>29</v>
      </c>
      <c r="C162" t="s">
        <v>452</v>
      </c>
      <c r="D162" s="1" t="s">
        <v>69</v>
      </c>
      <c r="E162" s="160"/>
      <c r="F162" s="160"/>
      <c r="G162" s="160"/>
      <c r="H162" s="160"/>
      <c r="I162" s="160"/>
      <c r="J162" s="160"/>
      <c r="K162" s="160" t="s">
        <v>453</v>
      </c>
      <c r="L162" s="160"/>
      <c r="M162" s="160"/>
      <c r="N162" s="160"/>
      <c r="O162" s="160"/>
      <c r="P162" s="160"/>
      <c r="Q162" t="s">
        <v>663</v>
      </c>
      <c r="R162" s="1" t="s">
        <v>664</v>
      </c>
      <c r="S162" t="s">
        <v>34</v>
      </c>
      <c r="T162" s="160"/>
      <c r="W162" s="160"/>
      <c r="X162" s="160"/>
    </row>
    <row r="163" spans="1:24">
      <c r="A163">
        <v>163</v>
      </c>
      <c r="B163" s="1" t="s">
        <v>29</v>
      </c>
      <c r="C163" t="s">
        <v>456</v>
      </c>
      <c r="D163" s="1" t="s">
        <v>48</v>
      </c>
      <c r="E163" s="160"/>
      <c r="F163" s="160"/>
      <c r="G163" s="160"/>
      <c r="H163" s="160"/>
      <c r="I163" s="160"/>
      <c r="J163" s="160"/>
      <c r="K163" s="160"/>
      <c r="L163" s="160" t="s">
        <v>457</v>
      </c>
      <c r="M163" s="160"/>
      <c r="N163" s="160"/>
      <c r="O163" s="160"/>
      <c r="P163" s="160"/>
      <c r="Q163" t="s">
        <v>665</v>
      </c>
      <c r="R163" s="1" t="s">
        <v>666</v>
      </c>
      <c r="S163" t="s">
        <v>43</v>
      </c>
      <c r="T163" s="160" t="s">
        <v>3784</v>
      </c>
      <c r="V163" s="167" t="s">
        <v>5569</v>
      </c>
      <c r="W163" s="160" t="s">
        <v>4792</v>
      </c>
      <c r="X163" s="160"/>
    </row>
    <row r="164" spans="1:24">
      <c r="A164">
        <v>164</v>
      </c>
      <c r="B164" s="1" t="s">
        <v>29</v>
      </c>
      <c r="C164" t="s">
        <v>462</v>
      </c>
      <c r="D164" s="1" t="s">
        <v>48</v>
      </c>
      <c r="E164" s="160"/>
      <c r="F164" s="160"/>
      <c r="G164" s="160"/>
      <c r="H164" s="160"/>
      <c r="I164" s="160"/>
      <c r="J164" s="160"/>
      <c r="K164" s="160"/>
      <c r="L164" s="160" t="s">
        <v>463</v>
      </c>
      <c r="M164" s="160"/>
      <c r="N164" s="160"/>
      <c r="O164" s="160"/>
      <c r="P164" s="160"/>
      <c r="Q164" t="s">
        <v>667</v>
      </c>
      <c r="R164" s="1" t="s">
        <v>668</v>
      </c>
      <c r="S164" t="s">
        <v>43</v>
      </c>
      <c r="T164" s="160" t="s">
        <v>3783</v>
      </c>
      <c r="V164" s="167" t="s">
        <v>5570</v>
      </c>
      <c r="W164" s="160" t="s">
        <v>4793</v>
      </c>
      <c r="X164" s="160"/>
    </row>
    <row r="165" spans="1:24">
      <c r="A165">
        <v>165</v>
      </c>
      <c r="B165" s="1" t="s">
        <v>29</v>
      </c>
      <c r="C165" t="s">
        <v>468</v>
      </c>
      <c r="D165" s="1" t="s">
        <v>48</v>
      </c>
      <c r="E165" s="160"/>
      <c r="F165" s="160"/>
      <c r="G165" s="160"/>
      <c r="H165" s="160"/>
      <c r="I165" s="160"/>
      <c r="J165" s="160"/>
      <c r="K165" s="160"/>
      <c r="L165" s="160" t="s">
        <v>469</v>
      </c>
      <c r="M165" s="160"/>
      <c r="N165" s="160"/>
      <c r="O165" s="160"/>
      <c r="P165" s="160"/>
      <c r="Q165" t="s">
        <v>669</v>
      </c>
      <c r="R165" s="1" t="s">
        <v>670</v>
      </c>
      <c r="S165" t="s">
        <v>43</v>
      </c>
      <c r="T165" s="160" t="s">
        <v>3782</v>
      </c>
      <c r="V165" s="167" t="s">
        <v>5571</v>
      </c>
      <c r="W165" s="160" t="s">
        <v>4794</v>
      </c>
      <c r="X165" s="160"/>
    </row>
    <row r="166" spans="1:24">
      <c r="A166">
        <v>166</v>
      </c>
      <c r="B166" s="1" t="s">
        <v>29</v>
      </c>
      <c r="C166" t="s">
        <v>474</v>
      </c>
      <c r="D166" s="1" t="s">
        <v>48</v>
      </c>
      <c r="E166" s="160"/>
      <c r="F166" s="160"/>
      <c r="G166" s="160"/>
      <c r="H166" s="160"/>
      <c r="I166" s="160"/>
      <c r="J166" s="160"/>
      <c r="K166" s="160"/>
      <c r="L166" s="160" t="s">
        <v>475</v>
      </c>
      <c r="M166" s="160"/>
      <c r="N166" s="160"/>
      <c r="O166" s="160"/>
      <c r="P166" s="160"/>
      <c r="Q166" t="s">
        <v>671</v>
      </c>
      <c r="R166" s="1" t="s">
        <v>672</v>
      </c>
      <c r="S166" t="s">
        <v>43</v>
      </c>
      <c r="T166" s="160" t="s">
        <v>3781</v>
      </c>
      <c r="V166" s="167" t="s">
        <v>5572</v>
      </c>
      <c r="W166" s="160" t="s">
        <v>4795</v>
      </c>
      <c r="X166" s="160"/>
    </row>
    <row r="167" spans="1:24">
      <c r="A167">
        <v>167</v>
      </c>
      <c r="B167" s="1" t="s">
        <v>29</v>
      </c>
      <c r="C167" t="s">
        <v>480</v>
      </c>
      <c r="D167" s="1" t="s">
        <v>48</v>
      </c>
      <c r="E167" s="160"/>
      <c r="F167" s="160"/>
      <c r="G167" s="160"/>
      <c r="H167" s="160"/>
      <c r="I167" s="160"/>
      <c r="J167" s="160"/>
      <c r="K167" s="160"/>
      <c r="L167" s="160" t="s">
        <v>481</v>
      </c>
      <c r="M167" s="160"/>
      <c r="N167" s="160"/>
      <c r="O167" s="160"/>
      <c r="P167" s="160"/>
      <c r="Q167" t="s">
        <v>673</v>
      </c>
      <c r="R167" s="1" t="s">
        <v>674</v>
      </c>
      <c r="S167" t="s">
        <v>64</v>
      </c>
      <c r="T167" s="160" t="s">
        <v>3780</v>
      </c>
      <c r="V167" s="167" t="s">
        <v>5573</v>
      </c>
      <c r="W167" s="160" t="s">
        <v>4796</v>
      </c>
      <c r="X167" s="160"/>
    </row>
    <row r="168" spans="1:24">
      <c r="A168">
        <v>168</v>
      </c>
      <c r="B168" s="1" t="s">
        <v>29</v>
      </c>
      <c r="C168" t="s">
        <v>489</v>
      </c>
      <c r="D168" s="1" t="s">
        <v>60</v>
      </c>
      <c r="E168" s="160"/>
      <c r="F168" s="160"/>
      <c r="G168" s="160"/>
      <c r="H168" s="160"/>
      <c r="I168" s="160"/>
      <c r="J168" s="160" t="s">
        <v>490</v>
      </c>
      <c r="K168" s="160"/>
      <c r="L168" s="160"/>
      <c r="M168" s="160"/>
      <c r="N168" s="160"/>
      <c r="O168" s="160"/>
      <c r="P168" s="160"/>
      <c r="Q168" t="s">
        <v>491</v>
      </c>
      <c r="R168" s="1" t="s">
        <v>492</v>
      </c>
      <c r="S168" t="s">
        <v>64</v>
      </c>
      <c r="T168" s="160" t="s">
        <v>3779</v>
      </c>
      <c r="U168" s="167">
        <v>1</v>
      </c>
      <c r="W168" s="160" t="s">
        <v>4797</v>
      </c>
      <c r="X168" s="160">
        <v>1</v>
      </c>
    </row>
    <row r="169" spans="1:24">
      <c r="A169">
        <v>169</v>
      </c>
      <c r="B169" s="1" t="s">
        <v>29</v>
      </c>
      <c r="C169" t="s">
        <v>415</v>
      </c>
      <c r="D169" s="1" t="s">
        <v>69</v>
      </c>
      <c r="E169" s="160"/>
      <c r="F169" s="160"/>
      <c r="G169" s="160"/>
      <c r="H169" s="160"/>
      <c r="I169" s="160"/>
      <c r="J169" s="160"/>
      <c r="K169" s="160" t="s">
        <v>416</v>
      </c>
      <c r="L169" s="160"/>
      <c r="M169" s="160"/>
      <c r="N169" s="160"/>
      <c r="O169" s="160"/>
      <c r="P169" s="160"/>
      <c r="Q169" t="s">
        <v>493</v>
      </c>
      <c r="R169" s="1" t="s">
        <v>3754</v>
      </c>
      <c r="S169" t="s">
        <v>34</v>
      </c>
      <c r="T169" s="160"/>
      <c r="W169" s="160"/>
      <c r="X169" s="160"/>
    </row>
    <row r="170" spans="1:24">
      <c r="A170">
        <v>170</v>
      </c>
      <c r="B170" s="1" t="s">
        <v>29</v>
      </c>
      <c r="C170" t="s">
        <v>495</v>
      </c>
      <c r="D170" s="1" t="s">
        <v>48</v>
      </c>
      <c r="E170" s="160"/>
      <c r="F170" s="160"/>
      <c r="G170" s="160"/>
      <c r="H170" s="160"/>
      <c r="I170" s="160"/>
      <c r="J170" s="160"/>
      <c r="K170" s="160"/>
      <c r="L170" s="160" t="s">
        <v>496</v>
      </c>
      <c r="M170" s="160"/>
      <c r="N170" s="160"/>
      <c r="O170" s="160"/>
      <c r="P170" s="160"/>
      <c r="Q170" t="s">
        <v>497</v>
      </c>
      <c r="R170" s="1" t="s">
        <v>3753</v>
      </c>
      <c r="S170" t="s">
        <v>64</v>
      </c>
      <c r="T170" s="160" t="s">
        <v>3778</v>
      </c>
      <c r="V170" s="167" t="s">
        <v>5574</v>
      </c>
      <c r="W170" s="160" t="s">
        <v>4798</v>
      </c>
      <c r="X170" s="160"/>
    </row>
    <row r="171" spans="1:24">
      <c r="A171">
        <v>171</v>
      </c>
      <c r="B171" s="1" t="s">
        <v>29</v>
      </c>
      <c r="C171" t="s">
        <v>419</v>
      </c>
      <c r="D171" s="1" t="s">
        <v>48</v>
      </c>
      <c r="E171" s="160"/>
      <c r="F171" s="160"/>
      <c r="G171" s="160"/>
      <c r="H171" s="160"/>
      <c r="I171" s="160"/>
      <c r="J171" s="160"/>
      <c r="K171" s="160"/>
      <c r="L171" s="160" t="s">
        <v>420</v>
      </c>
      <c r="M171" s="160"/>
      <c r="N171" s="160"/>
      <c r="O171" s="160"/>
      <c r="P171" s="160"/>
      <c r="Q171" t="s">
        <v>675</v>
      </c>
      <c r="R171" s="1" t="s">
        <v>3751</v>
      </c>
      <c r="S171" t="s">
        <v>64</v>
      </c>
      <c r="T171" s="160" t="s">
        <v>3777</v>
      </c>
      <c r="V171" s="167" t="s">
        <v>5575</v>
      </c>
      <c r="W171" s="160" t="s">
        <v>4799</v>
      </c>
      <c r="X171" s="160"/>
    </row>
    <row r="172" spans="1:24">
      <c r="A172">
        <v>172</v>
      </c>
      <c r="B172" s="1" t="s">
        <v>29</v>
      </c>
      <c r="C172" t="s">
        <v>676</v>
      </c>
      <c r="D172" s="1" t="s">
        <v>60</v>
      </c>
      <c r="E172" s="160"/>
      <c r="F172" s="160"/>
      <c r="G172" s="160"/>
      <c r="H172" s="160" t="s">
        <v>677</v>
      </c>
      <c r="I172" s="160"/>
      <c r="J172" s="160"/>
      <c r="K172" s="160"/>
      <c r="L172" s="160"/>
      <c r="M172" s="160"/>
      <c r="N172" s="160"/>
      <c r="O172" s="160"/>
      <c r="P172" s="160"/>
      <c r="Q172" t="s">
        <v>678</v>
      </c>
      <c r="R172" s="1" t="s">
        <v>679</v>
      </c>
      <c r="S172" t="s">
        <v>43</v>
      </c>
      <c r="T172" s="160" t="s">
        <v>3776</v>
      </c>
      <c r="U172" s="167">
        <v>1</v>
      </c>
      <c r="V172" s="167" t="s">
        <v>4800</v>
      </c>
      <c r="W172" s="160" t="s">
        <v>4801</v>
      </c>
      <c r="X172" s="160">
        <v>1</v>
      </c>
    </row>
    <row r="173" spans="1:24">
      <c r="A173">
        <v>173</v>
      </c>
      <c r="B173" s="1" t="s">
        <v>29</v>
      </c>
      <c r="C173" t="s">
        <v>340</v>
      </c>
      <c r="D173" s="1" t="s">
        <v>69</v>
      </c>
      <c r="E173" s="160"/>
      <c r="F173" s="160"/>
      <c r="G173" s="160"/>
      <c r="H173" s="160"/>
      <c r="I173" s="160" t="s">
        <v>341</v>
      </c>
      <c r="J173" s="160"/>
      <c r="K173" s="160"/>
      <c r="L173" s="160"/>
      <c r="M173" s="160"/>
      <c r="N173" s="160"/>
      <c r="O173" s="160"/>
      <c r="P173" s="160"/>
      <c r="Q173" t="s">
        <v>680</v>
      </c>
      <c r="R173" s="1" t="s">
        <v>681</v>
      </c>
      <c r="S173" t="s">
        <v>34</v>
      </c>
      <c r="T173" s="160"/>
      <c r="W173" s="160"/>
      <c r="X173" s="160"/>
    </row>
    <row r="174" spans="1:24">
      <c r="A174">
        <v>174</v>
      </c>
      <c r="B174" s="1" t="s">
        <v>29</v>
      </c>
      <c r="C174" t="s">
        <v>344</v>
      </c>
      <c r="D174" s="1" t="s">
        <v>48</v>
      </c>
      <c r="E174" s="160"/>
      <c r="F174" s="160"/>
      <c r="G174" s="160"/>
      <c r="H174" s="160"/>
      <c r="I174" s="160"/>
      <c r="J174" s="160" t="s">
        <v>345</v>
      </c>
      <c r="K174" s="160"/>
      <c r="L174" s="160"/>
      <c r="M174" s="160"/>
      <c r="N174" s="160"/>
      <c r="O174" s="160"/>
      <c r="P174" s="160"/>
      <c r="Q174" t="s">
        <v>683</v>
      </c>
      <c r="R174" s="1" t="s">
        <v>684</v>
      </c>
      <c r="S174" t="s">
        <v>43</v>
      </c>
      <c r="T174" s="160" t="s">
        <v>4071</v>
      </c>
      <c r="V174" s="167" t="s">
        <v>5576</v>
      </c>
      <c r="W174" s="160" t="s">
        <v>4802</v>
      </c>
      <c r="X174" s="160"/>
    </row>
    <row r="175" spans="1:24">
      <c r="A175">
        <v>175</v>
      </c>
      <c r="B175" s="1" t="s">
        <v>29</v>
      </c>
      <c r="C175" t="s">
        <v>350</v>
      </c>
      <c r="D175" s="1" t="s">
        <v>48</v>
      </c>
      <c r="E175" s="160"/>
      <c r="F175" s="160"/>
      <c r="G175" s="160"/>
      <c r="H175" s="160"/>
      <c r="I175" s="160"/>
      <c r="J175" s="160" t="s">
        <v>351</v>
      </c>
      <c r="K175" s="160"/>
      <c r="L175" s="160"/>
      <c r="M175" s="160"/>
      <c r="N175" s="160"/>
      <c r="O175" s="160"/>
      <c r="P175" s="160"/>
      <c r="Q175" t="s">
        <v>685</v>
      </c>
      <c r="R175" s="1" t="s">
        <v>353</v>
      </c>
      <c r="S175" t="s">
        <v>43</v>
      </c>
      <c r="T175" s="160" t="s">
        <v>3774</v>
      </c>
      <c r="V175" s="167" t="s">
        <v>5577</v>
      </c>
      <c r="W175" s="160" t="s">
        <v>4803</v>
      </c>
      <c r="X175" s="160"/>
    </row>
    <row r="176" spans="1:24">
      <c r="A176">
        <v>176</v>
      </c>
      <c r="B176" s="1" t="s">
        <v>29</v>
      </c>
      <c r="C176" t="s">
        <v>359</v>
      </c>
      <c r="D176" s="1" t="s">
        <v>48</v>
      </c>
      <c r="E176" s="160"/>
      <c r="F176" s="160"/>
      <c r="G176" s="160"/>
      <c r="H176" s="160"/>
      <c r="I176" s="160"/>
      <c r="J176" s="160" t="s">
        <v>360</v>
      </c>
      <c r="K176" s="160"/>
      <c r="L176" s="160"/>
      <c r="M176" s="160"/>
      <c r="N176" s="160"/>
      <c r="O176" s="160"/>
      <c r="P176" s="160"/>
      <c r="Q176" t="s">
        <v>686</v>
      </c>
      <c r="R176" s="1" t="s">
        <v>687</v>
      </c>
      <c r="S176" t="s">
        <v>43</v>
      </c>
      <c r="T176" s="160" t="s">
        <v>3773</v>
      </c>
      <c r="V176" s="167" t="s">
        <v>5578</v>
      </c>
      <c r="W176" s="160" t="s">
        <v>4804</v>
      </c>
      <c r="X176" s="160"/>
    </row>
    <row r="177" spans="1:24">
      <c r="A177">
        <v>177</v>
      </c>
      <c r="B177" s="1" t="s">
        <v>29</v>
      </c>
      <c r="C177" t="s">
        <v>379</v>
      </c>
      <c r="D177" s="1" t="s">
        <v>60</v>
      </c>
      <c r="E177" s="160"/>
      <c r="F177" s="160"/>
      <c r="G177" s="160"/>
      <c r="H177" s="160"/>
      <c r="I177" s="160"/>
      <c r="J177" s="160" t="s">
        <v>380</v>
      </c>
      <c r="K177" s="160"/>
      <c r="L177" s="160"/>
      <c r="M177" s="160"/>
      <c r="N177" s="160"/>
      <c r="O177" s="160"/>
      <c r="P177" s="160"/>
      <c r="Q177" t="s">
        <v>688</v>
      </c>
      <c r="R177" s="1" t="s">
        <v>689</v>
      </c>
      <c r="S177" t="s">
        <v>43</v>
      </c>
      <c r="T177" s="160" t="s">
        <v>3772</v>
      </c>
      <c r="U177" s="167">
        <v>1</v>
      </c>
      <c r="W177" s="160" t="s">
        <v>4805</v>
      </c>
      <c r="X177" s="160">
        <v>1</v>
      </c>
    </row>
    <row r="178" spans="1:24">
      <c r="A178">
        <v>178</v>
      </c>
      <c r="B178" s="1" t="s">
        <v>29</v>
      </c>
      <c r="C178" t="s">
        <v>385</v>
      </c>
      <c r="D178" s="1" t="s">
        <v>69</v>
      </c>
      <c r="E178" s="160"/>
      <c r="F178" s="160"/>
      <c r="G178" s="160"/>
      <c r="H178" s="160"/>
      <c r="I178" s="160"/>
      <c r="J178" s="160"/>
      <c r="K178" s="160" t="s">
        <v>386</v>
      </c>
      <c r="L178" s="160"/>
      <c r="M178" s="160"/>
      <c r="N178" s="160"/>
      <c r="O178" s="160"/>
      <c r="P178" s="160"/>
      <c r="Q178" t="s">
        <v>690</v>
      </c>
      <c r="R178" s="1" t="s">
        <v>388</v>
      </c>
      <c r="S178" t="s">
        <v>34</v>
      </c>
      <c r="T178" s="160"/>
      <c r="W178" s="160"/>
      <c r="X178" s="160"/>
    </row>
    <row r="179" spans="1:24">
      <c r="A179">
        <v>179</v>
      </c>
      <c r="B179" s="1" t="s">
        <v>29</v>
      </c>
      <c r="C179" t="s">
        <v>389</v>
      </c>
      <c r="D179" s="1" t="s">
        <v>48</v>
      </c>
      <c r="E179" s="160"/>
      <c r="F179" s="160"/>
      <c r="G179" s="160"/>
      <c r="H179" s="160"/>
      <c r="I179" s="160"/>
      <c r="J179" s="160"/>
      <c r="K179" s="160"/>
      <c r="L179" s="160" t="s">
        <v>390</v>
      </c>
      <c r="M179" s="160"/>
      <c r="N179" s="160"/>
      <c r="O179" s="160"/>
      <c r="P179" s="160"/>
      <c r="Q179" t="s">
        <v>691</v>
      </c>
      <c r="R179" s="1" t="s">
        <v>692</v>
      </c>
      <c r="S179" t="s">
        <v>43</v>
      </c>
      <c r="T179" s="160" t="s">
        <v>4072</v>
      </c>
      <c r="V179" s="167" t="s">
        <v>5579</v>
      </c>
      <c r="W179" s="160" t="s">
        <v>4806</v>
      </c>
      <c r="X179" s="160"/>
    </row>
    <row r="180" spans="1:24">
      <c r="A180">
        <v>180</v>
      </c>
      <c r="B180" s="1" t="s">
        <v>29</v>
      </c>
      <c r="C180" t="s">
        <v>393</v>
      </c>
      <c r="D180" s="1" t="s">
        <v>48</v>
      </c>
      <c r="E180" s="160"/>
      <c r="F180" s="160"/>
      <c r="G180" s="160"/>
      <c r="H180" s="160"/>
      <c r="I180" s="160"/>
      <c r="J180" s="160"/>
      <c r="K180" s="160"/>
      <c r="L180" s="160" t="s">
        <v>394</v>
      </c>
      <c r="M180" s="160"/>
      <c r="N180" s="160"/>
      <c r="O180" s="160"/>
      <c r="P180" s="160"/>
      <c r="Q180" t="s">
        <v>693</v>
      </c>
      <c r="R180" s="1" t="s">
        <v>694</v>
      </c>
      <c r="S180" t="s">
        <v>43</v>
      </c>
      <c r="T180" s="160" t="s">
        <v>3770</v>
      </c>
      <c r="V180" s="167" t="s">
        <v>5580</v>
      </c>
      <c r="W180" s="160" t="s">
        <v>4807</v>
      </c>
      <c r="X180" s="160"/>
    </row>
    <row r="181" spans="1:24">
      <c r="A181">
        <v>181</v>
      </c>
      <c r="B181" s="1" t="s">
        <v>29</v>
      </c>
      <c r="C181" t="s">
        <v>400</v>
      </c>
      <c r="D181" s="1" t="s">
        <v>48</v>
      </c>
      <c r="E181" s="160"/>
      <c r="F181" s="160"/>
      <c r="G181" s="160"/>
      <c r="H181" s="160"/>
      <c r="I181" s="160"/>
      <c r="J181" s="160"/>
      <c r="K181" s="160"/>
      <c r="L181" s="160" t="s">
        <v>401</v>
      </c>
      <c r="M181" s="160"/>
      <c r="N181" s="160"/>
      <c r="O181" s="160"/>
      <c r="P181" s="160"/>
      <c r="Q181" t="s">
        <v>695</v>
      </c>
      <c r="R181" s="1" t="s">
        <v>696</v>
      </c>
      <c r="S181" t="s">
        <v>43</v>
      </c>
      <c r="T181" s="160" t="s">
        <v>3769</v>
      </c>
      <c r="V181" s="167" t="s">
        <v>5581</v>
      </c>
      <c r="W181" s="160" t="s">
        <v>4808</v>
      </c>
      <c r="X181" s="160"/>
    </row>
    <row r="182" spans="1:24">
      <c r="A182">
        <v>182</v>
      </c>
      <c r="B182" s="1" t="s">
        <v>29</v>
      </c>
      <c r="C182" t="s">
        <v>404</v>
      </c>
      <c r="D182" s="1" t="s">
        <v>48</v>
      </c>
      <c r="E182" s="160"/>
      <c r="F182" s="160"/>
      <c r="G182" s="160"/>
      <c r="H182" s="160"/>
      <c r="I182" s="160"/>
      <c r="J182" s="160"/>
      <c r="K182" s="160"/>
      <c r="L182" s="160" t="s">
        <v>405</v>
      </c>
      <c r="M182" s="160"/>
      <c r="N182" s="160"/>
      <c r="O182" s="160"/>
      <c r="P182" s="160"/>
      <c r="Q182" t="s">
        <v>697</v>
      </c>
      <c r="R182" s="1" t="s">
        <v>698</v>
      </c>
      <c r="S182" t="s">
        <v>43</v>
      </c>
      <c r="T182" s="160" t="s">
        <v>3768</v>
      </c>
      <c r="V182" s="167" t="s">
        <v>5582</v>
      </c>
      <c r="W182" s="160" t="s">
        <v>4809</v>
      </c>
      <c r="X182" s="160"/>
    </row>
    <row r="183" spans="1:24">
      <c r="A183">
        <v>183</v>
      </c>
      <c r="B183" s="1" t="s">
        <v>29</v>
      </c>
      <c r="C183" t="s">
        <v>408</v>
      </c>
      <c r="D183" s="1" t="s">
        <v>60</v>
      </c>
      <c r="E183" s="160"/>
      <c r="F183" s="160"/>
      <c r="G183" s="160"/>
      <c r="H183" s="160"/>
      <c r="I183" s="160"/>
      <c r="J183" s="160"/>
      <c r="K183" s="160"/>
      <c r="L183" s="160" t="s">
        <v>409</v>
      </c>
      <c r="M183" s="160"/>
      <c r="N183" s="160"/>
      <c r="O183" s="160"/>
      <c r="P183" s="160"/>
      <c r="Q183" t="s">
        <v>410</v>
      </c>
      <c r="R183" s="1" t="s">
        <v>411</v>
      </c>
      <c r="S183" t="s">
        <v>43</v>
      </c>
      <c r="T183" s="160" t="s">
        <v>3767</v>
      </c>
      <c r="W183" s="160"/>
      <c r="X183" s="160"/>
    </row>
    <row r="184" spans="1:24">
      <c r="A184">
        <v>184</v>
      </c>
      <c r="B184" s="1" t="s">
        <v>29</v>
      </c>
      <c r="C184" t="s">
        <v>415</v>
      </c>
      <c r="D184" s="1" t="s">
        <v>69</v>
      </c>
      <c r="E184" s="160"/>
      <c r="F184" s="160"/>
      <c r="G184" s="160"/>
      <c r="H184" s="160"/>
      <c r="I184" s="160"/>
      <c r="J184" s="160"/>
      <c r="K184" s="160"/>
      <c r="L184" s="160"/>
      <c r="M184" s="160" t="s">
        <v>416</v>
      </c>
      <c r="N184" s="160"/>
      <c r="O184" s="160"/>
      <c r="P184" s="160"/>
      <c r="Q184" t="s">
        <v>417</v>
      </c>
      <c r="R184" s="1" t="s">
        <v>418</v>
      </c>
      <c r="S184" t="s">
        <v>34</v>
      </c>
      <c r="T184" s="160"/>
      <c r="W184" s="160"/>
      <c r="X184" s="160"/>
    </row>
    <row r="185" spans="1:24">
      <c r="A185">
        <v>185</v>
      </c>
      <c r="B185" s="1" t="s">
        <v>29</v>
      </c>
      <c r="C185" t="s">
        <v>419</v>
      </c>
      <c r="D185" s="1" t="s">
        <v>48</v>
      </c>
      <c r="E185" s="160"/>
      <c r="F185" s="160"/>
      <c r="G185" s="160"/>
      <c r="H185" s="160"/>
      <c r="I185" s="160"/>
      <c r="J185" s="160"/>
      <c r="K185" s="160"/>
      <c r="L185" s="160"/>
      <c r="M185" s="160"/>
      <c r="N185" s="160" t="s">
        <v>420</v>
      </c>
      <c r="O185" s="160"/>
      <c r="P185" s="160"/>
      <c r="Q185" t="s">
        <v>699</v>
      </c>
      <c r="R185" s="1" t="s">
        <v>700</v>
      </c>
      <c r="S185" t="s">
        <v>43</v>
      </c>
      <c r="T185" s="160" t="s">
        <v>3766</v>
      </c>
      <c r="V185" s="167" t="s">
        <v>5583</v>
      </c>
      <c r="W185" s="160" t="s">
        <v>4810</v>
      </c>
      <c r="X185" s="160"/>
    </row>
    <row r="186" spans="1:24">
      <c r="A186">
        <v>186</v>
      </c>
      <c r="B186" s="1" t="s">
        <v>29</v>
      </c>
      <c r="C186" t="s">
        <v>425</v>
      </c>
      <c r="D186" s="1" t="s">
        <v>60</v>
      </c>
      <c r="E186" s="160"/>
      <c r="F186" s="160"/>
      <c r="G186" s="160"/>
      <c r="H186" s="160"/>
      <c r="I186" s="160"/>
      <c r="J186" s="160"/>
      <c r="K186" s="160"/>
      <c r="L186" s="160" t="s">
        <v>426</v>
      </c>
      <c r="M186" s="160"/>
      <c r="N186" s="160"/>
      <c r="O186" s="160"/>
      <c r="P186" s="160"/>
      <c r="Q186" t="s">
        <v>427</v>
      </c>
      <c r="R186" s="1" t="s">
        <v>428</v>
      </c>
      <c r="S186" t="s">
        <v>43</v>
      </c>
      <c r="T186" s="160" t="s">
        <v>3765</v>
      </c>
      <c r="W186" s="160"/>
      <c r="X186" s="160"/>
    </row>
    <row r="187" spans="1:24">
      <c r="A187">
        <v>187</v>
      </c>
      <c r="B187" s="1" t="s">
        <v>29</v>
      </c>
      <c r="C187" t="s">
        <v>415</v>
      </c>
      <c r="D187" s="1" t="s">
        <v>69</v>
      </c>
      <c r="E187" s="160"/>
      <c r="F187" s="160"/>
      <c r="G187" s="160"/>
      <c r="H187" s="160"/>
      <c r="I187" s="160"/>
      <c r="J187" s="160"/>
      <c r="K187" s="160"/>
      <c r="L187" s="160"/>
      <c r="M187" s="160" t="s">
        <v>416</v>
      </c>
      <c r="N187" s="160"/>
      <c r="O187" s="160"/>
      <c r="P187" s="160"/>
      <c r="Q187" t="s">
        <v>429</v>
      </c>
      <c r="R187" s="1" t="s">
        <v>430</v>
      </c>
      <c r="S187" t="s">
        <v>34</v>
      </c>
      <c r="T187" s="160"/>
      <c r="W187" s="160"/>
      <c r="X187" s="160"/>
    </row>
    <row r="188" spans="1:24">
      <c r="A188">
        <v>188</v>
      </c>
      <c r="B188" s="1" t="s">
        <v>29</v>
      </c>
      <c r="C188" t="s">
        <v>419</v>
      </c>
      <c r="D188" s="1" t="s">
        <v>48</v>
      </c>
      <c r="E188" s="160"/>
      <c r="F188" s="160"/>
      <c r="G188" s="160"/>
      <c r="H188" s="160"/>
      <c r="I188" s="160"/>
      <c r="J188" s="160"/>
      <c r="K188" s="160"/>
      <c r="L188" s="160"/>
      <c r="M188" s="160"/>
      <c r="N188" s="160" t="s">
        <v>420</v>
      </c>
      <c r="O188" s="160"/>
      <c r="P188" s="160"/>
      <c r="Q188" t="s">
        <v>701</v>
      </c>
      <c r="R188" s="1" t="s">
        <v>702</v>
      </c>
      <c r="S188" t="s">
        <v>43</v>
      </c>
      <c r="T188" s="160" t="s">
        <v>3764</v>
      </c>
      <c r="V188" s="167" t="s">
        <v>5584</v>
      </c>
      <c r="W188" s="160" t="s">
        <v>4811</v>
      </c>
      <c r="X188" s="160"/>
    </row>
    <row r="189" spans="1:24">
      <c r="A189">
        <v>189</v>
      </c>
      <c r="B189" s="1" t="s">
        <v>29</v>
      </c>
      <c r="C189" t="s">
        <v>434</v>
      </c>
      <c r="D189" s="1" t="s">
        <v>60</v>
      </c>
      <c r="E189" s="160"/>
      <c r="F189" s="160"/>
      <c r="G189" s="160"/>
      <c r="H189" s="160"/>
      <c r="I189" s="160"/>
      <c r="J189" s="160"/>
      <c r="K189" s="160"/>
      <c r="L189" s="160" t="s">
        <v>435</v>
      </c>
      <c r="M189" s="160"/>
      <c r="N189" s="160"/>
      <c r="O189" s="160"/>
      <c r="P189" s="160"/>
      <c r="Q189" t="s">
        <v>436</v>
      </c>
      <c r="R189" s="1" t="s">
        <v>437</v>
      </c>
      <c r="S189" t="s">
        <v>43</v>
      </c>
      <c r="T189" s="160" t="s">
        <v>3763</v>
      </c>
      <c r="W189" s="160"/>
      <c r="X189" s="160"/>
    </row>
    <row r="190" spans="1:24">
      <c r="A190">
        <v>190</v>
      </c>
      <c r="B190" s="1" t="s">
        <v>29</v>
      </c>
      <c r="C190" t="s">
        <v>415</v>
      </c>
      <c r="D190" s="1" t="s">
        <v>69</v>
      </c>
      <c r="E190" s="160"/>
      <c r="F190" s="160"/>
      <c r="G190" s="160"/>
      <c r="H190" s="160"/>
      <c r="I190" s="160"/>
      <c r="J190" s="160"/>
      <c r="K190" s="160"/>
      <c r="L190" s="160"/>
      <c r="M190" s="160" t="s">
        <v>416</v>
      </c>
      <c r="N190" s="160"/>
      <c r="O190" s="160"/>
      <c r="P190" s="160"/>
      <c r="Q190" t="s">
        <v>438</v>
      </c>
      <c r="R190" s="1" t="s">
        <v>550</v>
      </c>
      <c r="S190" t="s">
        <v>34</v>
      </c>
      <c r="T190" s="160"/>
      <c r="W190" s="160"/>
      <c r="X190" s="160"/>
    </row>
    <row r="191" spans="1:24">
      <c r="A191">
        <v>191</v>
      </c>
      <c r="B191" s="1" t="s">
        <v>29</v>
      </c>
      <c r="C191" t="s">
        <v>440</v>
      </c>
      <c r="D191" s="1" t="s">
        <v>48</v>
      </c>
      <c r="E191" s="160"/>
      <c r="F191" s="160"/>
      <c r="G191" s="160"/>
      <c r="H191" s="160"/>
      <c r="I191" s="160"/>
      <c r="J191" s="160"/>
      <c r="K191" s="160"/>
      <c r="L191" s="160"/>
      <c r="M191" s="160"/>
      <c r="N191" s="160" t="s">
        <v>441</v>
      </c>
      <c r="O191" s="160"/>
      <c r="P191" s="160"/>
      <c r="Q191" t="s">
        <v>703</v>
      </c>
      <c r="R191" s="1" t="s">
        <v>704</v>
      </c>
      <c r="S191" t="s">
        <v>43</v>
      </c>
      <c r="T191" s="160" t="s">
        <v>3762</v>
      </c>
      <c r="V191" s="167" t="s">
        <v>5585</v>
      </c>
      <c r="W191" s="160" t="s">
        <v>4812</v>
      </c>
      <c r="X191" s="160"/>
    </row>
    <row r="192" spans="1:24">
      <c r="A192">
        <v>192</v>
      </c>
      <c r="B192" s="1" t="s">
        <v>29</v>
      </c>
      <c r="C192" t="s">
        <v>446</v>
      </c>
      <c r="D192" s="1" t="s">
        <v>60</v>
      </c>
      <c r="E192" s="160"/>
      <c r="F192" s="160"/>
      <c r="G192" s="160"/>
      <c r="H192" s="160"/>
      <c r="I192" s="160"/>
      <c r="J192" s="160" t="s">
        <v>447</v>
      </c>
      <c r="K192" s="160"/>
      <c r="L192" s="160"/>
      <c r="M192" s="160"/>
      <c r="N192" s="160"/>
      <c r="O192" s="160"/>
      <c r="P192" s="160"/>
      <c r="Q192" t="s">
        <v>705</v>
      </c>
      <c r="R192" s="1" t="s">
        <v>706</v>
      </c>
      <c r="S192" t="s">
        <v>43</v>
      </c>
      <c r="T192" s="160" t="s">
        <v>3761</v>
      </c>
      <c r="U192" s="167">
        <v>1</v>
      </c>
      <c r="W192" s="160" t="s">
        <v>4813</v>
      </c>
      <c r="X192" s="160">
        <v>1</v>
      </c>
    </row>
    <row r="193" spans="1:24">
      <c r="A193">
        <v>193</v>
      </c>
      <c r="B193" s="1" t="s">
        <v>29</v>
      </c>
      <c r="C193" t="s">
        <v>452</v>
      </c>
      <c r="D193" s="1" t="s">
        <v>69</v>
      </c>
      <c r="E193" s="160"/>
      <c r="F193" s="160"/>
      <c r="G193" s="160"/>
      <c r="H193" s="160"/>
      <c r="I193" s="160"/>
      <c r="J193" s="160"/>
      <c r="K193" s="160" t="s">
        <v>453</v>
      </c>
      <c r="L193" s="160"/>
      <c r="M193" s="160"/>
      <c r="N193" s="160"/>
      <c r="O193" s="160"/>
      <c r="P193" s="160"/>
      <c r="Q193" t="s">
        <v>707</v>
      </c>
      <c r="R193" s="1" t="s">
        <v>708</v>
      </c>
      <c r="S193" t="s">
        <v>34</v>
      </c>
      <c r="T193" s="160"/>
      <c r="W193" s="160"/>
      <c r="X193" s="160"/>
    </row>
    <row r="194" spans="1:24">
      <c r="A194">
        <v>194</v>
      </c>
      <c r="B194" s="1" t="s">
        <v>29</v>
      </c>
      <c r="C194" t="s">
        <v>456</v>
      </c>
      <c r="D194" s="1" t="s">
        <v>48</v>
      </c>
      <c r="E194" s="160"/>
      <c r="F194" s="160"/>
      <c r="G194" s="160"/>
      <c r="H194" s="160"/>
      <c r="I194" s="160"/>
      <c r="J194" s="160"/>
      <c r="K194" s="160"/>
      <c r="L194" s="160" t="s">
        <v>457</v>
      </c>
      <c r="M194" s="160"/>
      <c r="N194" s="160"/>
      <c r="O194" s="160"/>
      <c r="P194" s="160"/>
      <c r="Q194" t="s">
        <v>709</v>
      </c>
      <c r="R194" s="1" t="s">
        <v>710</v>
      </c>
      <c r="S194" t="s">
        <v>43</v>
      </c>
      <c r="T194" s="160" t="s">
        <v>3760</v>
      </c>
      <c r="V194" s="167" t="s">
        <v>5586</v>
      </c>
      <c r="W194" s="160" t="s">
        <v>4814</v>
      </c>
      <c r="X194" s="160"/>
    </row>
    <row r="195" spans="1:24">
      <c r="A195">
        <v>195</v>
      </c>
      <c r="B195" s="1" t="s">
        <v>29</v>
      </c>
      <c r="C195" t="s">
        <v>462</v>
      </c>
      <c r="D195" s="1" t="s">
        <v>48</v>
      </c>
      <c r="E195" s="160"/>
      <c r="F195" s="160"/>
      <c r="G195" s="160"/>
      <c r="H195" s="160"/>
      <c r="I195" s="160"/>
      <c r="J195" s="160"/>
      <c r="K195" s="160"/>
      <c r="L195" s="160" t="s">
        <v>463</v>
      </c>
      <c r="M195" s="160"/>
      <c r="N195" s="160"/>
      <c r="O195" s="160"/>
      <c r="P195" s="160"/>
      <c r="Q195" t="s">
        <v>711</v>
      </c>
      <c r="R195" s="1" t="s">
        <v>712</v>
      </c>
      <c r="S195" t="s">
        <v>43</v>
      </c>
      <c r="T195" s="160" t="s">
        <v>3759</v>
      </c>
      <c r="V195" s="167" t="s">
        <v>5587</v>
      </c>
      <c r="W195" s="160" t="s">
        <v>4815</v>
      </c>
      <c r="X195" s="160"/>
    </row>
    <row r="196" spans="1:24">
      <c r="A196">
        <v>196</v>
      </c>
      <c r="B196" s="1" t="s">
        <v>29</v>
      </c>
      <c r="C196" t="s">
        <v>468</v>
      </c>
      <c r="D196" s="1" t="s">
        <v>48</v>
      </c>
      <c r="E196" s="160"/>
      <c r="F196" s="160"/>
      <c r="G196" s="160"/>
      <c r="H196" s="160"/>
      <c r="I196" s="160"/>
      <c r="J196" s="160"/>
      <c r="K196" s="160"/>
      <c r="L196" s="160" t="s">
        <v>469</v>
      </c>
      <c r="M196" s="160"/>
      <c r="N196" s="160"/>
      <c r="O196" s="160"/>
      <c r="P196" s="160"/>
      <c r="Q196" t="s">
        <v>713</v>
      </c>
      <c r="R196" s="1" t="s">
        <v>714</v>
      </c>
      <c r="S196" t="s">
        <v>43</v>
      </c>
      <c r="T196" s="160" t="s">
        <v>3758</v>
      </c>
      <c r="V196" s="167" t="s">
        <v>5588</v>
      </c>
      <c r="W196" s="160" t="s">
        <v>4816</v>
      </c>
      <c r="X196" s="160"/>
    </row>
    <row r="197" spans="1:24">
      <c r="A197">
        <v>197</v>
      </c>
      <c r="B197" s="1" t="s">
        <v>29</v>
      </c>
      <c r="C197" t="s">
        <v>474</v>
      </c>
      <c r="D197" s="1" t="s">
        <v>48</v>
      </c>
      <c r="E197" s="160"/>
      <c r="F197" s="160"/>
      <c r="G197" s="160"/>
      <c r="H197" s="160"/>
      <c r="I197" s="160"/>
      <c r="J197" s="160"/>
      <c r="K197" s="160"/>
      <c r="L197" s="160" t="s">
        <v>475</v>
      </c>
      <c r="M197" s="160"/>
      <c r="N197" s="160"/>
      <c r="O197" s="160"/>
      <c r="P197" s="160"/>
      <c r="Q197" t="s">
        <v>715</v>
      </c>
      <c r="R197" s="1" t="s">
        <v>716</v>
      </c>
      <c r="S197" t="s">
        <v>43</v>
      </c>
      <c r="T197" s="160" t="s">
        <v>3757</v>
      </c>
      <c r="V197" s="167" t="s">
        <v>5589</v>
      </c>
      <c r="W197" s="160" t="s">
        <v>4817</v>
      </c>
      <c r="X197" s="160"/>
    </row>
    <row r="198" spans="1:24">
      <c r="A198">
        <v>198</v>
      </c>
      <c r="B198" s="1" t="s">
        <v>29</v>
      </c>
      <c r="C198" t="s">
        <v>480</v>
      </c>
      <c r="D198" s="1" t="s">
        <v>48</v>
      </c>
      <c r="E198" s="160"/>
      <c r="F198" s="160"/>
      <c r="G198" s="160"/>
      <c r="H198" s="160"/>
      <c r="I198" s="160"/>
      <c r="J198" s="160"/>
      <c r="K198" s="160"/>
      <c r="L198" s="160" t="s">
        <v>481</v>
      </c>
      <c r="M198" s="160"/>
      <c r="N198" s="160"/>
      <c r="O198" s="160"/>
      <c r="P198" s="160"/>
      <c r="Q198" t="s">
        <v>717</v>
      </c>
      <c r="R198" s="1" t="s">
        <v>718</v>
      </c>
      <c r="S198" t="s">
        <v>64</v>
      </c>
      <c r="T198" s="160" t="s">
        <v>3756</v>
      </c>
      <c r="V198" s="167" t="s">
        <v>5590</v>
      </c>
      <c r="W198" s="160" t="s">
        <v>4818</v>
      </c>
      <c r="X198" s="160"/>
    </row>
    <row r="199" spans="1:24">
      <c r="A199">
        <v>199</v>
      </c>
      <c r="B199" s="1" t="s">
        <v>29</v>
      </c>
      <c r="C199" t="s">
        <v>489</v>
      </c>
      <c r="D199" s="1" t="s">
        <v>60</v>
      </c>
      <c r="E199" s="160"/>
      <c r="F199" s="160"/>
      <c r="G199" s="160"/>
      <c r="H199" s="160"/>
      <c r="I199" s="160"/>
      <c r="J199" s="160" t="s">
        <v>490</v>
      </c>
      <c r="K199" s="160"/>
      <c r="L199" s="160"/>
      <c r="M199" s="160"/>
      <c r="N199" s="160"/>
      <c r="O199" s="160"/>
      <c r="P199" s="160"/>
      <c r="Q199" t="s">
        <v>491</v>
      </c>
      <c r="R199" s="1" t="s">
        <v>492</v>
      </c>
      <c r="S199" t="s">
        <v>43</v>
      </c>
      <c r="T199" s="160" t="s">
        <v>3755</v>
      </c>
      <c r="U199" s="167">
        <v>1</v>
      </c>
      <c r="W199" s="160" t="s">
        <v>4819</v>
      </c>
      <c r="X199" s="160">
        <v>1</v>
      </c>
    </row>
    <row r="200" spans="1:24">
      <c r="A200">
        <v>200</v>
      </c>
      <c r="B200" s="1" t="s">
        <v>29</v>
      </c>
      <c r="C200" t="s">
        <v>415</v>
      </c>
      <c r="D200" s="1" t="s">
        <v>69</v>
      </c>
      <c r="E200" s="160"/>
      <c r="F200" s="160"/>
      <c r="G200" s="160"/>
      <c r="H200" s="160"/>
      <c r="I200" s="160"/>
      <c r="J200" s="160"/>
      <c r="K200" s="160" t="s">
        <v>416</v>
      </c>
      <c r="L200" s="160"/>
      <c r="M200" s="160"/>
      <c r="N200" s="160"/>
      <c r="O200" s="160"/>
      <c r="P200" s="160"/>
      <c r="Q200" t="s">
        <v>493</v>
      </c>
      <c r="R200" s="1" t="s">
        <v>3754</v>
      </c>
      <c r="S200" t="s">
        <v>34</v>
      </c>
      <c r="T200" s="160"/>
      <c r="W200" s="160"/>
      <c r="X200" s="160"/>
    </row>
    <row r="201" spans="1:24">
      <c r="A201">
        <v>201</v>
      </c>
      <c r="B201" s="1" t="s">
        <v>29</v>
      </c>
      <c r="C201" t="s">
        <v>495</v>
      </c>
      <c r="D201" s="1" t="s">
        <v>48</v>
      </c>
      <c r="E201" s="160"/>
      <c r="F201" s="160"/>
      <c r="G201" s="160"/>
      <c r="H201" s="160"/>
      <c r="I201" s="160"/>
      <c r="J201" s="160"/>
      <c r="K201" s="160"/>
      <c r="L201" s="160" t="s">
        <v>496</v>
      </c>
      <c r="M201" s="160"/>
      <c r="N201" s="160"/>
      <c r="O201" s="160"/>
      <c r="P201" s="160"/>
      <c r="Q201" t="s">
        <v>497</v>
      </c>
      <c r="R201" s="1" t="s">
        <v>3753</v>
      </c>
      <c r="S201" t="s">
        <v>43</v>
      </c>
      <c r="T201" s="160" t="s">
        <v>3752</v>
      </c>
      <c r="V201" s="167" t="s">
        <v>5591</v>
      </c>
      <c r="W201" s="160" t="s">
        <v>4820</v>
      </c>
      <c r="X201" s="160"/>
    </row>
    <row r="202" spans="1:24">
      <c r="A202">
        <v>202</v>
      </c>
      <c r="B202" s="1" t="s">
        <v>29</v>
      </c>
      <c r="C202" t="s">
        <v>419</v>
      </c>
      <c r="D202" s="1" t="s">
        <v>48</v>
      </c>
      <c r="E202" s="160"/>
      <c r="F202" s="160"/>
      <c r="G202" s="160"/>
      <c r="H202" s="160"/>
      <c r="I202" s="160"/>
      <c r="J202" s="160"/>
      <c r="K202" s="160"/>
      <c r="L202" s="160" t="s">
        <v>420</v>
      </c>
      <c r="M202" s="160"/>
      <c r="N202" s="160"/>
      <c r="O202" s="160"/>
      <c r="P202" s="160"/>
      <c r="Q202" t="s">
        <v>719</v>
      </c>
      <c r="R202" s="1" t="s">
        <v>3751</v>
      </c>
      <c r="S202" t="s">
        <v>43</v>
      </c>
      <c r="T202" s="160" t="s">
        <v>3750</v>
      </c>
      <c r="V202" s="167" t="s">
        <v>5592</v>
      </c>
      <c r="W202" s="160" t="s">
        <v>4821</v>
      </c>
      <c r="X202" s="160"/>
    </row>
    <row r="203" spans="1:24">
      <c r="A203">
        <v>203</v>
      </c>
      <c r="B203" s="1" t="s">
        <v>29</v>
      </c>
      <c r="C203" t="s">
        <v>720</v>
      </c>
      <c r="D203" s="1" t="s">
        <v>60</v>
      </c>
      <c r="E203" s="160"/>
      <c r="F203" s="160"/>
      <c r="G203" s="160"/>
      <c r="H203" s="160" t="s">
        <v>721</v>
      </c>
      <c r="I203" s="160"/>
      <c r="J203" s="160"/>
      <c r="K203" s="160"/>
      <c r="L203" s="160"/>
      <c r="M203" s="160"/>
      <c r="N203" s="160"/>
      <c r="O203" s="160"/>
      <c r="P203" s="160"/>
      <c r="Q203" t="s">
        <v>722</v>
      </c>
      <c r="R203" s="1" t="s">
        <v>723</v>
      </c>
      <c r="S203" t="s">
        <v>43</v>
      </c>
      <c r="T203" s="160" t="s">
        <v>3749</v>
      </c>
      <c r="U203" s="167">
        <v>1</v>
      </c>
      <c r="V203" s="167" t="s">
        <v>4822</v>
      </c>
      <c r="W203" s="160" t="s">
        <v>4823</v>
      </c>
      <c r="X203" s="160">
        <v>1</v>
      </c>
    </row>
    <row r="204" spans="1:24">
      <c r="A204">
        <v>204</v>
      </c>
      <c r="B204" s="1" t="s">
        <v>29</v>
      </c>
      <c r="C204" t="s">
        <v>340</v>
      </c>
      <c r="D204" s="1" t="s">
        <v>69</v>
      </c>
      <c r="E204" s="160"/>
      <c r="F204" s="160"/>
      <c r="G204" s="160"/>
      <c r="H204" s="160"/>
      <c r="I204" s="160" t="s">
        <v>341</v>
      </c>
      <c r="J204" s="160"/>
      <c r="K204" s="160"/>
      <c r="L204" s="160"/>
      <c r="M204" s="160"/>
      <c r="N204" s="160"/>
      <c r="O204" s="160"/>
      <c r="P204" s="160"/>
      <c r="Q204" t="s">
        <v>726</v>
      </c>
      <c r="R204" s="1" t="s">
        <v>727</v>
      </c>
      <c r="S204" t="s">
        <v>34</v>
      </c>
      <c r="T204" s="160"/>
      <c r="W204" s="160"/>
      <c r="X204" s="160"/>
    </row>
    <row r="205" spans="1:24">
      <c r="A205" s="161">
        <v>205</v>
      </c>
      <c r="B205" s="162" t="s">
        <v>29</v>
      </c>
      <c r="C205" s="161" t="s">
        <v>344</v>
      </c>
      <c r="D205" s="162" t="s">
        <v>48</v>
      </c>
      <c r="J205" s="167" t="s">
        <v>345</v>
      </c>
      <c r="Q205" s="161" t="s">
        <v>728</v>
      </c>
      <c r="R205" s="162" t="s">
        <v>729</v>
      </c>
      <c r="S205" s="161" t="s">
        <v>43</v>
      </c>
      <c r="T205" s="167" t="s">
        <v>4026</v>
      </c>
      <c r="V205" s="167" t="s">
        <v>5593</v>
      </c>
      <c r="W205" s="167" t="s">
        <v>4824</v>
      </c>
    </row>
    <row r="206" spans="1:24">
      <c r="A206" s="161">
        <v>206</v>
      </c>
      <c r="B206" s="162" t="s">
        <v>29</v>
      </c>
      <c r="C206" s="161" t="s">
        <v>350</v>
      </c>
      <c r="D206" s="162" t="s">
        <v>48</v>
      </c>
      <c r="J206" s="167" t="s">
        <v>351</v>
      </c>
      <c r="Q206" s="161" t="s">
        <v>732</v>
      </c>
      <c r="R206" s="162" t="s">
        <v>733</v>
      </c>
      <c r="S206" s="161" t="s">
        <v>43</v>
      </c>
      <c r="T206" s="167" t="s">
        <v>3748</v>
      </c>
      <c r="V206" s="167" t="s">
        <v>5594</v>
      </c>
      <c r="W206" s="167" t="s">
        <v>4825</v>
      </c>
    </row>
    <row r="207" spans="1:24">
      <c r="A207" s="161">
        <v>207</v>
      </c>
      <c r="B207" s="162" t="s">
        <v>29</v>
      </c>
      <c r="C207" s="161" t="s">
        <v>359</v>
      </c>
      <c r="D207" s="162" t="s">
        <v>48</v>
      </c>
      <c r="J207" s="167" t="s">
        <v>360</v>
      </c>
      <c r="Q207" s="161" t="s">
        <v>736</v>
      </c>
      <c r="R207" s="162" t="s">
        <v>737</v>
      </c>
      <c r="S207" s="161" t="s">
        <v>43</v>
      </c>
      <c r="T207" s="167" t="s">
        <v>3747</v>
      </c>
      <c r="V207" s="167" t="s">
        <v>5595</v>
      </c>
      <c r="W207" s="167" t="s">
        <v>4826</v>
      </c>
    </row>
    <row r="208" spans="1:24">
      <c r="A208" s="161">
        <v>208</v>
      </c>
      <c r="B208" s="162" t="s">
        <v>29</v>
      </c>
      <c r="C208" s="161" t="s">
        <v>379</v>
      </c>
      <c r="D208" s="162" t="s">
        <v>60</v>
      </c>
      <c r="J208" s="167" t="s">
        <v>380</v>
      </c>
      <c r="Q208" s="161" t="s">
        <v>740</v>
      </c>
      <c r="R208" s="162" t="s">
        <v>741</v>
      </c>
      <c r="S208" s="161" t="s">
        <v>43</v>
      </c>
      <c r="T208" s="167" t="s">
        <v>3746</v>
      </c>
      <c r="U208" s="167">
        <v>1</v>
      </c>
      <c r="W208" s="167" t="s">
        <v>4827</v>
      </c>
      <c r="X208" s="167">
        <v>1</v>
      </c>
    </row>
    <row r="209" spans="1:24">
      <c r="A209" s="161">
        <v>209</v>
      </c>
      <c r="B209" s="162" t="s">
        <v>29</v>
      </c>
      <c r="C209" s="161" t="s">
        <v>385</v>
      </c>
      <c r="D209" s="162" t="s">
        <v>69</v>
      </c>
      <c r="K209" s="167" t="s">
        <v>386</v>
      </c>
      <c r="Q209" s="161" t="s">
        <v>742</v>
      </c>
      <c r="R209" s="162" t="s">
        <v>388</v>
      </c>
      <c r="S209" s="161" t="s">
        <v>34</v>
      </c>
    </row>
    <row r="210" spans="1:24">
      <c r="A210">
        <v>210</v>
      </c>
      <c r="B210" s="1" t="s">
        <v>29</v>
      </c>
      <c r="C210" t="s">
        <v>389</v>
      </c>
      <c r="D210" s="1" t="s">
        <v>48</v>
      </c>
      <c r="E210" s="160"/>
      <c r="F210" s="160"/>
      <c r="G210" s="160"/>
      <c r="H210" s="160"/>
      <c r="I210" s="160"/>
      <c r="J210" s="160"/>
      <c r="K210" s="160"/>
      <c r="L210" s="160" t="s">
        <v>390</v>
      </c>
      <c r="M210" s="160"/>
      <c r="N210" s="160"/>
      <c r="O210" s="160"/>
      <c r="P210" s="160"/>
      <c r="Q210" t="s">
        <v>743</v>
      </c>
      <c r="R210" s="1" t="s">
        <v>744</v>
      </c>
      <c r="S210" t="s">
        <v>43</v>
      </c>
      <c r="T210" s="160" t="s">
        <v>4073</v>
      </c>
      <c r="V210" s="167" t="s">
        <v>5596</v>
      </c>
      <c r="W210" s="160" t="s">
        <v>4828</v>
      </c>
      <c r="X210" s="160"/>
    </row>
    <row r="211" spans="1:24">
      <c r="A211">
        <v>211</v>
      </c>
      <c r="B211" s="1" t="s">
        <v>29</v>
      </c>
      <c r="C211" t="s">
        <v>393</v>
      </c>
      <c r="D211" s="1" t="s">
        <v>48</v>
      </c>
      <c r="E211" s="160"/>
      <c r="F211" s="160"/>
      <c r="G211" s="160"/>
      <c r="H211" s="160"/>
      <c r="I211" s="160"/>
      <c r="J211" s="160"/>
      <c r="K211" s="160"/>
      <c r="L211" s="160" t="s">
        <v>394</v>
      </c>
      <c r="M211" s="160"/>
      <c r="N211" s="160"/>
      <c r="O211" s="160"/>
      <c r="P211" s="160"/>
      <c r="Q211" t="s">
        <v>745</v>
      </c>
      <c r="R211" s="1" t="s">
        <v>746</v>
      </c>
      <c r="S211" t="s">
        <v>43</v>
      </c>
      <c r="T211" s="160" t="s">
        <v>3744</v>
      </c>
      <c r="V211" s="167" t="s">
        <v>5597</v>
      </c>
      <c r="W211" s="160" t="s">
        <v>4829</v>
      </c>
      <c r="X211" s="160"/>
    </row>
    <row r="212" spans="1:24">
      <c r="A212">
        <v>212</v>
      </c>
      <c r="B212" s="1" t="s">
        <v>29</v>
      </c>
      <c r="C212" t="s">
        <v>400</v>
      </c>
      <c r="D212" s="1" t="s">
        <v>48</v>
      </c>
      <c r="E212" s="160"/>
      <c r="F212" s="160"/>
      <c r="G212" s="160"/>
      <c r="H212" s="160"/>
      <c r="I212" s="160"/>
      <c r="J212" s="160"/>
      <c r="K212" s="160"/>
      <c r="L212" s="160" t="s">
        <v>401</v>
      </c>
      <c r="M212" s="160"/>
      <c r="N212" s="160"/>
      <c r="O212" s="160"/>
      <c r="P212" s="160"/>
      <c r="Q212" t="s">
        <v>747</v>
      </c>
      <c r="R212" s="1" t="s">
        <v>748</v>
      </c>
      <c r="S212" t="s">
        <v>43</v>
      </c>
      <c r="T212" s="160" t="s">
        <v>3743</v>
      </c>
      <c r="V212" s="167" t="s">
        <v>5598</v>
      </c>
      <c r="W212" s="160" t="s">
        <v>4830</v>
      </c>
      <c r="X212" s="160"/>
    </row>
    <row r="213" spans="1:24">
      <c r="A213">
        <v>213</v>
      </c>
      <c r="B213" s="1" t="s">
        <v>29</v>
      </c>
      <c r="C213" t="s">
        <v>404</v>
      </c>
      <c r="D213" s="1" t="s">
        <v>48</v>
      </c>
      <c r="E213" s="160"/>
      <c r="F213" s="160"/>
      <c r="G213" s="160"/>
      <c r="H213" s="160"/>
      <c r="I213" s="160"/>
      <c r="J213" s="160"/>
      <c r="K213" s="160"/>
      <c r="L213" s="160" t="s">
        <v>405</v>
      </c>
      <c r="M213" s="160"/>
      <c r="N213" s="160"/>
      <c r="O213" s="160"/>
      <c r="P213" s="160"/>
      <c r="Q213" t="s">
        <v>749</v>
      </c>
      <c r="R213" s="1" t="s">
        <v>750</v>
      </c>
      <c r="S213" t="s">
        <v>43</v>
      </c>
      <c r="T213" s="160" t="s">
        <v>3742</v>
      </c>
      <c r="V213" s="167" t="s">
        <v>5599</v>
      </c>
      <c r="W213" s="160" t="s">
        <v>4831</v>
      </c>
      <c r="X213" s="160"/>
    </row>
    <row r="214" spans="1:24">
      <c r="A214">
        <v>214</v>
      </c>
      <c r="B214" s="1" t="s">
        <v>29</v>
      </c>
      <c r="C214" t="s">
        <v>408</v>
      </c>
      <c r="D214" s="1" t="s">
        <v>60</v>
      </c>
      <c r="E214" s="160"/>
      <c r="F214" s="160"/>
      <c r="G214" s="160"/>
      <c r="H214" s="160"/>
      <c r="I214" s="160"/>
      <c r="J214" s="160"/>
      <c r="K214" s="160"/>
      <c r="L214" s="160" t="s">
        <v>409</v>
      </c>
      <c r="M214" s="160"/>
      <c r="N214" s="160"/>
      <c r="O214" s="160"/>
      <c r="P214" s="160"/>
      <c r="Q214" t="s">
        <v>410</v>
      </c>
      <c r="R214" s="1" t="s">
        <v>411</v>
      </c>
      <c r="S214" t="s">
        <v>43</v>
      </c>
      <c r="T214" s="160" t="s">
        <v>3741</v>
      </c>
      <c r="W214" s="160"/>
      <c r="X214" s="160"/>
    </row>
    <row r="215" spans="1:24">
      <c r="A215">
        <v>215</v>
      </c>
      <c r="B215" s="1" t="s">
        <v>29</v>
      </c>
      <c r="C215" t="s">
        <v>415</v>
      </c>
      <c r="D215" s="1" t="s">
        <v>69</v>
      </c>
      <c r="E215" s="160"/>
      <c r="F215" s="160"/>
      <c r="G215" s="160"/>
      <c r="H215" s="160"/>
      <c r="I215" s="160"/>
      <c r="J215" s="160"/>
      <c r="K215" s="160"/>
      <c r="L215" s="160"/>
      <c r="M215" s="160" t="s">
        <v>416</v>
      </c>
      <c r="N215" s="160"/>
      <c r="O215" s="160"/>
      <c r="P215" s="160"/>
      <c r="Q215" t="s">
        <v>417</v>
      </c>
      <c r="R215" s="1" t="s">
        <v>418</v>
      </c>
      <c r="S215" t="s">
        <v>34</v>
      </c>
      <c r="T215" s="160"/>
      <c r="W215" s="160"/>
      <c r="X215" s="160"/>
    </row>
    <row r="216" spans="1:24">
      <c r="A216">
        <v>216</v>
      </c>
      <c r="B216" s="1" t="s">
        <v>29</v>
      </c>
      <c r="C216" t="s">
        <v>419</v>
      </c>
      <c r="D216" s="1" t="s">
        <v>48</v>
      </c>
      <c r="E216" s="160"/>
      <c r="F216" s="160"/>
      <c r="G216" s="160"/>
      <c r="H216" s="160"/>
      <c r="I216" s="160"/>
      <c r="J216" s="160"/>
      <c r="K216" s="160"/>
      <c r="L216" s="160"/>
      <c r="M216" s="160"/>
      <c r="N216" s="160" t="s">
        <v>420</v>
      </c>
      <c r="O216" s="160"/>
      <c r="P216" s="160"/>
      <c r="Q216" t="s">
        <v>751</v>
      </c>
      <c r="R216" s="1" t="s">
        <v>752</v>
      </c>
      <c r="S216" t="s">
        <v>43</v>
      </c>
      <c r="T216" s="160" t="s">
        <v>3740</v>
      </c>
      <c r="V216" s="167" t="s">
        <v>5600</v>
      </c>
      <c r="W216" s="160" t="s">
        <v>4832</v>
      </c>
      <c r="X216" s="160"/>
    </row>
    <row r="217" spans="1:24">
      <c r="A217">
        <v>217</v>
      </c>
      <c r="B217" s="1" t="s">
        <v>29</v>
      </c>
      <c r="C217" t="s">
        <v>425</v>
      </c>
      <c r="D217" s="1" t="s">
        <v>60</v>
      </c>
      <c r="E217" s="160"/>
      <c r="F217" s="160"/>
      <c r="G217" s="160"/>
      <c r="H217" s="160"/>
      <c r="I217" s="160"/>
      <c r="J217" s="160"/>
      <c r="K217" s="160"/>
      <c r="L217" s="160" t="s">
        <v>426</v>
      </c>
      <c r="M217" s="160"/>
      <c r="N217" s="160"/>
      <c r="O217" s="160"/>
      <c r="P217" s="160"/>
      <c r="Q217" t="s">
        <v>427</v>
      </c>
      <c r="R217" s="1" t="s">
        <v>428</v>
      </c>
      <c r="S217" t="s">
        <v>43</v>
      </c>
      <c r="T217" s="160" t="s">
        <v>3739</v>
      </c>
      <c r="W217" s="160"/>
      <c r="X217" s="160"/>
    </row>
    <row r="218" spans="1:24">
      <c r="A218">
        <v>218</v>
      </c>
      <c r="B218" s="1" t="s">
        <v>29</v>
      </c>
      <c r="C218" t="s">
        <v>415</v>
      </c>
      <c r="D218" s="1" t="s">
        <v>69</v>
      </c>
      <c r="E218" s="160"/>
      <c r="F218" s="160"/>
      <c r="G218" s="160"/>
      <c r="H218" s="160"/>
      <c r="I218" s="160"/>
      <c r="J218" s="160"/>
      <c r="K218" s="160"/>
      <c r="L218" s="160"/>
      <c r="M218" s="160" t="s">
        <v>416</v>
      </c>
      <c r="N218" s="160"/>
      <c r="O218" s="160"/>
      <c r="P218" s="160"/>
      <c r="Q218" t="s">
        <v>429</v>
      </c>
      <c r="R218" s="1" t="s">
        <v>430</v>
      </c>
      <c r="S218" t="s">
        <v>34</v>
      </c>
      <c r="T218" s="160"/>
      <c r="W218" s="160"/>
      <c r="X218" s="160"/>
    </row>
    <row r="219" spans="1:24">
      <c r="A219">
        <v>219</v>
      </c>
      <c r="B219" s="1" t="s">
        <v>29</v>
      </c>
      <c r="C219" t="s">
        <v>419</v>
      </c>
      <c r="D219" s="1" t="s">
        <v>48</v>
      </c>
      <c r="E219" s="160"/>
      <c r="F219" s="160"/>
      <c r="G219" s="160"/>
      <c r="H219" s="160"/>
      <c r="I219" s="160"/>
      <c r="J219" s="160"/>
      <c r="K219" s="160"/>
      <c r="L219" s="160"/>
      <c r="M219" s="160"/>
      <c r="N219" s="160" t="s">
        <v>420</v>
      </c>
      <c r="O219" s="160"/>
      <c r="P219" s="160"/>
      <c r="Q219" t="s">
        <v>753</v>
      </c>
      <c r="R219" s="1" t="s">
        <v>754</v>
      </c>
      <c r="S219" t="s">
        <v>43</v>
      </c>
      <c r="T219" s="160" t="s">
        <v>3738</v>
      </c>
      <c r="V219" s="167" t="s">
        <v>5601</v>
      </c>
      <c r="W219" s="160" t="s">
        <v>4833</v>
      </c>
      <c r="X219" s="160"/>
    </row>
    <row r="220" spans="1:24">
      <c r="A220">
        <v>220</v>
      </c>
      <c r="B220" s="1" t="s">
        <v>29</v>
      </c>
      <c r="C220" t="s">
        <v>434</v>
      </c>
      <c r="D220" s="1" t="s">
        <v>60</v>
      </c>
      <c r="E220" s="160"/>
      <c r="F220" s="160"/>
      <c r="G220" s="160"/>
      <c r="H220" s="160"/>
      <c r="I220" s="160"/>
      <c r="J220" s="160"/>
      <c r="K220" s="160"/>
      <c r="L220" s="160" t="s">
        <v>435</v>
      </c>
      <c r="M220" s="160"/>
      <c r="N220" s="160"/>
      <c r="O220" s="160"/>
      <c r="P220" s="160"/>
      <c r="Q220" t="s">
        <v>436</v>
      </c>
      <c r="R220" s="1" t="s">
        <v>437</v>
      </c>
      <c r="S220" t="s">
        <v>43</v>
      </c>
      <c r="T220" s="160" t="s">
        <v>3737</v>
      </c>
      <c r="W220" s="160"/>
      <c r="X220" s="160"/>
    </row>
    <row r="221" spans="1:24">
      <c r="A221">
        <v>221</v>
      </c>
      <c r="B221" s="1" t="s">
        <v>29</v>
      </c>
      <c r="C221" t="s">
        <v>415</v>
      </c>
      <c r="D221" s="1" t="s">
        <v>69</v>
      </c>
      <c r="E221" s="160"/>
      <c r="F221" s="160"/>
      <c r="G221" s="160"/>
      <c r="H221" s="160"/>
      <c r="I221" s="160"/>
      <c r="J221" s="160"/>
      <c r="K221" s="160"/>
      <c r="L221" s="160"/>
      <c r="M221" s="160" t="s">
        <v>416</v>
      </c>
      <c r="N221" s="160"/>
      <c r="O221" s="160"/>
      <c r="P221" s="160"/>
      <c r="Q221" t="s">
        <v>438</v>
      </c>
      <c r="R221" s="1" t="s">
        <v>550</v>
      </c>
      <c r="S221" t="s">
        <v>34</v>
      </c>
      <c r="T221" s="160"/>
      <c r="W221" s="160"/>
      <c r="X221" s="160"/>
    </row>
    <row r="222" spans="1:24">
      <c r="A222">
        <v>222</v>
      </c>
      <c r="B222" s="1" t="s">
        <v>29</v>
      </c>
      <c r="C222" t="s">
        <v>440</v>
      </c>
      <c r="D222" s="1" t="s">
        <v>48</v>
      </c>
      <c r="E222" s="160"/>
      <c r="F222" s="160"/>
      <c r="G222" s="160"/>
      <c r="H222" s="160"/>
      <c r="I222" s="160"/>
      <c r="J222" s="160"/>
      <c r="K222" s="160"/>
      <c r="L222" s="160"/>
      <c r="M222" s="160"/>
      <c r="N222" s="160" t="s">
        <v>441</v>
      </c>
      <c r="O222" s="160"/>
      <c r="P222" s="160"/>
      <c r="Q222" t="s">
        <v>755</v>
      </c>
      <c r="R222" s="1" t="s">
        <v>756</v>
      </c>
      <c r="S222" t="s">
        <v>43</v>
      </c>
      <c r="T222" s="160" t="s">
        <v>3736</v>
      </c>
      <c r="V222" s="167" t="s">
        <v>5602</v>
      </c>
      <c r="W222" s="160" t="s">
        <v>4834</v>
      </c>
      <c r="X222" s="160"/>
    </row>
    <row r="223" spans="1:24">
      <c r="A223">
        <v>223</v>
      </c>
      <c r="B223" s="1" t="s">
        <v>29</v>
      </c>
      <c r="C223" t="s">
        <v>446</v>
      </c>
      <c r="D223" s="1" t="s">
        <v>60</v>
      </c>
      <c r="E223" s="160"/>
      <c r="F223" s="160"/>
      <c r="G223" s="160"/>
      <c r="H223" s="160"/>
      <c r="I223" s="160"/>
      <c r="J223" s="160" t="s">
        <v>447</v>
      </c>
      <c r="K223" s="160"/>
      <c r="L223" s="160"/>
      <c r="M223" s="160"/>
      <c r="N223" s="160"/>
      <c r="O223" s="160"/>
      <c r="P223" s="160"/>
      <c r="Q223" t="s">
        <v>757</v>
      </c>
      <c r="R223" s="1" t="s">
        <v>758</v>
      </c>
      <c r="S223" t="s">
        <v>43</v>
      </c>
      <c r="T223" s="160" t="s">
        <v>3735</v>
      </c>
      <c r="U223" s="167">
        <v>1</v>
      </c>
      <c r="W223" s="160" t="s">
        <v>4835</v>
      </c>
      <c r="X223" s="160">
        <v>1</v>
      </c>
    </row>
    <row r="224" spans="1:24">
      <c r="A224">
        <v>224</v>
      </c>
      <c r="B224" s="1" t="s">
        <v>29</v>
      </c>
      <c r="C224" t="s">
        <v>452</v>
      </c>
      <c r="D224" s="1" t="s">
        <v>69</v>
      </c>
      <c r="E224" s="160"/>
      <c r="F224" s="160"/>
      <c r="G224" s="160"/>
      <c r="H224" s="160"/>
      <c r="I224" s="160"/>
      <c r="J224" s="160"/>
      <c r="K224" s="160" t="s">
        <v>453</v>
      </c>
      <c r="L224" s="160"/>
      <c r="M224" s="160"/>
      <c r="N224" s="160"/>
      <c r="O224" s="160"/>
      <c r="P224" s="160"/>
      <c r="Q224" t="s">
        <v>759</v>
      </c>
      <c r="R224" s="1" t="s">
        <v>760</v>
      </c>
      <c r="S224" t="s">
        <v>34</v>
      </c>
      <c r="T224" s="160"/>
      <c r="W224" s="160"/>
      <c r="X224" s="160"/>
    </row>
    <row r="225" spans="1:24">
      <c r="A225">
        <v>225</v>
      </c>
      <c r="B225" s="1" t="s">
        <v>29</v>
      </c>
      <c r="C225" t="s">
        <v>456</v>
      </c>
      <c r="D225" s="1" t="s">
        <v>48</v>
      </c>
      <c r="E225" s="160"/>
      <c r="F225" s="160"/>
      <c r="G225" s="160"/>
      <c r="H225" s="160"/>
      <c r="I225" s="160"/>
      <c r="J225" s="160"/>
      <c r="K225" s="160"/>
      <c r="L225" s="160" t="s">
        <v>457</v>
      </c>
      <c r="M225" s="160"/>
      <c r="N225" s="160"/>
      <c r="O225" s="160"/>
      <c r="P225" s="160"/>
      <c r="Q225" t="s">
        <v>761</v>
      </c>
      <c r="R225" s="1" t="s">
        <v>762</v>
      </c>
      <c r="S225" t="s">
        <v>43</v>
      </c>
      <c r="T225" s="160" t="s">
        <v>3734</v>
      </c>
      <c r="V225" s="167" t="s">
        <v>5603</v>
      </c>
      <c r="W225" s="160" t="s">
        <v>4836</v>
      </c>
      <c r="X225" s="160"/>
    </row>
    <row r="226" spans="1:24">
      <c r="A226">
        <v>226</v>
      </c>
      <c r="B226" s="1" t="s">
        <v>29</v>
      </c>
      <c r="C226" t="s">
        <v>462</v>
      </c>
      <c r="D226" s="1" t="s">
        <v>48</v>
      </c>
      <c r="E226" s="160"/>
      <c r="F226" s="160"/>
      <c r="G226" s="160"/>
      <c r="H226" s="160"/>
      <c r="I226" s="160"/>
      <c r="J226" s="160"/>
      <c r="K226" s="160"/>
      <c r="L226" s="160" t="s">
        <v>463</v>
      </c>
      <c r="M226" s="160"/>
      <c r="N226" s="160"/>
      <c r="O226" s="160"/>
      <c r="P226" s="160"/>
      <c r="Q226" t="s">
        <v>763</v>
      </c>
      <c r="R226" s="1" t="s">
        <v>764</v>
      </c>
      <c r="S226" t="s">
        <v>43</v>
      </c>
      <c r="T226" s="160" t="s">
        <v>3733</v>
      </c>
      <c r="V226" s="167" t="s">
        <v>5604</v>
      </c>
      <c r="W226" s="160" t="s">
        <v>4837</v>
      </c>
      <c r="X226" s="160"/>
    </row>
    <row r="227" spans="1:24">
      <c r="A227">
        <v>227</v>
      </c>
      <c r="B227" s="1" t="s">
        <v>29</v>
      </c>
      <c r="C227" t="s">
        <v>468</v>
      </c>
      <c r="D227" s="1" t="s">
        <v>48</v>
      </c>
      <c r="E227" s="160"/>
      <c r="F227" s="160"/>
      <c r="G227" s="160"/>
      <c r="H227" s="160"/>
      <c r="I227" s="160"/>
      <c r="J227" s="160"/>
      <c r="K227" s="160"/>
      <c r="L227" s="160" t="s">
        <v>469</v>
      </c>
      <c r="M227" s="160"/>
      <c r="N227" s="160"/>
      <c r="O227" s="160"/>
      <c r="P227" s="160"/>
      <c r="Q227" t="s">
        <v>765</v>
      </c>
      <c r="R227" s="1" t="s">
        <v>766</v>
      </c>
      <c r="S227" t="s">
        <v>43</v>
      </c>
      <c r="T227" s="160" t="s">
        <v>3732</v>
      </c>
      <c r="V227" s="167" t="s">
        <v>5605</v>
      </c>
      <c r="W227" s="160" t="s">
        <v>4838</v>
      </c>
      <c r="X227" s="160"/>
    </row>
    <row r="228" spans="1:24">
      <c r="A228">
        <v>228</v>
      </c>
      <c r="B228" s="1" t="s">
        <v>29</v>
      </c>
      <c r="C228" t="s">
        <v>474</v>
      </c>
      <c r="D228" s="1" t="s">
        <v>48</v>
      </c>
      <c r="E228" s="160"/>
      <c r="F228" s="160"/>
      <c r="G228" s="160"/>
      <c r="H228" s="160"/>
      <c r="I228" s="160"/>
      <c r="J228" s="160"/>
      <c r="K228" s="160"/>
      <c r="L228" s="160" t="s">
        <v>475</v>
      </c>
      <c r="M228" s="160"/>
      <c r="N228" s="160"/>
      <c r="O228" s="160"/>
      <c r="P228" s="160"/>
      <c r="Q228" t="s">
        <v>767</v>
      </c>
      <c r="R228" s="1" t="s">
        <v>768</v>
      </c>
      <c r="S228" t="s">
        <v>43</v>
      </c>
      <c r="T228" s="160" t="s">
        <v>3731</v>
      </c>
      <c r="V228" s="167" t="s">
        <v>5606</v>
      </c>
      <c r="W228" s="160" t="s">
        <v>4839</v>
      </c>
      <c r="X228" s="160"/>
    </row>
    <row r="229" spans="1:24">
      <c r="A229">
        <v>229</v>
      </c>
      <c r="B229" s="1" t="s">
        <v>29</v>
      </c>
      <c r="C229" t="s">
        <v>480</v>
      </c>
      <c r="D229" s="1" t="s">
        <v>48</v>
      </c>
      <c r="E229" s="160"/>
      <c r="F229" s="160"/>
      <c r="G229" s="160"/>
      <c r="H229" s="160"/>
      <c r="I229" s="160"/>
      <c r="J229" s="160"/>
      <c r="K229" s="160"/>
      <c r="L229" s="160" t="s">
        <v>481</v>
      </c>
      <c r="M229" s="160"/>
      <c r="N229" s="160"/>
      <c r="O229" s="160"/>
      <c r="P229" s="160"/>
      <c r="Q229" t="s">
        <v>769</v>
      </c>
      <c r="R229" s="1" t="s">
        <v>770</v>
      </c>
      <c r="S229" t="s">
        <v>64</v>
      </c>
      <c r="T229" s="160" t="s">
        <v>3730</v>
      </c>
      <c r="V229" s="167" t="s">
        <v>5607</v>
      </c>
      <c r="W229" s="160" t="s">
        <v>4840</v>
      </c>
      <c r="X229" s="160"/>
    </row>
    <row r="230" spans="1:24">
      <c r="A230">
        <v>230</v>
      </c>
      <c r="B230" s="1" t="s">
        <v>29</v>
      </c>
      <c r="C230" t="s">
        <v>771</v>
      </c>
      <c r="D230" s="1" t="s">
        <v>60</v>
      </c>
      <c r="E230" s="160"/>
      <c r="F230" s="160"/>
      <c r="G230" s="160"/>
      <c r="H230" s="160" t="s">
        <v>772</v>
      </c>
      <c r="I230" s="160"/>
      <c r="J230" s="160"/>
      <c r="K230" s="160"/>
      <c r="L230" s="160"/>
      <c r="M230" s="160"/>
      <c r="N230" s="160"/>
      <c r="O230" s="160"/>
      <c r="P230" s="160"/>
      <c r="Q230" t="s">
        <v>773</v>
      </c>
      <c r="R230" s="1" t="s">
        <v>774</v>
      </c>
      <c r="S230" t="s">
        <v>43</v>
      </c>
      <c r="T230" s="160" t="s">
        <v>3729</v>
      </c>
      <c r="U230" s="167">
        <v>1</v>
      </c>
      <c r="V230" s="167" t="s">
        <v>4841</v>
      </c>
      <c r="W230" s="160" t="s">
        <v>4842</v>
      </c>
      <c r="X230" s="160">
        <v>1</v>
      </c>
    </row>
    <row r="231" spans="1:24">
      <c r="A231">
        <v>231</v>
      </c>
      <c r="B231" s="1" t="s">
        <v>29</v>
      </c>
      <c r="C231" t="s">
        <v>340</v>
      </c>
      <c r="D231" s="1" t="s">
        <v>69</v>
      </c>
      <c r="E231" s="160"/>
      <c r="F231" s="160"/>
      <c r="G231" s="160"/>
      <c r="H231" s="160"/>
      <c r="I231" s="160" t="s">
        <v>341</v>
      </c>
      <c r="J231" s="160"/>
      <c r="K231" s="160"/>
      <c r="L231" s="160"/>
      <c r="M231" s="160"/>
      <c r="N231" s="160"/>
      <c r="O231" s="160"/>
      <c r="P231" s="160"/>
      <c r="Q231" t="s">
        <v>775</v>
      </c>
      <c r="R231" s="1" t="s">
        <v>776</v>
      </c>
      <c r="S231" t="s">
        <v>34</v>
      </c>
      <c r="T231" s="160"/>
      <c r="W231" s="160"/>
      <c r="X231" s="160"/>
    </row>
    <row r="232" spans="1:24">
      <c r="A232">
        <v>232</v>
      </c>
      <c r="B232" s="1" t="s">
        <v>29</v>
      </c>
      <c r="C232" t="s">
        <v>344</v>
      </c>
      <c r="D232" s="1" t="s">
        <v>48</v>
      </c>
      <c r="E232" s="160"/>
      <c r="F232" s="160"/>
      <c r="G232" s="160"/>
      <c r="H232" s="160"/>
      <c r="I232" s="160"/>
      <c r="J232" s="160" t="s">
        <v>345</v>
      </c>
      <c r="K232" s="160"/>
      <c r="L232" s="160"/>
      <c r="M232" s="160"/>
      <c r="N232" s="160"/>
      <c r="O232" s="160"/>
      <c r="P232" s="160"/>
      <c r="Q232" t="s">
        <v>777</v>
      </c>
      <c r="R232" s="1" t="s">
        <v>778</v>
      </c>
      <c r="S232" t="s">
        <v>43</v>
      </c>
      <c r="T232" s="160" t="s">
        <v>4074</v>
      </c>
      <c r="V232" s="167" t="s">
        <v>5608</v>
      </c>
      <c r="W232" s="160" t="s">
        <v>4843</v>
      </c>
      <c r="X232" s="160"/>
    </row>
    <row r="233" spans="1:24">
      <c r="A233">
        <v>233</v>
      </c>
      <c r="B233" s="1" t="s">
        <v>29</v>
      </c>
      <c r="C233" t="s">
        <v>350</v>
      </c>
      <c r="D233" s="1" t="s">
        <v>48</v>
      </c>
      <c r="E233" s="160"/>
      <c r="F233" s="160"/>
      <c r="G233" s="160"/>
      <c r="H233" s="160"/>
      <c r="I233" s="160"/>
      <c r="J233" s="160" t="s">
        <v>351</v>
      </c>
      <c r="K233" s="160"/>
      <c r="L233" s="160"/>
      <c r="M233" s="160"/>
      <c r="N233" s="160"/>
      <c r="O233" s="160"/>
      <c r="P233" s="160"/>
      <c r="Q233" t="s">
        <v>779</v>
      </c>
      <c r="R233" s="1" t="s">
        <v>780</v>
      </c>
      <c r="S233" t="s">
        <v>43</v>
      </c>
      <c r="T233" s="160" t="s">
        <v>3727</v>
      </c>
      <c r="V233" s="167" t="s">
        <v>5609</v>
      </c>
      <c r="W233" s="160" t="s">
        <v>4844</v>
      </c>
      <c r="X233" s="160"/>
    </row>
    <row r="234" spans="1:24">
      <c r="A234">
        <v>234</v>
      </c>
      <c r="B234" s="1" t="s">
        <v>29</v>
      </c>
      <c r="C234" t="s">
        <v>359</v>
      </c>
      <c r="D234" s="1" t="s">
        <v>48</v>
      </c>
      <c r="E234" s="160"/>
      <c r="F234" s="160"/>
      <c r="G234" s="160"/>
      <c r="H234" s="160"/>
      <c r="I234" s="160"/>
      <c r="J234" s="160" t="s">
        <v>360</v>
      </c>
      <c r="K234" s="160"/>
      <c r="L234" s="160"/>
      <c r="M234" s="160"/>
      <c r="N234" s="160"/>
      <c r="O234" s="160"/>
      <c r="P234" s="160"/>
      <c r="Q234" t="s">
        <v>781</v>
      </c>
      <c r="R234" s="1" t="s">
        <v>782</v>
      </c>
      <c r="S234" t="s">
        <v>43</v>
      </c>
      <c r="T234" s="160" t="s">
        <v>3726</v>
      </c>
      <c r="V234" s="167" t="s">
        <v>5610</v>
      </c>
      <c r="W234" s="160" t="s">
        <v>4845</v>
      </c>
      <c r="X234" s="160"/>
    </row>
    <row r="235" spans="1:24">
      <c r="A235">
        <v>235</v>
      </c>
      <c r="B235" s="1" t="s">
        <v>29</v>
      </c>
      <c r="C235" t="s">
        <v>379</v>
      </c>
      <c r="D235" s="1" t="s">
        <v>60</v>
      </c>
      <c r="E235" s="160"/>
      <c r="F235" s="160"/>
      <c r="G235" s="160"/>
      <c r="H235" s="160"/>
      <c r="I235" s="160"/>
      <c r="J235" s="160" t="s">
        <v>380</v>
      </c>
      <c r="K235" s="160"/>
      <c r="L235" s="160"/>
      <c r="M235" s="160"/>
      <c r="N235" s="160"/>
      <c r="O235" s="160"/>
      <c r="P235" s="160"/>
      <c r="Q235" t="s">
        <v>783</v>
      </c>
      <c r="R235" s="1" t="s">
        <v>784</v>
      </c>
      <c r="S235" t="s">
        <v>43</v>
      </c>
      <c r="T235" s="160" t="s">
        <v>3725</v>
      </c>
      <c r="U235" s="167">
        <v>1</v>
      </c>
      <c r="W235" s="160" t="s">
        <v>4846</v>
      </c>
      <c r="X235" s="160">
        <v>1</v>
      </c>
    </row>
    <row r="236" spans="1:24">
      <c r="A236">
        <v>236</v>
      </c>
      <c r="B236" s="1" t="s">
        <v>29</v>
      </c>
      <c r="C236" t="s">
        <v>385</v>
      </c>
      <c r="D236" s="1" t="s">
        <v>69</v>
      </c>
      <c r="E236" s="160"/>
      <c r="F236" s="160"/>
      <c r="G236" s="160"/>
      <c r="H236" s="160"/>
      <c r="I236" s="160"/>
      <c r="J236" s="160"/>
      <c r="K236" s="160" t="s">
        <v>386</v>
      </c>
      <c r="L236" s="160"/>
      <c r="M236" s="160"/>
      <c r="N236" s="160"/>
      <c r="O236" s="160"/>
      <c r="P236" s="160"/>
      <c r="Q236" t="s">
        <v>785</v>
      </c>
      <c r="R236" s="1" t="s">
        <v>388</v>
      </c>
      <c r="S236" t="s">
        <v>34</v>
      </c>
      <c r="T236" s="160"/>
      <c r="W236" s="160"/>
      <c r="X236" s="160"/>
    </row>
    <row r="237" spans="1:24">
      <c r="A237">
        <v>237</v>
      </c>
      <c r="B237" s="1" t="s">
        <v>29</v>
      </c>
      <c r="C237" t="s">
        <v>389</v>
      </c>
      <c r="D237" s="1" t="s">
        <v>48</v>
      </c>
      <c r="E237" s="160"/>
      <c r="F237" s="160"/>
      <c r="G237" s="160"/>
      <c r="H237" s="160"/>
      <c r="I237" s="160"/>
      <c r="J237" s="160"/>
      <c r="K237" s="160"/>
      <c r="L237" s="160" t="s">
        <v>390</v>
      </c>
      <c r="M237" s="160"/>
      <c r="N237" s="160"/>
      <c r="O237" s="160"/>
      <c r="P237" s="160"/>
      <c r="Q237" t="s">
        <v>786</v>
      </c>
      <c r="R237" s="1" t="s">
        <v>787</v>
      </c>
      <c r="S237" t="s">
        <v>43</v>
      </c>
      <c r="T237" s="160" t="s">
        <v>4075</v>
      </c>
      <c r="V237" s="167" t="s">
        <v>5611</v>
      </c>
      <c r="W237" s="160" t="s">
        <v>4847</v>
      </c>
      <c r="X237" s="160"/>
    </row>
    <row r="238" spans="1:24">
      <c r="A238">
        <v>238</v>
      </c>
      <c r="B238" s="1" t="s">
        <v>29</v>
      </c>
      <c r="C238" t="s">
        <v>393</v>
      </c>
      <c r="D238" s="1" t="s">
        <v>48</v>
      </c>
      <c r="E238" s="160"/>
      <c r="F238" s="160"/>
      <c r="G238" s="160"/>
      <c r="H238" s="160"/>
      <c r="I238" s="160"/>
      <c r="J238" s="160"/>
      <c r="K238" s="160"/>
      <c r="L238" s="160" t="s">
        <v>394</v>
      </c>
      <c r="M238" s="160"/>
      <c r="N238" s="160"/>
      <c r="O238" s="160"/>
      <c r="P238" s="160"/>
      <c r="Q238" t="s">
        <v>788</v>
      </c>
      <c r="R238" s="1" t="s">
        <v>789</v>
      </c>
      <c r="S238" t="s">
        <v>43</v>
      </c>
      <c r="T238" s="160" t="s">
        <v>3723</v>
      </c>
      <c r="V238" s="167" t="s">
        <v>5612</v>
      </c>
      <c r="W238" s="160" t="s">
        <v>4848</v>
      </c>
      <c r="X238" s="160"/>
    </row>
    <row r="239" spans="1:24">
      <c r="A239">
        <v>239</v>
      </c>
      <c r="B239" s="1" t="s">
        <v>29</v>
      </c>
      <c r="C239" t="s">
        <v>400</v>
      </c>
      <c r="D239" s="1" t="s">
        <v>48</v>
      </c>
      <c r="E239" s="160"/>
      <c r="F239" s="160"/>
      <c r="G239" s="160"/>
      <c r="H239" s="160"/>
      <c r="I239" s="160"/>
      <c r="J239" s="160"/>
      <c r="K239" s="160"/>
      <c r="L239" s="160" t="s">
        <v>401</v>
      </c>
      <c r="M239" s="160"/>
      <c r="N239" s="160"/>
      <c r="O239" s="160"/>
      <c r="P239" s="160"/>
      <c r="Q239" t="s">
        <v>790</v>
      </c>
      <c r="R239" s="1" t="s">
        <v>791</v>
      </c>
      <c r="S239" t="s">
        <v>43</v>
      </c>
      <c r="T239" s="160" t="s">
        <v>3722</v>
      </c>
      <c r="V239" s="167" t="s">
        <v>5613</v>
      </c>
      <c r="W239" s="160" t="s">
        <v>4849</v>
      </c>
      <c r="X239" s="160"/>
    </row>
    <row r="240" spans="1:24">
      <c r="A240">
        <v>240</v>
      </c>
      <c r="B240" s="1" t="s">
        <v>29</v>
      </c>
      <c r="C240" t="s">
        <v>404</v>
      </c>
      <c r="D240" s="1" t="s">
        <v>48</v>
      </c>
      <c r="E240" s="160"/>
      <c r="F240" s="160"/>
      <c r="G240" s="160"/>
      <c r="H240" s="160"/>
      <c r="I240" s="160"/>
      <c r="J240" s="160"/>
      <c r="K240" s="160"/>
      <c r="L240" s="160" t="s">
        <v>405</v>
      </c>
      <c r="M240" s="160"/>
      <c r="N240" s="160"/>
      <c r="O240" s="160"/>
      <c r="P240" s="160"/>
      <c r="Q240" t="s">
        <v>792</v>
      </c>
      <c r="R240" s="1" t="s">
        <v>793</v>
      </c>
      <c r="S240" t="s">
        <v>43</v>
      </c>
      <c r="T240" s="160" t="s">
        <v>3721</v>
      </c>
      <c r="V240" s="167" t="s">
        <v>5614</v>
      </c>
      <c r="W240" s="160" t="s">
        <v>4850</v>
      </c>
      <c r="X240" s="160"/>
    </row>
    <row r="241" spans="1:24">
      <c r="A241">
        <v>241</v>
      </c>
      <c r="B241" s="1" t="s">
        <v>29</v>
      </c>
      <c r="C241" t="s">
        <v>408</v>
      </c>
      <c r="D241" s="1" t="s">
        <v>60</v>
      </c>
      <c r="E241" s="160"/>
      <c r="F241" s="160"/>
      <c r="G241" s="160"/>
      <c r="H241" s="160"/>
      <c r="I241" s="160"/>
      <c r="J241" s="160"/>
      <c r="K241" s="160"/>
      <c r="L241" s="160" t="s">
        <v>409</v>
      </c>
      <c r="M241" s="160"/>
      <c r="N241" s="160"/>
      <c r="O241" s="160"/>
      <c r="P241" s="160"/>
      <c r="Q241" t="s">
        <v>410</v>
      </c>
      <c r="R241" s="1" t="s">
        <v>411</v>
      </c>
      <c r="S241" t="s">
        <v>43</v>
      </c>
      <c r="T241" s="160" t="s">
        <v>3720</v>
      </c>
      <c r="W241" s="160"/>
      <c r="X241" s="160"/>
    </row>
    <row r="242" spans="1:24">
      <c r="A242">
        <v>242</v>
      </c>
      <c r="B242" s="1" t="s">
        <v>29</v>
      </c>
      <c r="C242" t="s">
        <v>415</v>
      </c>
      <c r="D242" s="1" t="s">
        <v>69</v>
      </c>
      <c r="E242" s="160"/>
      <c r="F242" s="160"/>
      <c r="G242" s="160"/>
      <c r="H242" s="160"/>
      <c r="I242" s="160"/>
      <c r="J242" s="160"/>
      <c r="K242" s="160"/>
      <c r="L242" s="160"/>
      <c r="M242" s="160" t="s">
        <v>416</v>
      </c>
      <c r="N242" s="160"/>
      <c r="O242" s="160"/>
      <c r="P242" s="160"/>
      <c r="Q242" t="s">
        <v>417</v>
      </c>
      <c r="R242" s="1" t="s">
        <v>418</v>
      </c>
      <c r="S242" t="s">
        <v>34</v>
      </c>
      <c r="T242" s="160"/>
      <c r="W242" s="160"/>
      <c r="X242" s="160"/>
    </row>
    <row r="243" spans="1:24">
      <c r="A243">
        <v>243</v>
      </c>
      <c r="B243" s="1" t="s">
        <v>29</v>
      </c>
      <c r="C243" t="s">
        <v>419</v>
      </c>
      <c r="D243" s="1" t="s">
        <v>48</v>
      </c>
      <c r="E243" s="160"/>
      <c r="F243" s="160"/>
      <c r="G243" s="160"/>
      <c r="H243" s="160"/>
      <c r="I243" s="160"/>
      <c r="J243" s="160"/>
      <c r="K243" s="160"/>
      <c r="L243" s="160"/>
      <c r="M243" s="160"/>
      <c r="N243" s="160" t="s">
        <v>420</v>
      </c>
      <c r="O243" s="160"/>
      <c r="P243" s="160"/>
      <c r="Q243" t="s">
        <v>794</v>
      </c>
      <c r="R243" s="1" t="s">
        <v>795</v>
      </c>
      <c r="S243" t="s">
        <v>43</v>
      </c>
      <c r="T243" s="160" t="s">
        <v>3719</v>
      </c>
      <c r="V243" s="167" t="s">
        <v>5615</v>
      </c>
      <c r="W243" s="160" t="s">
        <v>4851</v>
      </c>
      <c r="X243" s="160"/>
    </row>
    <row r="244" spans="1:24">
      <c r="A244">
        <v>244</v>
      </c>
      <c r="B244" s="1" t="s">
        <v>29</v>
      </c>
      <c r="C244" t="s">
        <v>425</v>
      </c>
      <c r="D244" s="1" t="s">
        <v>60</v>
      </c>
      <c r="E244" s="160"/>
      <c r="F244" s="160"/>
      <c r="G244" s="160"/>
      <c r="H244" s="160"/>
      <c r="I244" s="160"/>
      <c r="J244" s="160"/>
      <c r="K244" s="160"/>
      <c r="L244" s="160" t="s">
        <v>426</v>
      </c>
      <c r="M244" s="160"/>
      <c r="N244" s="160"/>
      <c r="O244" s="160"/>
      <c r="P244" s="160"/>
      <c r="Q244" t="s">
        <v>427</v>
      </c>
      <c r="R244" s="1" t="s">
        <v>428</v>
      </c>
      <c r="S244" t="s">
        <v>43</v>
      </c>
      <c r="T244" s="160" t="s">
        <v>3718</v>
      </c>
      <c r="W244" s="160"/>
      <c r="X244" s="160"/>
    </row>
    <row r="245" spans="1:24">
      <c r="A245">
        <v>245</v>
      </c>
      <c r="B245" s="1" t="s">
        <v>29</v>
      </c>
      <c r="C245" t="s">
        <v>415</v>
      </c>
      <c r="D245" s="1" t="s">
        <v>69</v>
      </c>
      <c r="E245" s="160"/>
      <c r="F245" s="160"/>
      <c r="G245" s="160"/>
      <c r="H245" s="160"/>
      <c r="I245" s="160"/>
      <c r="J245" s="160"/>
      <c r="K245" s="160"/>
      <c r="L245" s="160"/>
      <c r="M245" s="160" t="s">
        <v>416</v>
      </c>
      <c r="N245" s="160"/>
      <c r="O245" s="160"/>
      <c r="P245" s="160"/>
      <c r="Q245" t="s">
        <v>429</v>
      </c>
      <c r="R245" s="1" t="s">
        <v>430</v>
      </c>
      <c r="S245" t="s">
        <v>34</v>
      </c>
      <c r="T245" s="160"/>
      <c r="W245" s="160"/>
      <c r="X245" s="160"/>
    </row>
    <row r="246" spans="1:24">
      <c r="A246">
        <v>246</v>
      </c>
      <c r="B246" s="1" t="s">
        <v>29</v>
      </c>
      <c r="C246" t="s">
        <v>419</v>
      </c>
      <c r="D246" s="1" t="s">
        <v>48</v>
      </c>
      <c r="E246" s="160"/>
      <c r="F246" s="160"/>
      <c r="G246" s="160"/>
      <c r="H246" s="160"/>
      <c r="I246" s="160"/>
      <c r="J246" s="160"/>
      <c r="K246" s="160"/>
      <c r="L246" s="160"/>
      <c r="M246" s="160"/>
      <c r="N246" s="160" t="s">
        <v>420</v>
      </c>
      <c r="O246" s="160"/>
      <c r="P246" s="160"/>
      <c r="Q246" t="s">
        <v>796</v>
      </c>
      <c r="R246" s="1" t="s">
        <v>797</v>
      </c>
      <c r="S246" t="s">
        <v>43</v>
      </c>
      <c r="T246" s="160" t="s">
        <v>3717</v>
      </c>
      <c r="V246" s="167" t="s">
        <v>5616</v>
      </c>
      <c r="W246" s="160" t="s">
        <v>4852</v>
      </c>
      <c r="X246" s="160"/>
    </row>
    <row r="247" spans="1:24">
      <c r="A247">
        <v>247</v>
      </c>
      <c r="B247" s="1" t="s">
        <v>29</v>
      </c>
      <c r="C247" t="s">
        <v>434</v>
      </c>
      <c r="D247" s="1" t="s">
        <v>60</v>
      </c>
      <c r="E247" s="160"/>
      <c r="F247" s="160"/>
      <c r="G247" s="160"/>
      <c r="H247" s="160"/>
      <c r="I247" s="160"/>
      <c r="J247" s="160"/>
      <c r="K247" s="160"/>
      <c r="L247" s="160" t="s">
        <v>435</v>
      </c>
      <c r="M247" s="160"/>
      <c r="N247" s="160"/>
      <c r="O247" s="160"/>
      <c r="P247" s="160"/>
      <c r="Q247" t="s">
        <v>436</v>
      </c>
      <c r="R247" s="1" t="s">
        <v>437</v>
      </c>
      <c r="S247" t="s">
        <v>43</v>
      </c>
      <c r="T247" s="160" t="s">
        <v>3716</v>
      </c>
      <c r="W247" s="160"/>
      <c r="X247" s="160"/>
    </row>
    <row r="248" spans="1:24">
      <c r="A248">
        <v>248</v>
      </c>
      <c r="B248" s="1" t="s">
        <v>29</v>
      </c>
      <c r="C248" t="s">
        <v>415</v>
      </c>
      <c r="D248" s="1" t="s">
        <v>69</v>
      </c>
      <c r="E248" s="160"/>
      <c r="F248" s="160"/>
      <c r="G248" s="160"/>
      <c r="H248" s="160"/>
      <c r="I248" s="160"/>
      <c r="J248" s="160"/>
      <c r="K248" s="160"/>
      <c r="L248" s="160"/>
      <c r="M248" s="160" t="s">
        <v>416</v>
      </c>
      <c r="N248" s="160"/>
      <c r="O248" s="160"/>
      <c r="P248" s="160"/>
      <c r="Q248" t="s">
        <v>438</v>
      </c>
      <c r="R248" s="1" t="s">
        <v>550</v>
      </c>
      <c r="S248" t="s">
        <v>34</v>
      </c>
      <c r="T248" s="160"/>
      <c r="W248" s="160"/>
      <c r="X248" s="160"/>
    </row>
    <row r="249" spans="1:24">
      <c r="A249">
        <v>249</v>
      </c>
      <c r="B249" s="1" t="s">
        <v>29</v>
      </c>
      <c r="C249" t="s">
        <v>440</v>
      </c>
      <c r="D249" s="1" t="s">
        <v>48</v>
      </c>
      <c r="E249" s="160"/>
      <c r="F249" s="160"/>
      <c r="G249" s="160"/>
      <c r="H249" s="160"/>
      <c r="I249" s="160"/>
      <c r="J249" s="160"/>
      <c r="K249" s="160"/>
      <c r="L249" s="160"/>
      <c r="M249" s="160"/>
      <c r="N249" s="160" t="s">
        <v>441</v>
      </c>
      <c r="O249" s="160"/>
      <c r="P249" s="160"/>
      <c r="Q249" t="s">
        <v>798</v>
      </c>
      <c r="R249" s="1" t="s">
        <v>799</v>
      </c>
      <c r="S249" t="s">
        <v>43</v>
      </c>
      <c r="T249" s="160" t="s">
        <v>3715</v>
      </c>
      <c r="V249" s="167" t="s">
        <v>5617</v>
      </c>
      <c r="W249" s="160" t="s">
        <v>4853</v>
      </c>
      <c r="X249" s="160"/>
    </row>
    <row r="250" spans="1:24">
      <c r="A250">
        <v>250</v>
      </c>
      <c r="B250" s="1" t="s">
        <v>29</v>
      </c>
      <c r="C250" t="s">
        <v>446</v>
      </c>
      <c r="D250" s="1" t="s">
        <v>60</v>
      </c>
      <c r="E250" s="160"/>
      <c r="F250" s="160"/>
      <c r="G250" s="160"/>
      <c r="H250" s="160"/>
      <c r="I250" s="160"/>
      <c r="J250" s="160" t="s">
        <v>447</v>
      </c>
      <c r="K250" s="160"/>
      <c r="L250" s="160"/>
      <c r="M250" s="160"/>
      <c r="N250" s="160"/>
      <c r="O250" s="160"/>
      <c r="P250" s="160"/>
      <c r="Q250" t="s">
        <v>800</v>
      </c>
      <c r="R250" s="1" t="s">
        <v>801</v>
      </c>
      <c r="S250" t="s">
        <v>43</v>
      </c>
      <c r="T250" s="160" t="s">
        <v>3714</v>
      </c>
      <c r="U250" s="167">
        <v>1</v>
      </c>
      <c r="W250" s="160" t="s">
        <v>4854</v>
      </c>
      <c r="X250" s="160">
        <v>1</v>
      </c>
    </row>
    <row r="251" spans="1:24">
      <c r="A251">
        <v>251</v>
      </c>
      <c r="B251" s="1" t="s">
        <v>29</v>
      </c>
      <c r="C251" t="s">
        <v>452</v>
      </c>
      <c r="D251" s="1" t="s">
        <v>69</v>
      </c>
      <c r="E251" s="160"/>
      <c r="F251" s="160"/>
      <c r="G251" s="160"/>
      <c r="H251" s="160"/>
      <c r="I251" s="160"/>
      <c r="J251" s="160"/>
      <c r="K251" s="160" t="s">
        <v>453</v>
      </c>
      <c r="L251" s="160"/>
      <c r="M251" s="160"/>
      <c r="N251" s="160"/>
      <c r="O251" s="160"/>
      <c r="P251" s="160"/>
      <c r="Q251" t="s">
        <v>802</v>
      </c>
      <c r="R251" s="1" t="s">
        <v>803</v>
      </c>
      <c r="S251" t="s">
        <v>34</v>
      </c>
      <c r="T251" s="160"/>
      <c r="W251" s="160"/>
      <c r="X251" s="160"/>
    </row>
    <row r="252" spans="1:24">
      <c r="A252">
        <v>252</v>
      </c>
      <c r="B252" s="1" t="s">
        <v>29</v>
      </c>
      <c r="C252" t="s">
        <v>456</v>
      </c>
      <c r="D252" s="1" t="s">
        <v>48</v>
      </c>
      <c r="E252" s="160"/>
      <c r="F252" s="160"/>
      <c r="G252" s="160"/>
      <c r="H252" s="160"/>
      <c r="I252" s="160"/>
      <c r="J252" s="160"/>
      <c r="K252" s="160"/>
      <c r="L252" s="160" t="s">
        <v>457</v>
      </c>
      <c r="M252" s="160"/>
      <c r="N252" s="160"/>
      <c r="O252" s="160"/>
      <c r="P252" s="160"/>
      <c r="Q252" t="s">
        <v>804</v>
      </c>
      <c r="R252" s="1" t="s">
        <v>805</v>
      </c>
      <c r="S252" t="s">
        <v>43</v>
      </c>
      <c r="T252" s="160" t="s">
        <v>3713</v>
      </c>
      <c r="V252" s="167" t="s">
        <v>5618</v>
      </c>
      <c r="W252" s="160" t="s">
        <v>4855</v>
      </c>
      <c r="X252" s="160"/>
    </row>
    <row r="253" spans="1:24">
      <c r="A253">
        <v>253</v>
      </c>
      <c r="B253" s="1" t="s">
        <v>29</v>
      </c>
      <c r="C253" t="s">
        <v>462</v>
      </c>
      <c r="D253" s="1" t="s">
        <v>48</v>
      </c>
      <c r="E253" s="160"/>
      <c r="F253" s="160"/>
      <c r="G253" s="160"/>
      <c r="H253" s="160"/>
      <c r="I253" s="160"/>
      <c r="J253" s="160"/>
      <c r="K253" s="160"/>
      <c r="L253" s="160" t="s">
        <v>463</v>
      </c>
      <c r="M253" s="160"/>
      <c r="N253" s="160"/>
      <c r="O253" s="160"/>
      <c r="P253" s="160"/>
      <c r="Q253" t="s">
        <v>806</v>
      </c>
      <c r="R253" s="1" t="s">
        <v>807</v>
      </c>
      <c r="S253" t="s">
        <v>43</v>
      </c>
      <c r="T253" s="160" t="s">
        <v>3712</v>
      </c>
      <c r="V253" s="167" t="s">
        <v>5619</v>
      </c>
      <c r="W253" s="160" t="s">
        <v>4856</v>
      </c>
      <c r="X253" s="160"/>
    </row>
    <row r="254" spans="1:24">
      <c r="A254">
        <v>254</v>
      </c>
      <c r="B254" s="1" t="s">
        <v>29</v>
      </c>
      <c r="C254" t="s">
        <v>468</v>
      </c>
      <c r="D254" s="1" t="s">
        <v>48</v>
      </c>
      <c r="E254" s="160"/>
      <c r="F254" s="160"/>
      <c r="G254" s="160"/>
      <c r="H254" s="160"/>
      <c r="I254" s="160"/>
      <c r="J254" s="160"/>
      <c r="K254" s="160"/>
      <c r="L254" s="160" t="s">
        <v>469</v>
      </c>
      <c r="M254" s="160"/>
      <c r="N254" s="160"/>
      <c r="O254" s="160"/>
      <c r="P254" s="160"/>
      <c r="Q254" t="s">
        <v>808</v>
      </c>
      <c r="R254" s="1" t="s">
        <v>809</v>
      </c>
      <c r="S254" t="s">
        <v>43</v>
      </c>
      <c r="T254" s="160" t="s">
        <v>3711</v>
      </c>
      <c r="V254" s="167" t="s">
        <v>5620</v>
      </c>
      <c r="W254" s="160" t="s">
        <v>4857</v>
      </c>
      <c r="X254" s="160"/>
    </row>
    <row r="255" spans="1:24">
      <c r="A255">
        <v>255</v>
      </c>
      <c r="B255" s="1" t="s">
        <v>29</v>
      </c>
      <c r="C255" t="s">
        <v>474</v>
      </c>
      <c r="D255" s="1" t="s">
        <v>48</v>
      </c>
      <c r="E255" s="160"/>
      <c r="F255" s="160"/>
      <c r="G255" s="160"/>
      <c r="H255" s="160"/>
      <c r="I255" s="160"/>
      <c r="J255" s="160"/>
      <c r="K255" s="160"/>
      <c r="L255" s="160" t="s">
        <v>475</v>
      </c>
      <c r="M255" s="160"/>
      <c r="N255" s="160"/>
      <c r="O255" s="160"/>
      <c r="P255" s="160"/>
      <c r="Q255" t="s">
        <v>810</v>
      </c>
      <c r="R255" s="1" t="s">
        <v>811</v>
      </c>
      <c r="S255" t="s">
        <v>43</v>
      </c>
      <c r="T255" s="160" t="s">
        <v>3710</v>
      </c>
      <c r="V255" s="167" t="s">
        <v>5621</v>
      </c>
      <c r="W255" s="160" t="s">
        <v>4858</v>
      </c>
      <c r="X255" s="160"/>
    </row>
    <row r="256" spans="1:24">
      <c r="A256">
        <v>256</v>
      </c>
      <c r="B256" s="1" t="s">
        <v>29</v>
      </c>
      <c r="C256" t="s">
        <v>480</v>
      </c>
      <c r="D256" s="1" t="s">
        <v>48</v>
      </c>
      <c r="E256" s="160"/>
      <c r="F256" s="160"/>
      <c r="G256" s="160"/>
      <c r="H256" s="160"/>
      <c r="I256" s="160"/>
      <c r="J256" s="160"/>
      <c r="K256" s="160"/>
      <c r="L256" s="160" t="s">
        <v>481</v>
      </c>
      <c r="M256" s="160"/>
      <c r="N256" s="160"/>
      <c r="O256" s="160"/>
      <c r="P256" s="160"/>
      <c r="Q256" t="s">
        <v>812</v>
      </c>
      <c r="R256" s="1" t="s">
        <v>813</v>
      </c>
      <c r="S256" t="s">
        <v>64</v>
      </c>
      <c r="T256" s="160" t="s">
        <v>3709</v>
      </c>
      <c r="V256" s="167" t="s">
        <v>5622</v>
      </c>
      <c r="W256" s="160" t="s">
        <v>4859</v>
      </c>
      <c r="X256" s="160"/>
    </row>
    <row r="257" spans="1:24">
      <c r="A257">
        <v>257</v>
      </c>
      <c r="B257" s="1" t="s">
        <v>29</v>
      </c>
      <c r="C257" t="s">
        <v>814</v>
      </c>
      <c r="D257" s="1" t="s">
        <v>60</v>
      </c>
      <c r="E257" s="160"/>
      <c r="F257" s="160"/>
      <c r="G257" s="160"/>
      <c r="H257" s="160" t="s">
        <v>815</v>
      </c>
      <c r="I257" s="160"/>
      <c r="J257" s="160"/>
      <c r="K257" s="160"/>
      <c r="L257" s="160"/>
      <c r="M257" s="160"/>
      <c r="N257" s="160"/>
      <c r="O257" s="160"/>
      <c r="P257" s="160"/>
      <c r="Q257" t="s">
        <v>816</v>
      </c>
      <c r="R257" s="1" t="s">
        <v>817</v>
      </c>
      <c r="S257" t="s">
        <v>43</v>
      </c>
      <c r="T257" s="160" t="s">
        <v>3708</v>
      </c>
      <c r="U257" s="167">
        <v>1</v>
      </c>
      <c r="V257" s="167" t="s">
        <v>4860</v>
      </c>
      <c r="W257" s="160" t="s">
        <v>4861</v>
      </c>
      <c r="X257" s="160">
        <v>1</v>
      </c>
    </row>
    <row r="258" spans="1:24">
      <c r="A258">
        <v>258</v>
      </c>
      <c r="B258" s="1" t="s">
        <v>29</v>
      </c>
      <c r="C258" t="s">
        <v>818</v>
      </c>
      <c r="D258" s="1" t="s">
        <v>69</v>
      </c>
      <c r="E258" s="160"/>
      <c r="F258" s="160"/>
      <c r="G258" s="160"/>
      <c r="H258" s="160"/>
      <c r="I258" s="160" t="s">
        <v>819</v>
      </c>
      <c r="J258" s="160"/>
      <c r="K258" s="160"/>
      <c r="L258" s="160"/>
      <c r="M258" s="160"/>
      <c r="N258" s="160"/>
      <c r="O258" s="160"/>
      <c r="P258" s="160"/>
      <c r="Q258" t="s">
        <v>820</v>
      </c>
      <c r="R258" s="1" t="s">
        <v>821</v>
      </c>
      <c r="S258" t="s">
        <v>34</v>
      </c>
      <c r="T258" s="160"/>
      <c r="W258" s="160"/>
      <c r="X258" s="160"/>
    </row>
    <row r="259" spans="1:24">
      <c r="A259" s="161">
        <v>259</v>
      </c>
      <c r="B259" s="162" t="s">
        <v>29</v>
      </c>
      <c r="C259" s="161" t="s">
        <v>822</v>
      </c>
      <c r="D259" s="162" t="s">
        <v>48</v>
      </c>
      <c r="J259" s="167" t="s">
        <v>823</v>
      </c>
      <c r="Q259" s="161" t="s">
        <v>824</v>
      </c>
      <c r="R259" s="162" t="s">
        <v>3707</v>
      </c>
      <c r="S259" s="161" t="s">
        <v>43</v>
      </c>
      <c r="T259" s="167" t="s">
        <v>3706</v>
      </c>
      <c r="V259" s="167" t="s">
        <v>5623</v>
      </c>
      <c r="W259" s="167" t="s">
        <v>4862</v>
      </c>
    </row>
    <row r="260" spans="1:24">
      <c r="A260" s="161">
        <v>260</v>
      </c>
      <c r="B260" s="162" t="s">
        <v>29</v>
      </c>
      <c r="C260" s="161" t="s">
        <v>826</v>
      </c>
      <c r="D260" s="162" t="s">
        <v>48</v>
      </c>
      <c r="J260" s="167" t="s">
        <v>827</v>
      </c>
      <c r="Q260" s="161" t="s">
        <v>828</v>
      </c>
      <c r="R260" s="162" t="s">
        <v>3705</v>
      </c>
      <c r="S260" s="161" t="s">
        <v>43</v>
      </c>
      <c r="T260" s="167" t="s">
        <v>3704</v>
      </c>
      <c r="V260" s="167" t="s">
        <v>5624</v>
      </c>
      <c r="W260" s="167" t="s">
        <v>4863</v>
      </c>
    </row>
    <row r="261" spans="1:24">
      <c r="A261" s="161">
        <v>261</v>
      </c>
      <c r="B261" s="162" t="s">
        <v>29</v>
      </c>
      <c r="C261" s="161" t="s">
        <v>830</v>
      </c>
      <c r="D261" s="162" t="s">
        <v>48</v>
      </c>
      <c r="J261" s="167" t="s">
        <v>831</v>
      </c>
      <c r="Q261" s="161" t="s">
        <v>832</v>
      </c>
      <c r="R261" s="162" t="s">
        <v>833</v>
      </c>
      <c r="S261" s="161" t="s">
        <v>43</v>
      </c>
      <c r="T261" s="167" t="s">
        <v>3703</v>
      </c>
      <c r="V261" s="167" t="s">
        <v>5625</v>
      </c>
      <c r="W261" s="167" t="s">
        <v>4864</v>
      </c>
    </row>
    <row r="262" spans="1:24">
      <c r="A262" s="161">
        <v>262</v>
      </c>
      <c r="B262" s="162" t="s">
        <v>29</v>
      </c>
      <c r="C262" s="161" t="s">
        <v>835</v>
      </c>
      <c r="D262" s="162" t="s">
        <v>48</v>
      </c>
      <c r="J262" s="167" t="s">
        <v>836</v>
      </c>
      <c r="Q262" s="161" t="s">
        <v>837</v>
      </c>
      <c r="R262" s="162" t="s">
        <v>838</v>
      </c>
      <c r="S262" s="161" t="s">
        <v>43</v>
      </c>
      <c r="T262" s="167" t="s">
        <v>3702</v>
      </c>
      <c r="V262" s="167" t="s">
        <v>5626</v>
      </c>
      <c r="W262" s="167" t="s">
        <v>4865</v>
      </c>
    </row>
    <row r="263" spans="1:24">
      <c r="A263" s="161">
        <v>263</v>
      </c>
      <c r="B263" s="162" t="s">
        <v>29</v>
      </c>
      <c r="C263" s="161" t="s">
        <v>840</v>
      </c>
      <c r="D263" s="162" t="s">
        <v>60</v>
      </c>
      <c r="H263" s="167" t="s">
        <v>841</v>
      </c>
      <c r="Q263" s="161" t="s">
        <v>842</v>
      </c>
      <c r="R263" s="162" t="s">
        <v>843</v>
      </c>
      <c r="S263" s="161" t="s">
        <v>43</v>
      </c>
      <c r="T263" s="167" t="s">
        <v>3701</v>
      </c>
      <c r="U263" s="167">
        <v>1</v>
      </c>
      <c r="V263" s="167" t="s">
        <v>4866</v>
      </c>
      <c r="W263" s="167" t="s">
        <v>4867</v>
      </c>
      <c r="X263" s="167">
        <v>1</v>
      </c>
    </row>
    <row r="264" spans="1:24">
      <c r="A264" s="161">
        <v>264</v>
      </c>
      <c r="B264" s="162" t="s">
        <v>29</v>
      </c>
      <c r="C264" s="161" t="s">
        <v>818</v>
      </c>
      <c r="D264" s="162" t="s">
        <v>69</v>
      </c>
      <c r="I264" s="167" t="s">
        <v>819</v>
      </c>
      <c r="Q264" s="161" t="s">
        <v>844</v>
      </c>
      <c r="R264" s="162" t="s">
        <v>845</v>
      </c>
      <c r="S264" s="161" t="s">
        <v>34</v>
      </c>
    </row>
    <row r="265" spans="1:24">
      <c r="A265">
        <v>265</v>
      </c>
      <c r="B265" s="1" t="s">
        <v>29</v>
      </c>
      <c r="C265" t="s">
        <v>822</v>
      </c>
      <c r="D265" s="1" t="s">
        <v>48</v>
      </c>
      <c r="E265" s="160"/>
      <c r="F265" s="160"/>
      <c r="G265" s="160"/>
      <c r="H265" s="160"/>
      <c r="I265" s="160"/>
      <c r="J265" s="160" t="s">
        <v>823</v>
      </c>
      <c r="K265" s="160"/>
      <c r="L265" s="160"/>
      <c r="M265" s="160"/>
      <c r="N265" s="160"/>
      <c r="O265" s="160"/>
      <c r="P265" s="160"/>
      <c r="Q265" t="s">
        <v>824</v>
      </c>
      <c r="R265" s="1" t="s">
        <v>846</v>
      </c>
      <c r="S265" t="s">
        <v>43</v>
      </c>
      <c r="T265" s="160" t="s">
        <v>3700</v>
      </c>
      <c r="V265" s="167" t="s">
        <v>5627</v>
      </c>
      <c r="W265" s="160" t="s">
        <v>4868</v>
      </c>
      <c r="X265" s="160"/>
    </row>
    <row r="266" spans="1:24">
      <c r="A266">
        <v>266</v>
      </c>
      <c r="B266" s="1" t="s">
        <v>29</v>
      </c>
      <c r="C266" t="s">
        <v>826</v>
      </c>
      <c r="D266" s="1" t="s">
        <v>48</v>
      </c>
      <c r="E266" s="160"/>
      <c r="F266" s="160"/>
      <c r="G266" s="160"/>
      <c r="H266" s="160"/>
      <c r="I266" s="160"/>
      <c r="J266" s="160" t="s">
        <v>827</v>
      </c>
      <c r="K266" s="160"/>
      <c r="L266" s="160"/>
      <c r="M266" s="160"/>
      <c r="N266" s="160"/>
      <c r="O266" s="160"/>
      <c r="P266" s="160"/>
      <c r="Q266" t="s">
        <v>828</v>
      </c>
      <c r="R266" s="1" t="s">
        <v>847</v>
      </c>
      <c r="S266" t="s">
        <v>43</v>
      </c>
      <c r="T266" s="160" t="s">
        <v>3699</v>
      </c>
      <c r="V266" s="167" t="s">
        <v>5628</v>
      </c>
      <c r="W266" s="160" t="s">
        <v>4869</v>
      </c>
      <c r="X266" s="160"/>
    </row>
    <row r="267" spans="1:24">
      <c r="A267">
        <v>267</v>
      </c>
      <c r="B267" s="1" t="s">
        <v>29</v>
      </c>
      <c r="C267" t="s">
        <v>830</v>
      </c>
      <c r="D267" s="1" t="s">
        <v>48</v>
      </c>
      <c r="E267" s="160"/>
      <c r="F267" s="160"/>
      <c r="G267" s="160"/>
      <c r="H267" s="160"/>
      <c r="I267" s="160"/>
      <c r="J267" s="160" t="s">
        <v>831</v>
      </c>
      <c r="K267" s="160"/>
      <c r="L267" s="160"/>
      <c r="M267" s="160"/>
      <c r="N267" s="160"/>
      <c r="O267" s="160"/>
      <c r="P267" s="160"/>
      <c r="Q267" t="s">
        <v>832</v>
      </c>
      <c r="R267" s="1" t="s">
        <v>833</v>
      </c>
      <c r="S267" t="s">
        <v>43</v>
      </c>
      <c r="T267" s="160" t="s">
        <v>3698</v>
      </c>
      <c r="V267" s="167" t="s">
        <v>5629</v>
      </c>
      <c r="W267" s="160" t="s">
        <v>4870</v>
      </c>
      <c r="X267" s="160"/>
    </row>
    <row r="268" spans="1:24">
      <c r="A268">
        <v>268</v>
      </c>
      <c r="B268" s="1" t="s">
        <v>29</v>
      </c>
      <c r="C268" t="s">
        <v>835</v>
      </c>
      <c r="D268" s="1" t="s">
        <v>48</v>
      </c>
      <c r="E268" s="160"/>
      <c r="F268" s="160"/>
      <c r="G268" s="160"/>
      <c r="H268" s="160"/>
      <c r="I268" s="160"/>
      <c r="J268" s="160" t="s">
        <v>836</v>
      </c>
      <c r="K268" s="160"/>
      <c r="L268" s="160"/>
      <c r="M268" s="160"/>
      <c r="N268" s="160"/>
      <c r="O268" s="160"/>
      <c r="P268" s="160"/>
      <c r="Q268" t="s">
        <v>837</v>
      </c>
      <c r="R268" s="1" t="s">
        <v>838</v>
      </c>
      <c r="S268" t="s">
        <v>43</v>
      </c>
      <c r="T268" s="160" t="s">
        <v>3697</v>
      </c>
      <c r="V268" s="167" t="s">
        <v>5630</v>
      </c>
      <c r="W268" s="160" t="s">
        <v>4871</v>
      </c>
      <c r="X268" s="160"/>
    </row>
    <row r="269" spans="1:24">
      <c r="A269">
        <v>269</v>
      </c>
      <c r="B269" s="1" t="s">
        <v>29</v>
      </c>
      <c r="C269" t="s">
        <v>848</v>
      </c>
      <c r="D269" s="1" t="s">
        <v>60</v>
      </c>
      <c r="E269" s="160"/>
      <c r="F269" s="160"/>
      <c r="G269" s="160"/>
      <c r="H269" s="160" t="s">
        <v>849</v>
      </c>
      <c r="I269" s="160"/>
      <c r="J269" s="160"/>
      <c r="K269" s="160"/>
      <c r="L269" s="160"/>
      <c r="M269" s="160"/>
      <c r="N269" s="160"/>
      <c r="O269" s="160"/>
      <c r="P269" s="160"/>
      <c r="Q269" t="s">
        <v>850</v>
      </c>
      <c r="R269" s="1" t="s">
        <v>851</v>
      </c>
      <c r="S269" t="s">
        <v>210</v>
      </c>
      <c r="T269" s="160" t="s">
        <v>3696</v>
      </c>
      <c r="U269" s="167" t="s">
        <v>3359</v>
      </c>
      <c r="V269" s="167" t="s">
        <v>4872</v>
      </c>
      <c r="W269" s="160" t="s">
        <v>4873</v>
      </c>
      <c r="X269" s="160" t="s">
        <v>3359</v>
      </c>
    </row>
    <row r="270" spans="1:24">
      <c r="A270">
        <v>270</v>
      </c>
      <c r="B270" s="1" t="s">
        <v>29</v>
      </c>
      <c r="C270" t="s">
        <v>854</v>
      </c>
      <c r="D270" s="1" t="s">
        <v>69</v>
      </c>
      <c r="E270" s="160"/>
      <c r="F270" s="160"/>
      <c r="G270" s="160"/>
      <c r="H270" s="160"/>
      <c r="I270" s="160" t="s">
        <v>855</v>
      </c>
      <c r="J270" s="160"/>
      <c r="K270" s="160"/>
      <c r="L270" s="160"/>
      <c r="M270" s="160"/>
      <c r="N270" s="160"/>
      <c r="O270" s="160"/>
      <c r="P270" s="160"/>
      <c r="Q270" t="s">
        <v>856</v>
      </c>
      <c r="R270" s="1" t="s">
        <v>857</v>
      </c>
      <c r="S270" t="s">
        <v>34</v>
      </c>
      <c r="T270" s="160"/>
      <c r="W270" s="160"/>
      <c r="X270" s="160"/>
    </row>
    <row r="271" spans="1:24">
      <c r="A271" s="161">
        <v>271</v>
      </c>
      <c r="B271" s="162" t="s">
        <v>29</v>
      </c>
      <c r="C271" s="161" t="s">
        <v>858</v>
      </c>
      <c r="D271" s="162" t="s">
        <v>48</v>
      </c>
      <c r="J271" s="167" t="s">
        <v>859</v>
      </c>
      <c r="Q271" s="161" t="s">
        <v>860</v>
      </c>
      <c r="R271" s="162" t="s">
        <v>861</v>
      </c>
      <c r="S271" s="161" t="s">
        <v>43</v>
      </c>
      <c r="T271" s="167" t="s">
        <v>3695</v>
      </c>
      <c r="V271" s="167" t="s">
        <v>5631</v>
      </c>
      <c r="W271" s="167" t="s">
        <v>4874</v>
      </c>
    </row>
    <row r="272" spans="1:24">
      <c r="A272" s="161">
        <v>272</v>
      </c>
      <c r="B272" s="162" t="s">
        <v>29</v>
      </c>
      <c r="C272" s="161" t="s">
        <v>865</v>
      </c>
      <c r="D272" s="162" t="s">
        <v>48</v>
      </c>
      <c r="J272" s="167" t="s">
        <v>866</v>
      </c>
      <c r="Q272" s="161" t="s">
        <v>867</v>
      </c>
      <c r="R272" s="162" t="s">
        <v>868</v>
      </c>
      <c r="S272" s="161" t="s">
        <v>43</v>
      </c>
      <c r="T272" s="167" t="s">
        <v>3694</v>
      </c>
      <c r="V272" s="167" t="s">
        <v>5632</v>
      </c>
      <c r="W272" s="167" t="s">
        <v>4875</v>
      </c>
    </row>
    <row r="273" spans="1:24">
      <c r="A273" s="161">
        <v>273</v>
      </c>
      <c r="B273" s="162" t="s">
        <v>29</v>
      </c>
      <c r="C273" s="161" t="s">
        <v>871</v>
      </c>
      <c r="D273" s="162" t="s">
        <v>48</v>
      </c>
      <c r="J273" s="167" t="s">
        <v>872</v>
      </c>
      <c r="Q273" s="161" t="s">
        <v>873</v>
      </c>
      <c r="R273" s="162" t="s">
        <v>874</v>
      </c>
      <c r="S273" s="161" t="s">
        <v>43</v>
      </c>
      <c r="T273" s="167" t="s">
        <v>3693</v>
      </c>
      <c r="V273" s="167" t="s">
        <v>5633</v>
      </c>
      <c r="W273" s="167" t="s">
        <v>4876</v>
      </c>
    </row>
    <row r="274" spans="1:24">
      <c r="A274" s="161">
        <v>274</v>
      </c>
      <c r="B274" s="162" t="s">
        <v>29</v>
      </c>
      <c r="C274" s="161" t="s">
        <v>875</v>
      </c>
      <c r="D274" s="162" t="s">
        <v>60</v>
      </c>
      <c r="J274" s="167" t="s">
        <v>876</v>
      </c>
      <c r="Q274" s="161" t="s">
        <v>877</v>
      </c>
      <c r="R274" s="162" t="s">
        <v>878</v>
      </c>
      <c r="S274" s="161" t="s">
        <v>43</v>
      </c>
      <c r="T274" s="167" t="s">
        <v>3692</v>
      </c>
      <c r="U274" s="167">
        <v>1</v>
      </c>
      <c r="V274" s="167" t="s">
        <v>4877</v>
      </c>
      <c r="W274" s="167" t="s">
        <v>4878</v>
      </c>
      <c r="X274" s="167">
        <v>1</v>
      </c>
    </row>
    <row r="275" spans="1:24">
      <c r="A275" s="161">
        <v>275</v>
      </c>
      <c r="B275" s="162" t="s">
        <v>29</v>
      </c>
      <c r="C275" s="161" t="s">
        <v>881</v>
      </c>
      <c r="D275" s="162" t="s">
        <v>69</v>
      </c>
      <c r="K275" s="167" t="s">
        <v>882</v>
      </c>
      <c r="Q275" s="161" t="s">
        <v>883</v>
      </c>
      <c r="R275" s="162" t="s">
        <v>884</v>
      </c>
      <c r="S275" s="161" t="s">
        <v>34</v>
      </c>
    </row>
    <row r="276" spans="1:24">
      <c r="A276" s="161">
        <v>276</v>
      </c>
      <c r="B276" s="162" t="s">
        <v>29</v>
      </c>
      <c r="C276" s="161" t="s">
        <v>885</v>
      </c>
      <c r="D276" s="162" t="s">
        <v>48</v>
      </c>
      <c r="L276" s="167" t="s">
        <v>886</v>
      </c>
      <c r="Q276" s="161" t="s">
        <v>887</v>
      </c>
      <c r="R276" s="162" t="s">
        <v>3691</v>
      </c>
      <c r="S276" s="161" t="s">
        <v>43</v>
      </c>
      <c r="T276" s="167" t="s">
        <v>3690</v>
      </c>
      <c r="V276" s="167" t="s">
        <v>5634</v>
      </c>
      <c r="W276" s="167" t="s">
        <v>4879</v>
      </c>
    </row>
    <row r="277" spans="1:24">
      <c r="A277" s="161">
        <v>277</v>
      </c>
      <c r="B277" s="162" t="s">
        <v>29</v>
      </c>
      <c r="C277" s="161" t="s">
        <v>891</v>
      </c>
      <c r="D277" s="162" t="s">
        <v>48</v>
      </c>
      <c r="L277" s="167" t="s">
        <v>892</v>
      </c>
      <c r="Q277" s="161" t="s">
        <v>893</v>
      </c>
      <c r="R277" s="162" t="s">
        <v>894</v>
      </c>
      <c r="S277" s="161" t="s">
        <v>43</v>
      </c>
      <c r="T277" s="167" t="s">
        <v>3689</v>
      </c>
      <c r="V277" s="167" t="s">
        <v>5635</v>
      </c>
      <c r="W277" s="167" t="s">
        <v>4880</v>
      </c>
    </row>
    <row r="278" spans="1:24">
      <c r="A278" s="161">
        <v>278</v>
      </c>
      <c r="B278" s="162" t="s">
        <v>29</v>
      </c>
      <c r="C278" s="161" t="s">
        <v>897</v>
      </c>
      <c r="D278" s="162" t="s">
        <v>48</v>
      </c>
      <c r="L278" s="167" t="s">
        <v>898</v>
      </c>
      <c r="Q278" s="161" t="s">
        <v>899</v>
      </c>
      <c r="R278" s="162" t="s">
        <v>900</v>
      </c>
      <c r="S278" s="161" t="s">
        <v>43</v>
      </c>
      <c r="T278" s="167" t="s">
        <v>3688</v>
      </c>
      <c r="V278" s="167" t="s">
        <v>5636</v>
      </c>
      <c r="W278" s="167" t="s">
        <v>4881</v>
      </c>
    </row>
    <row r="279" spans="1:24">
      <c r="A279" s="161">
        <v>279</v>
      </c>
      <c r="B279" s="162" t="s">
        <v>29</v>
      </c>
      <c r="C279" s="161" t="s">
        <v>904</v>
      </c>
      <c r="D279" s="162" t="s">
        <v>60</v>
      </c>
      <c r="J279" s="167" t="s">
        <v>905</v>
      </c>
      <c r="Q279" s="161" t="s">
        <v>906</v>
      </c>
      <c r="R279" s="162" t="s">
        <v>907</v>
      </c>
      <c r="S279" s="161" t="s">
        <v>43</v>
      </c>
      <c r="T279" s="167" t="s">
        <v>3687</v>
      </c>
      <c r="U279" s="167">
        <v>1</v>
      </c>
      <c r="V279" s="167" t="s">
        <v>4882</v>
      </c>
      <c r="W279" s="167" t="s">
        <v>4883</v>
      </c>
      <c r="X279" s="167">
        <v>1</v>
      </c>
    </row>
    <row r="280" spans="1:24">
      <c r="A280" s="161">
        <v>280</v>
      </c>
      <c r="B280" s="162" t="s">
        <v>29</v>
      </c>
      <c r="C280" s="161" t="s">
        <v>908</v>
      </c>
      <c r="D280" s="162" t="s">
        <v>69</v>
      </c>
      <c r="K280" s="167" t="s">
        <v>909</v>
      </c>
      <c r="Q280" s="161" t="s">
        <v>910</v>
      </c>
      <c r="R280" s="162" t="s">
        <v>911</v>
      </c>
      <c r="S280" s="161" t="s">
        <v>34</v>
      </c>
    </row>
    <row r="281" spans="1:24">
      <c r="A281" s="161">
        <v>281</v>
      </c>
      <c r="B281" s="162" t="s">
        <v>29</v>
      </c>
      <c r="C281" s="161" t="s">
        <v>912</v>
      </c>
      <c r="D281" s="162" t="s">
        <v>48</v>
      </c>
      <c r="L281" s="167" t="s">
        <v>913</v>
      </c>
      <c r="Q281" s="161" t="s">
        <v>914</v>
      </c>
      <c r="R281" s="162" t="s">
        <v>915</v>
      </c>
      <c r="S281" s="161" t="s">
        <v>43</v>
      </c>
      <c r="T281" s="167" t="s">
        <v>3686</v>
      </c>
      <c r="V281" s="167" t="s">
        <v>5637</v>
      </c>
      <c r="W281" s="167" t="s">
        <v>4884</v>
      </c>
    </row>
    <row r="282" spans="1:24">
      <c r="A282" s="161">
        <v>282</v>
      </c>
      <c r="B282" s="162" t="s">
        <v>29</v>
      </c>
      <c r="C282" s="161" t="s">
        <v>916</v>
      </c>
      <c r="D282" s="162" t="s">
        <v>48</v>
      </c>
      <c r="L282" s="167" t="s">
        <v>917</v>
      </c>
      <c r="Q282" s="161" t="s">
        <v>918</v>
      </c>
      <c r="R282" s="162" t="s">
        <v>919</v>
      </c>
      <c r="S282" s="161" t="s">
        <v>43</v>
      </c>
      <c r="T282" s="167" t="s">
        <v>3685</v>
      </c>
      <c r="V282" s="167" t="s">
        <v>5638</v>
      </c>
      <c r="W282" s="167" t="s">
        <v>4885</v>
      </c>
    </row>
    <row r="283" spans="1:24">
      <c r="A283" s="161">
        <v>283</v>
      </c>
      <c r="B283" s="162" t="s">
        <v>29</v>
      </c>
      <c r="C283" s="161" t="s">
        <v>920</v>
      </c>
      <c r="D283" s="162" t="s">
        <v>60</v>
      </c>
      <c r="L283" s="167" t="s">
        <v>921</v>
      </c>
      <c r="Q283" s="161" t="s">
        <v>922</v>
      </c>
      <c r="R283" s="162" t="s">
        <v>923</v>
      </c>
      <c r="S283" s="161" t="s">
        <v>43</v>
      </c>
      <c r="T283" s="167" t="s">
        <v>3684</v>
      </c>
    </row>
    <row r="284" spans="1:24">
      <c r="A284" s="161">
        <v>284</v>
      </c>
      <c r="B284" s="162" t="s">
        <v>29</v>
      </c>
      <c r="C284" s="161" t="s">
        <v>924</v>
      </c>
      <c r="D284" s="162" t="s">
        <v>69</v>
      </c>
      <c r="M284" s="167" t="s">
        <v>925</v>
      </c>
      <c r="Q284" s="161" t="s">
        <v>926</v>
      </c>
      <c r="R284" s="162" t="s">
        <v>927</v>
      </c>
      <c r="S284" s="161" t="s">
        <v>34</v>
      </c>
    </row>
    <row r="285" spans="1:24">
      <c r="A285" s="161">
        <v>285</v>
      </c>
      <c r="B285" s="162" t="s">
        <v>29</v>
      </c>
      <c r="C285" s="161" t="s">
        <v>928</v>
      </c>
      <c r="D285" s="162" t="s">
        <v>48</v>
      </c>
      <c r="N285" s="167" t="s">
        <v>929</v>
      </c>
      <c r="Q285" s="161" t="s">
        <v>930</v>
      </c>
      <c r="R285" s="162" t="s">
        <v>931</v>
      </c>
      <c r="S285" s="161" t="s">
        <v>43</v>
      </c>
      <c r="T285" s="167" t="s">
        <v>4027</v>
      </c>
      <c r="V285" s="167" t="s">
        <v>5639</v>
      </c>
      <c r="W285" s="167" t="s">
        <v>4886</v>
      </c>
    </row>
    <row r="286" spans="1:24">
      <c r="A286" s="161">
        <v>286</v>
      </c>
      <c r="B286" s="162" t="s">
        <v>29</v>
      </c>
      <c r="C286" s="161" t="s">
        <v>932</v>
      </c>
      <c r="D286" s="162" t="s">
        <v>48</v>
      </c>
      <c r="N286" s="167" t="s">
        <v>933</v>
      </c>
      <c r="Q286" s="161" t="s">
        <v>934</v>
      </c>
      <c r="R286" s="162" t="s">
        <v>935</v>
      </c>
      <c r="S286" s="161" t="s">
        <v>43</v>
      </c>
      <c r="T286" s="167" t="s">
        <v>3683</v>
      </c>
      <c r="V286" s="167" t="s">
        <v>5640</v>
      </c>
      <c r="W286" s="167" t="s">
        <v>4887</v>
      </c>
    </row>
    <row r="287" spans="1:24">
      <c r="A287" s="161">
        <v>287</v>
      </c>
      <c r="B287" s="162" t="s">
        <v>29</v>
      </c>
      <c r="C287" s="161" t="s">
        <v>936</v>
      </c>
      <c r="D287" s="162" t="s">
        <v>60</v>
      </c>
      <c r="J287" s="167" t="s">
        <v>937</v>
      </c>
      <c r="Q287" s="161" t="s">
        <v>938</v>
      </c>
      <c r="R287" s="162" t="s">
        <v>939</v>
      </c>
      <c r="S287" s="161" t="s">
        <v>43</v>
      </c>
      <c r="T287" s="167" t="s">
        <v>3682</v>
      </c>
      <c r="U287" s="167">
        <v>1</v>
      </c>
      <c r="V287" s="167" t="s">
        <v>4888</v>
      </c>
      <c r="W287" s="167" t="s">
        <v>4889</v>
      </c>
      <c r="X287" s="167">
        <v>1</v>
      </c>
    </row>
    <row r="288" spans="1:24">
      <c r="A288" s="161">
        <v>288</v>
      </c>
      <c r="B288" s="162" t="s">
        <v>29</v>
      </c>
      <c r="C288" s="161" t="s">
        <v>942</v>
      </c>
      <c r="D288" s="162" t="s">
        <v>69</v>
      </c>
      <c r="K288" s="167" t="s">
        <v>943</v>
      </c>
      <c r="Q288" s="161" t="s">
        <v>944</v>
      </c>
      <c r="R288" s="162" t="s">
        <v>945</v>
      </c>
      <c r="S288" s="161" t="s">
        <v>34</v>
      </c>
    </row>
    <row r="289" spans="1:24">
      <c r="A289" s="161">
        <v>289</v>
      </c>
      <c r="B289" s="162" t="s">
        <v>29</v>
      </c>
      <c r="C289" s="161" t="s">
        <v>946</v>
      </c>
      <c r="D289" s="162" t="s">
        <v>48</v>
      </c>
      <c r="L289" s="167" t="s">
        <v>947</v>
      </c>
      <c r="Q289" s="161" t="s">
        <v>948</v>
      </c>
      <c r="R289" s="162" t="s">
        <v>949</v>
      </c>
      <c r="S289" s="161" t="s">
        <v>64</v>
      </c>
      <c r="T289" s="167" t="s">
        <v>4028</v>
      </c>
      <c r="V289" s="167" t="s">
        <v>5641</v>
      </c>
      <c r="W289" s="167" t="s">
        <v>4890</v>
      </c>
    </row>
    <row r="290" spans="1:24">
      <c r="A290" s="161">
        <v>290</v>
      </c>
      <c r="B290" s="162" t="s">
        <v>29</v>
      </c>
      <c r="C290" s="161" t="s">
        <v>952</v>
      </c>
      <c r="D290" s="162" t="s">
        <v>48</v>
      </c>
      <c r="L290" s="167" t="s">
        <v>953</v>
      </c>
      <c r="Q290" s="161" t="s">
        <v>954</v>
      </c>
      <c r="R290" s="162" t="s">
        <v>955</v>
      </c>
      <c r="S290" s="161" t="s">
        <v>43</v>
      </c>
      <c r="T290" s="167" t="s">
        <v>3681</v>
      </c>
      <c r="V290" s="167" t="s">
        <v>5642</v>
      </c>
      <c r="W290" s="167" t="s">
        <v>4891</v>
      </c>
    </row>
    <row r="291" spans="1:24">
      <c r="A291" s="161">
        <v>291</v>
      </c>
      <c r="B291" s="162" t="s">
        <v>29</v>
      </c>
      <c r="C291" s="161" t="s">
        <v>956</v>
      </c>
      <c r="D291" s="162" t="s">
        <v>48</v>
      </c>
      <c r="L291" s="167" t="s">
        <v>957</v>
      </c>
      <c r="Q291" s="161" t="s">
        <v>958</v>
      </c>
      <c r="R291" s="162" t="s">
        <v>959</v>
      </c>
      <c r="S291" s="161" t="s">
        <v>64</v>
      </c>
      <c r="T291" s="167" t="s">
        <v>3680</v>
      </c>
      <c r="V291" s="167" t="s">
        <v>5643</v>
      </c>
      <c r="W291" s="167" t="s">
        <v>4892</v>
      </c>
    </row>
    <row r="292" spans="1:24">
      <c r="A292" s="161">
        <v>292</v>
      </c>
      <c r="B292" s="162" t="s">
        <v>29</v>
      </c>
      <c r="C292" s="161" t="s">
        <v>963</v>
      </c>
      <c r="D292" s="162" t="s">
        <v>48</v>
      </c>
      <c r="L292" s="167" t="s">
        <v>964</v>
      </c>
      <c r="Q292" s="161" t="s">
        <v>965</v>
      </c>
      <c r="R292" s="162" t="s">
        <v>966</v>
      </c>
      <c r="S292" s="161" t="s">
        <v>43</v>
      </c>
      <c r="T292" s="167" t="s">
        <v>3679</v>
      </c>
      <c r="V292" s="167" t="s">
        <v>5644</v>
      </c>
      <c r="W292" s="167" t="s">
        <v>4893</v>
      </c>
    </row>
    <row r="293" spans="1:24">
      <c r="A293" s="161">
        <v>293</v>
      </c>
      <c r="B293" s="162" t="s">
        <v>29</v>
      </c>
      <c r="C293" s="161" t="s">
        <v>967</v>
      </c>
      <c r="D293" s="162" t="s">
        <v>60</v>
      </c>
      <c r="H293" s="167" t="s">
        <v>968</v>
      </c>
      <c r="Q293" s="161" t="s">
        <v>969</v>
      </c>
      <c r="R293" s="162" t="s">
        <v>970</v>
      </c>
      <c r="S293" s="161" t="s">
        <v>210</v>
      </c>
      <c r="T293" s="167" t="s">
        <v>3678</v>
      </c>
      <c r="U293" s="167" t="s">
        <v>3359</v>
      </c>
      <c r="V293" s="167" t="s">
        <v>4894</v>
      </c>
      <c r="W293" s="167" t="s">
        <v>4895</v>
      </c>
      <c r="X293" s="167" t="s">
        <v>3359</v>
      </c>
    </row>
    <row r="294" spans="1:24">
      <c r="A294" s="161">
        <v>294</v>
      </c>
      <c r="B294" s="162" t="s">
        <v>29</v>
      </c>
      <c r="C294" s="161" t="s">
        <v>971</v>
      </c>
      <c r="D294" s="162" t="s">
        <v>69</v>
      </c>
      <c r="I294" s="167" t="s">
        <v>972</v>
      </c>
      <c r="Q294" s="161" t="s">
        <v>973</v>
      </c>
      <c r="R294" s="162" t="s">
        <v>974</v>
      </c>
      <c r="S294" s="161" t="s">
        <v>34</v>
      </c>
    </row>
    <row r="295" spans="1:24">
      <c r="A295">
        <v>295</v>
      </c>
      <c r="B295" s="1" t="s">
        <v>29</v>
      </c>
      <c r="C295" t="s">
        <v>975</v>
      </c>
      <c r="D295" s="1" t="s">
        <v>48</v>
      </c>
      <c r="E295" s="160"/>
      <c r="F295" s="160"/>
      <c r="G295" s="160"/>
      <c r="H295" s="160"/>
      <c r="I295" s="160"/>
      <c r="J295" s="160" t="s">
        <v>976</v>
      </c>
      <c r="K295" s="160"/>
      <c r="L295" s="160"/>
      <c r="M295" s="160"/>
      <c r="N295" s="160"/>
      <c r="O295" s="160"/>
      <c r="P295" s="160"/>
      <c r="Q295" t="s">
        <v>977</v>
      </c>
      <c r="R295" s="1" t="s">
        <v>3677</v>
      </c>
      <c r="S295" t="s">
        <v>43</v>
      </c>
      <c r="T295" s="160" t="s">
        <v>3676</v>
      </c>
      <c r="V295" s="167" t="s">
        <v>5645</v>
      </c>
      <c r="W295" s="160" t="s">
        <v>4896</v>
      </c>
      <c r="X295" s="160"/>
    </row>
    <row r="296" spans="1:24">
      <c r="A296">
        <v>296</v>
      </c>
      <c r="B296" s="1" t="s">
        <v>29</v>
      </c>
      <c r="C296" t="s">
        <v>979</v>
      </c>
      <c r="D296" s="1" t="s">
        <v>48</v>
      </c>
      <c r="E296" s="160"/>
      <c r="F296" s="160"/>
      <c r="G296" s="160"/>
      <c r="H296" s="160"/>
      <c r="I296" s="160"/>
      <c r="J296" s="160" t="s">
        <v>980</v>
      </c>
      <c r="K296" s="160"/>
      <c r="L296" s="160"/>
      <c r="M296" s="160"/>
      <c r="N296" s="160"/>
      <c r="O296" s="160"/>
      <c r="P296" s="160"/>
      <c r="Q296" t="s">
        <v>981</v>
      </c>
      <c r="R296" s="1" t="s">
        <v>982</v>
      </c>
      <c r="S296" t="s">
        <v>43</v>
      </c>
      <c r="T296" s="160" t="s">
        <v>3675</v>
      </c>
      <c r="V296" s="167" t="s">
        <v>5646</v>
      </c>
      <c r="W296" s="160" t="s">
        <v>4897</v>
      </c>
      <c r="X296" s="160"/>
    </row>
    <row r="297" spans="1:24">
      <c r="A297">
        <v>297</v>
      </c>
      <c r="B297" s="1" t="s">
        <v>29</v>
      </c>
      <c r="C297" t="s">
        <v>984</v>
      </c>
      <c r="D297" s="1" t="s">
        <v>48</v>
      </c>
      <c r="E297" s="160"/>
      <c r="F297" s="160"/>
      <c r="G297" s="160"/>
      <c r="H297" s="160"/>
      <c r="I297" s="160"/>
      <c r="J297" s="160" t="s">
        <v>985</v>
      </c>
      <c r="K297" s="160"/>
      <c r="L297" s="160"/>
      <c r="M297" s="160"/>
      <c r="N297" s="160"/>
      <c r="O297" s="160"/>
      <c r="P297" s="160"/>
      <c r="Q297" t="s">
        <v>986</v>
      </c>
      <c r="R297" s="1" t="s">
        <v>987</v>
      </c>
      <c r="S297" t="s">
        <v>43</v>
      </c>
      <c r="T297" s="160" t="s">
        <v>3674</v>
      </c>
      <c r="V297" s="167" t="s">
        <v>5647</v>
      </c>
      <c r="W297" s="160" t="s">
        <v>4898</v>
      </c>
      <c r="X297" s="160"/>
    </row>
    <row r="298" spans="1:24">
      <c r="A298">
        <v>298</v>
      </c>
      <c r="B298" s="1" t="s">
        <v>29</v>
      </c>
      <c r="C298" t="s">
        <v>988</v>
      </c>
      <c r="D298" s="1" t="s">
        <v>48</v>
      </c>
      <c r="E298" s="160"/>
      <c r="F298" s="160"/>
      <c r="G298" s="160"/>
      <c r="H298" s="160"/>
      <c r="I298" s="160"/>
      <c r="J298" s="160" t="s">
        <v>989</v>
      </c>
      <c r="K298" s="160"/>
      <c r="L298" s="160"/>
      <c r="M298" s="160"/>
      <c r="N298" s="160"/>
      <c r="O298" s="160"/>
      <c r="P298" s="160"/>
      <c r="Q298" t="s">
        <v>990</v>
      </c>
      <c r="R298" s="1" t="s">
        <v>991</v>
      </c>
      <c r="S298" t="s">
        <v>43</v>
      </c>
      <c r="T298" s="160" t="s">
        <v>3673</v>
      </c>
      <c r="V298" s="167" t="s">
        <v>5648</v>
      </c>
      <c r="W298" s="160" t="s">
        <v>4899</v>
      </c>
      <c r="X298" s="160"/>
    </row>
    <row r="299" spans="1:24">
      <c r="A299">
        <v>299</v>
      </c>
      <c r="B299" s="1" t="s">
        <v>29</v>
      </c>
      <c r="C299" t="s">
        <v>992</v>
      </c>
      <c r="D299" s="1" t="s">
        <v>48</v>
      </c>
      <c r="E299" s="160"/>
      <c r="F299" s="160"/>
      <c r="G299" s="160"/>
      <c r="H299" s="160"/>
      <c r="I299" s="160"/>
      <c r="J299" s="160" t="s">
        <v>993</v>
      </c>
      <c r="K299" s="160"/>
      <c r="L299" s="160"/>
      <c r="M299" s="160"/>
      <c r="N299" s="160"/>
      <c r="O299" s="160"/>
      <c r="P299" s="160"/>
      <c r="Q299" t="s">
        <v>994</v>
      </c>
      <c r="R299" s="1" t="s">
        <v>3672</v>
      </c>
      <c r="S299" t="s">
        <v>43</v>
      </c>
      <c r="T299" s="160" t="s">
        <v>3671</v>
      </c>
      <c r="V299" s="167" t="s">
        <v>5649</v>
      </c>
      <c r="W299" s="160" t="s">
        <v>4900</v>
      </c>
      <c r="X299" s="160"/>
    </row>
    <row r="300" spans="1:24">
      <c r="A300">
        <v>300</v>
      </c>
      <c r="B300" s="1" t="s">
        <v>29</v>
      </c>
      <c r="C300" t="s">
        <v>996</v>
      </c>
      <c r="D300" s="1" t="s">
        <v>48</v>
      </c>
      <c r="E300" s="160"/>
      <c r="F300" s="160"/>
      <c r="G300" s="160"/>
      <c r="H300" s="160"/>
      <c r="I300" s="160"/>
      <c r="J300" s="160" t="s">
        <v>997</v>
      </c>
      <c r="K300" s="160"/>
      <c r="L300" s="160"/>
      <c r="M300" s="160"/>
      <c r="N300" s="160"/>
      <c r="O300" s="160"/>
      <c r="P300" s="160"/>
      <c r="Q300" t="s">
        <v>998</v>
      </c>
      <c r="R300" s="1" t="s">
        <v>3513</v>
      </c>
      <c r="S300" t="s">
        <v>43</v>
      </c>
      <c r="T300" s="160" t="s">
        <v>3670</v>
      </c>
      <c r="V300" s="167" t="s">
        <v>5650</v>
      </c>
      <c r="W300" s="160" t="s">
        <v>4901</v>
      </c>
      <c r="X300" s="160"/>
    </row>
    <row r="301" spans="1:24">
      <c r="A301">
        <v>301</v>
      </c>
      <c r="B301" s="1" t="s">
        <v>29</v>
      </c>
      <c r="C301" t="s">
        <v>1000</v>
      </c>
      <c r="D301" s="1" t="s">
        <v>60</v>
      </c>
      <c r="E301" s="160"/>
      <c r="F301" s="160"/>
      <c r="G301" s="160"/>
      <c r="H301" s="160" t="s">
        <v>1001</v>
      </c>
      <c r="I301" s="160"/>
      <c r="J301" s="160"/>
      <c r="K301" s="160"/>
      <c r="L301" s="160"/>
      <c r="M301" s="160"/>
      <c r="N301" s="160"/>
      <c r="O301" s="160"/>
      <c r="P301" s="160"/>
      <c r="Q301" t="s">
        <v>1002</v>
      </c>
      <c r="R301" s="1" t="s">
        <v>1003</v>
      </c>
      <c r="S301" t="s">
        <v>43</v>
      </c>
      <c r="T301" s="160" t="s">
        <v>3669</v>
      </c>
      <c r="U301" s="167">
        <v>1</v>
      </c>
      <c r="V301" s="167" t="s">
        <v>4902</v>
      </c>
      <c r="W301" s="160" t="s">
        <v>4903</v>
      </c>
      <c r="X301" s="160">
        <v>1</v>
      </c>
    </row>
    <row r="302" spans="1:24">
      <c r="A302">
        <v>302</v>
      </c>
      <c r="B302" s="1" t="s">
        <v>29</v>
      </c>
      <c r="C302" t="s">
        <v>1004</v>
      </c>
      <c r="D302" s="1" t="s">
        <v>69</v>
      </c>
      <c r="E302" s="160"/>
      <c r="F302" s="160"/>
      <c r="G302" s="160"/>
      <c r="H302" s="160"/>
      <c r="I302" s="160" t="s">
        <v>1005</v>
      </c>
      <c r="J302" s="160"/>
      <c r="K302" s="160"/>
      <c r="L302" s="160"/>
      <c r="M302" s="160"/>
      <c r="N302" s="160"/>
      <c r="O302" s="160"/>
      <c r="P302" s="160"/>
      <c r="Q302" t="s">
        <v>1006</v>
      </c>
      <c r="R302" s="1" t="s">
        <v>1007</v>
      </c>
      <c r="S302" t="s">
        <v>34</v>
      </c>
      <c r="T302" s="160"/>
      <c r="W302" s="160"/>
      <c r="X302" s="160"/>
    </row>
    <row r="303" spans="1:24">
      <c r="A303">
        <v>303</v>
      </c>
      <c r="B303" s="1" t="s">
        <v>29</v>
      </c>
      <c r="C303" t="s">
        <v>1008</v>
      </c>
      <c r="D303" s="1" t="s">
        <v>48</v>
      </c>
      <c r="E303" s="160"/>
      <c r="F303" s="160"/>
      <c r="G303" s="160"/>
      <c r="H303" s="160"/>
      <c r="I303" s="160"/>
      <c r="J303" s="160" t="s">
        <v>1009</v>
      </c>
      <c r="K303" s="160"/>
      <c r="L303" s="160"/>
      <c r="M303" s="160"/>
      <c r="N303" s="160"/>
      <c r="O303" s="160"/>
      <c r="P303" s="160"/>
      <c r="Q303" t="s">
        <v>1010</v>
      </c>
      <c r="R303" s="1" t="s">
        <v>1011</v>
      </c>
      <c r="S303" t="s">
        <v>43</v>
      </c>
      <c r="T303" s="160" t="s">
        <v>3668</v>
      </c>
      <c r="V303" s="167" t="s">
        <v>5651</v>
      </c>
      <c r="W303" s="160" t="s">
        <v>4904</v>
      </c>
      <c r="X303" s="160"/>
    </row>
    <row r="304" spans="1:24">
      <c r="A304">
        <v>304</v>
      </c>
      <c r="B304" s="1" t="s">
        <v>29</v>
      </c>
      <c r="C304" t="s">
        <v>1013</v>
      </c>
      <c r="D304" s="1" t="s">
        <v>48</v>
      </c>
      <c r="E304" s="160"/>
      <c r="F304" s="160"/>
      <c r="G304" s="160"/>
      <c r="H304" s="160"/>
      <c r="I304" s="160"/>
      <c r="J304" s="160" t="s">
        <v>1014</v>
      </c>
      <c r="K304" s="160"/>
      <c r="L304" s="160"/>
      <c r="M304" s="160"/>
      <c r="N304" s="160"/>
      <c r="O304" s="160"/>
      <c r="P304" s="160"/>
      <c r="Q304" t="s">
        <v>1015</v>
      </c>
      <c r="R304" s="1" t="s">
        <v>1016</v>
      </c>
      <c r="S304" t="s">
        <v>64</v>
      </c>
      <c r="T304" s="160" t="s">
        <v>3667</v>
      </c>
      <c r="V304" s="167" t="s">
        <v>5652</v>
      </c>
      <c r="W304" s="160" t="s">
        <v>4905</v>
      </c>
      <c r="X304" s="160"/>
    </row>
    <row r="305" spans="1:24">
      <c r="A305">
        <v>305</v>
      </c>
      <c r="B305" s="1" t="s">
        <v>29</v>
      </c>
      <c r="C305" t="s">
        <v>1017</v>
      </c>
      <c r="D305" s="1" t="s">
        <v>60</v>
      </c>
      <c r="E305" s="160"/>
      <c r="F305" s="160"/>
      <c r="G305" s="160"/>
      <c r="H305" s="160" t="s">
        <v>1018</v>
      </c>
      <c r="I305" s="160"/>
      <c r="J305" s="160"/>
      <c r="K305" s="160"/>
      <c r="L305" s="160"/>
      <c r="M305" s="160"/>
      <c r="N305" s="160"/>
      <c r="O305" s="160"/>
      <c r="P305" s="160"/>
      <c r="Q305" t="s">
        <v>1019</v>
      </c>
      <c r="R305" s="1" t="s">
        <v>1020</v>
      </c>
      <c r="S305" t="s">
        <v>210</v>
      </c>
      <c r="T305" s="160" t="s">
        <v>3666</v>
      </c>
      <c r="U305" s="167" t="s">
        <v>3359</v>
      </c>
      <c r="V305" s="167" t="s">
        <v>4906</v>
      </c>
      <c r="W305" s="160" t="s">
        <v>4907</v>
      </c>
      <c r="X305" s="160" t="s">
        <v>3359</v>
      </c>
    </row>
    <row r="306" spans="1:24">
      <c r="A306">
        <v>306</v>
      </c>
      <c r="B306" s="1" t="s">
        <v>29</v>
      </c>
      <c r="C306" t="s">
        <v>1023</v>
      </c>
      <c r="D306" s="1" t="s">
        <v>69</v>
      </c>
      <c r="E306" s="160"/>
      <c r="F306" s="160"/>
      <c r="G306" s="160"/>
      <c r="H306" s="160"/>
      <c r="I306" s="160" t="s">
        <v>1024</v>
      </c>
      <c r="J306" s="160"/>
      <c r="K306" s="160"/>
      <c r="L306" s="160"/>
      <c r="M306" s="160"/>
      <c r="N306" s="160"/>
      <c r="O306" s="160"/>
      <c r="P306" s="160"/>
      <c r="Q306" t="s">
        <v>1025</v>
      </c>
      <c r="R306" s="1" t="s">
        <v>1026</v>
      </c>
      <c r="S306" t="s">
        <v>34</v>
      </c>
      <c r="T306" s="160"/>
      <c r="W306" s="160"/>
      <c r="X306" s="160"/>
    </row>
    <row r="307" spans="1:24">
      <c r="A307" s="161">
        <v>307</v>
      </c>
      <c r="B307" s="162" t="s">
        <v>29</v>
      </c>
      <c r="C307" s="161" t="s">
        <v>1027</v>
      </c>
      <c r="D307" s="162" t="s">
        <v>48</v>
      </c>
      <c r="J307" s="167" t="s">
        <v>1028</v>
      </c>
      <c r="Q307" s="161" t="s">
        <v>1029</v>
      </c>
      <c r="R307" s="162" t="s">
        <v>1030</v>
      </c>
      <c r="S307" s="161" t="s">
        <v>43</v>
      </c>
      <c r="T307" s="167" t="s">
        <v>4029</v>
      </c>
      <c r="V307" s="167" t="s">
        <v>5653</v>
      </c>
      <c r="W307" s="167" t="s">
        <v>4908</v>
      </c>
    </row>
    <row r="308" spans="1:24">
      <c r="A308" s="161">
        <v>308</v>
      </c>
      <c r="B308" s="162" t="s">
        <v>29</v>
      </c>
      <c r="C308" s="161" t="s">
        <v>1034</v>
      </c>
      <c r="D308" s="162" t="s">
        <v>48</v>
      </c>
      <c r="J308" s="167" t="s">
        <v>1035</v>
      </c>
      <c r="Q308" s="161" t="s">
        <v>1036</v>
      </c>
      <c r="R308" s="162" t="s">
        <v>1037</v>
      </c>
      <c r="S308" s="161" t="s">
        <v>43</v>
      </c>
      <c r="T308" s="167" t="s">
        <v>3665</v>
      </c>
      <c r="V308" s="167" t="s">
        <v>5654</v>
      </c>
      <c r="W308" s="167" t="s">
        <v>4909</v>
      </c>
    </row>
    <row r="309" spans="1:24">
      <c r="A309" s="161">
        <v>309</v>
      </c>
      <c r="B309" s="162" t="s">
        <v>29</v>
      </c>
      <c r="C309" s="161" t="s">
        <v>1040</v>
      </c>
      <c r="D309" s="162" t="s">
        <v>48</v>
      </c>
      <c r="J309" s="167" t="s">
        <v>1041</v>
      </c>
      <c r="Q309" s="161" t="s">
        <v>1042</v>
      </c>
      <c r="R309" s="162" t="s">
        <v>1043</v>
      </c>
      <c r="S309" s="161" t="s">
        <v>43</v>
      </c>
      <c r="T309" s="167" t="s">
        <v>3664</v>
      </c>
      <c r="V309" s="167" t="s">
        <v>5655</v>
      </c>
      <c r="W309" s="167" t="s">
        <v>4910</v>
      </c>
    </row>
    <row r="310" spans="1:24">
      <c r="A310" s="161">
        <v>310</v>
      </c>
      <c r="B310" s="162" t="s">
        <v>29</v>
      </c>
      <c r="C310" s="161" t="s">
        <v>1046</v>
      </c>
      <c r="D310" s="162" t="s">
        <v>48</v>
      </c>
      <c r="J310" s="167" t="s">
        <v>1047</v>
      </c>
      <c r="Q310" s="161" t="s">
        <v>1048</v>
      </c>
      <c r="R310" s="162" t="s">
        <v>1049</v>
      </c>
      <c r="S310" s="161" t="s">
        <v>43</v>
      </c>
      <c r="T310" s="167" t="s">
        <v>3663</v>
      </c>
      <c r="V310" s="167" t="s">
        <v>5656</v>
      </c>
      <c r="W310" s="167" t="s">
        <v>4911</v>
      </c>
    </row>
    <row r="311" spans="1:24">
      <c r="A311" s="161">
        <v>311</v>
      </c>
      <c r="B311" s="162" t="s">
        <v>29</v>
      </c>
      <c r="C311" s="161" t="s">
        <v>1051</v>
      </c>
      <c r="D311" s="162" t="s">
        <v>48</v>
      </c>
      <c r="J311" s="167" t="s">
        <v>1052</v>
      </c>
      <c r="Q311" s="161" t="s">
        <v>1053</v>
      </c>
      <c r="R311" s="162" t="s">
        <v>1054</v>
      </c>
      <c r="S311" s="161" t="s">
        <v>43</v>
      </c>
      <c r="T311" s="167" t="s">
        <v>3662</v>
      </c>
      <c r="V311" s="167" t="s">
        <v>5657</v>
      </c>
      <c r="W311" s="167" t="s">
        <v>4912</v>
      </c>
    </row>
    <row r="312" spans="1:24">
      <c r="A312" s="161">
        <v>312</v>
      </c>
      <c r="B312" s="162" t="s">
        <v>29</v>
      </c>
      <c r="C312" s="161" t="s">
        <v>1057</v>
      </c>
      <c r="D312" s="162" t="s">
        <v>60</v>
      </c>
      <c r="H312" s="167" t="s">
        <v>1058</v>
      </c>
      <c r="Q312" s="161" t="s">
        <v>1059</v>
      </c>
      <c r="R312" s="162" t="s">
        <v>1060</v>
      </c>
      <c r="S312" s="161" t="s">
        <v>43</v>
      </c>
      <c r="T312" s="167" t="s">
        <v>3661</v>
      </c>
      <c r="U312" s="167">
        <v>1</v>
      </c>
      <c r="V312" s="167" t="s">
        <v>4913</v>
      </c>
      <c r="W312" s="167" t="s">
        <v>4914</v>
      </c>
      <c r="X312" s="167">
        <v>1</v>
      </c>
    </row>
    <row r="313" spans="1:24">
      <c r="A313" s="161">
        <v>313</v>
      </c>
      <c r="B313" s="162" t="s">
        <v>29</v>
      </c>
      <c r="C313" s="161" t="s">
        <v>1061</v>
      </c>
      <c r="D313" s="162" t="s">
        <v>69</v>
      </c>
      <c r="I313" s="167" t="s">
        <v>1062</v>
      </c>
      <c r="Q313" s="161" t="s">
        <v>1063</v>
      </c>
      <c r="R313" s="162" t="s">
        <v>1064</v>
      </c>
      <c r="S313" s="161" t="s">
        <v>34</v>
      </c>
    </row>
    <row r="314" spans="1:24">
      <c r="A314" s="161">
        <v>314</v>
      </c>
      <c r="B314" s="162" t="s">
        <v>29</v>
      </c>
      <c r="C314" s="161" t="s">
        <v>1065</v>
      </c>
      <c r="D314" s="162" t="s">
        <v>48</v>
      </c>
      <c r="J314" s="167" t="s">
        <v>1066</v>
      </c>
      <c r="Q314" s="161" t="s">
        <v>1067</v>
      </c>
      <c r="R314" s="162" t="s">
        <v>3660</v>
      </c>
      <c r="S314" s="161" t="s">
        <v>43</v>
      </c>
      <c r="T314" s="167" t="s">
        <v>3659</v>
      </c>
      <c r="V314" s="167" t="s">
        <v>5658</v>
      </c>
      <c r="W314" s="167" t="s">
        <v>4915</v>
      </c>
    </row>
    <row r="315" spans="1:24">
      <c r="A315" s="161">
        <v>315</v>
      </c>
      <c r="B315" s="162" t="s">
        <v>29</v>
      </c>
      <c r="C315" s="161" t="s">
        <v>1069</v>
      </c>
      <c r="D315" s="162" t="s">
        <v>48</v>
      </c>
      <c r="J315" s="167" t="s">
        <v>1070</v>
      </c>
      <c r="Q315" s="161" t="s">
        <v>1071</v>
      </c>
      <c r="R315" s="162" t="s">
        <v>1072</v>
      </c>
      <c r="S315" s="161" t="s">
        <v>43</v>
      </c>
      <c r="T315" s="167" t="s">
        <v>3658</v>
      </c>
      <c r="V315" s="167" t="s">
        <v>5659</v>
      </c>
      <c r="W315" s="167" t="s">
        <v>4916</v>
      </c>
    </row>
    <row r="316" spans="1:24">
      <c r="A316" s="161">
        <v>316</v>
      </c>
      <c r="B316" s="162" t="s">
        <v>29</v>
      </c>
      <c r="C316" s="161" t="s">
        <v>1073</v>
      </c>
      <c r="D316" s="162" t="s">
        <v>48</v>
      </c>
      <c r="J316" s="167" t="s">
        <v>1074</v>
      </c>
      <c r="Q316" s="161" t="s">
        <v>1075</v>
      </c>
      <c r="R316" s="162" t="s">
        <v>3657</v>
      </c>
      <c r="S316" s="161" t="s">
        <v>43</v>
      </c>
      <c r="T316" s="167" t="s">
        <v>3656</v>
      </c>
      <c r="V316" s="167" t="s">
        <v>5660</v>
      </c>
      <c r="W316" s="167" t="s">
        <v>4917</v>
      </c>
    </row>
    <row r="317" spans="1:24">
      <c r="A317" s="161">
        <v>317</v>
      </c>
      <c r="B317" s="162" t="s">
        <v>29</v>
      </c>
      <c r="C317" s="161" t="s">
        <v>1077</v>
      </c>
      <c r="D317" s="162" t="s">
        <v>48</v>
      </c>
      <c r="J317" s="167" t="s">
        <v>1078</v>
      </c>
      <c r="Q317" s="161" t="s">
        <v>1079</v>
      </c>
      <c r="R317" s="162" t="s">
        <v>3655</v>
      </c>
      <c r="S317" s="161" t="s">
        <v>43</v>
      </c>
      <c r="T317" s="167" t="s">
        <v>3654</v>
      </c>
      <c r="V317" s="167" t="s">
        <v>5661</v>
      </c>
      <c r="W317" s="167" t="s">
        <v>4918</v>
      </c>
    </row>
    <row r="318" spans="1:24">
      <c r="A318" s="161">
        <v>318</v>
      </c>
      <c r="B318" s="162" t="s">
        <v>29</v>
      </c>
      <c r="C318" s="161" t="s">
        <v>1085</v>
      </c>
      <c r="D318" s="162" t="s">
        <v>48</v>
      </c>
      <c r="J318" s="167" t="s">
        <v>1086</v>
      </c>
      <c r="Q318" s="161" t="s">
        <v>1087</v>
      </c>
      <c r="R318" s="162" t="s">
        <v>3653</v>
      </c>
      <c r="S318" s="161" t="s">
        <v>43</v>
      </c>
      <c r="T318" s="167" t="s">
        <v>3652</v>
      </c>
      <c r="V318" s="167" t="s">
        <v>5662</v>
      </c>
      <c r="W318" s="167" t="s">
        <v>4919</v>
      </c>
    </row>
    <row r="319" spans="1:24">
      <c r="A319" s="161">
        <v>319</v>
      </c>
      <c r="B319" s="162" t="s">
        <v>29</v>
      </c>
      <c r="C319" s="161" t="s">
        <v>1091</v>
      </c>
      <c r="D319" s="162" t="s">
        <v>48</v>
      </c>
      <c r="J319" s="167" t="s">
        <v>1092</v>
      </c>
      <c r="Q319" s="161" t="s">
        <v>1093</v>
      </c>
      <c r="R319" s="162" t="s">
        <v>1094</v>
      </c>
      <c r="S319" s="161" t="s">
        <v>43</v>
      </c>
      <c r="T319" s="167" t="s">
        <v>3651</v>
      </c>
      <c r="V319" s="167" t="s">
        <v>5663</v>
      </c>
      <c r="W319" s="167" t="s">
        <v>4920</v>
      </c>
    </row>
    <row r="320" spans="1:24">
      <c r="A320" s="161">
        <v>320</v>
      </c>
      <c r="B320" s="162" t="s">
        <v>29</v>
      </c>
      <c r="C320" s="161" t="s">
        <v>1095</v>
      </c>
      <c r="D320" s="162" t="s">
        <v>48</v>
      </c>
      <c r="J320" s="167" t="s">
        <v>1096</v>
      </c>
      <c r="Q320" s="161" t="s">
        <v>1097</v>
      </c>
      <c r="R320" s="162" t="s">
        <v>1098</v>
      </c>
      <c r="S320" s="161" t="s">
        <v>43</v>
      </c>
      <c r="T320" s="167" t="s">
        <v>3650</v>
      </c>
      <c r="V320" s="167" t="s">
        <v>5664</v>
      </c>
      <c r="W320" s="167" t="s">
        <v>4921</v>
      </c>
    </row>
    <row r="321" spans="1:24">
      <c r="A321" s="161">
        <v>321</v>
      </c>
      <c r="B321" s="162" t="s">
        <v>29</v>
      </c>
      <c r="C321" s="161" t="s">
        <v>1099</v>
      </c>
      <c r="D321" s="162" t="s">
        <v>60</v>
      </c>
      <c r="H321" s="167" t="s">
        <v>1100</v>
      </c>
      <c r="Q321" s="161" t="s">
        <v>1101</v>
      </c>
      <c r="R321" s="162" t="s">
        <v>1102</v>
      </c>
      <c r="S321" s="161" t="s">
        <v>210</v>
      </c>
      <c r="T321" s="167" t="s">
        <v>3649</v>
      </c>
      <c r="U321" s="167" t="s">
        <v>3359</v>
      </c>
      <c r="V321" s="167" t="s">
        <v>4922</v>
      </c>
      <c r="W321" s="167" t="s">
        <v>4923</v>
      </c>
      <c r="X321" s="167" t="s">
        <v>3359</v>
      </c>
    </row>
    <row r="322" spans="1:24">
      <c r="A322" s="161">
        <v>322</v>
      </c>
      <c r="B322" s="162" t="s">
        <v>29</v>
      </c>
      <c r="C322" s="161" t="s">
        <v>1103</v>
      </c>
      <c r="D322" s="162" t="s">
        <v>69</v>
      </c>
      <c r="I322" s="167" t="s">
        <v>1104</v>
      </c>
      <c r="Q322" s="161" t="s">
        <v>1105</v>
      </c>
      <c r="R322" s="162" t="s">
        <v>1106</v>
      </c>
      <c r="S322" s="161" t="s">
        <v>34</v>
      </c>
    </row>
    <row r="323" spans="1:24">
      <c r="A323">
        <v>323</v>
      </c>
      <c r="B323" s="1" t="s">
        <v>29</v>
      </c>
      <c r="C323" t="s">
        <v>1107</v>
      </c>
      <c r="D323" s="1" t="s">
        <v>48</v>
      </c>
      <c r="E323" s="160"/>
      <c r="F323" s="160"/>
      <c r="G323" s="160"/>
      <c r="H323" s="160"/>
      <c r="I323" s="160"/>
      <c r="J323" s="160" t="s">
        <v>1108</v>
      </c>
      <c r="K323" s="160"/>
      <c r="L323" s="160"/>
      <c r="M323" s="160"/>
      <c r="N323" s="160"/>
      <c r="O323" s="160"/>
      <c r="P323" s="160"/>
      <c r="Q323" t="s">
        <v>1109</v>
      </c>
      <c r="R323" s="1" t="s">
        <v>1110</v>
      </c>
      <c r="S323" t="s">
        <v>43</v>
      </c>
      <c r="T323" s="160" t="s">
        <v>3648</v>
      </c>
      <c r="V323" s="167" t="s">
        <v>5665</v>
      </c>
      <c r="W323" s="160" t="s">
        <v>4924</v>
      </c>
      <c r="X323" s="160"/>
    </row>
    <row r="324" spans="1:24">
      <c r="A324">
        <v>324</v>
      </c>
      <c r="B324" s="1" t="s">
        <v>29</v>
      </c>
      <c r="C324" t="s">
        <v>1112</v>
      </c>
      <c r="D324" s="1" t="s">
        <v>48</v>
      </c>
      <c r="E324" s="160"/>
      <c r="F324" s="160"/>
      <c r="G324" s="160"/>
      <c r="H324" s="160"/>
      <c r="I324" s="160"/>
      <c r="J324" s="160" t="s">
        <v>1113</v>
      </c>
      <c r="K324" s="160"/>
      <c r="L324" s="160"/>
      <c r="M324" s="160"/>
      <c r="N324" s="160"/>
      <c r="O324" s="160"/>
      <c r="P324" s="160"/>
      <c r="Q324" t="s">
        <v>1114</v>
      </c>
      <c r="R324" s="1" t="s">
        <v>1115</v>
      </c>
      <c r="S324" t="s">
        <v>43</v>
      </c>
      <c r="T324" s="160" t="s">
        <v>3647</v>
      </c>
      <c r="V324" s="167" t="s">
        <v>5666</v>
      </c>
      <c r="W324" s="160" t="s">
        <v>4925</v>
      </c>
      <c r="X324" s="160"/>
    </row>
    <row r="325" spans="1:24">
      <c r="A325">
        <v>325</v>
      </c>
      <c r="B325" s="1" t="s">
        <v>29</v>
      </c>
      <c r="C325" t="s">
        <v>1116</v>
      </c>
      <c r="D325" s="1" t="s">
        <v>48</v>
      </c>
      <c r="E325" s="160"/>
      <c r="F325" s="160"/>
      <c r="G325" s="160"/>
      <c r="H325" s="160"/>
      <c r="I325" s="160"/>
      <c r="J325" s="160" t="s">
        <v>1117</v>
      </c>
      <c r="K325" s="160"/>
      <c r="L325" s="160"/>
      <c r="M325" s="160"/>
      <c r="N325" s="160"/>
      <c r="O325" s="160"/>
      <c r="P325" s="160"/>
      <c r="Q325" t="s">
        <v>1118</v>
      </c>
      <c r="R325" s="1" t="s">
        <v>3646</v>
      </c>
      <c r="S325" t="s">
        <v>43</v>
      </c>
      <c r="T325" s="160" t="s">
        <v>3645</v>
      </c>
      <c r="V325" s="167" t="s">
        <v>5667</v>
      </c>
      <c r="W325" s="160" t="s">
        <v>4926</v>
      </c>
      <c r="X325" s="160"/>
    </row>
    <row r="326" spans="1:24">
      <c r="A326">
        <v>326</v>
      </c>
      <c r="B326" s="1" t="s">
        <v>29</v>
      </c>
      <c r="C326" t="s">
        <v>1120</v>
      </c>
      <c r="D326" s="1" t="s">
        <v>48</v>
      </c>
      <c r="E326" s="160"/>
      <c r="F326" s="160"/>
      <c r="G326" s="160"/>
      <c r="H326" s="160"/>
      <c r="I326" s="160"/>
      <c r="J326" s="160" t="s">
        <v>1121</v>
      </c>
      <c r="K326" s="160"/>
      <c r="L326" s="160"/>
      <c r="M326" s="160"/>
      <c r="N326" s="160"/>
      <c r="O326" s="160"/>
      <c r="P326" s="160"/>
      <c r="Q326" t="s">
        <v>1122</v>
      </c>
      <c r="R326" s="1" t="s">
        <v>3644</v>
      </c>
      <c r="S326" t="s">
        <v>43</v>
      </c>
      <c r="T326" s="160" t="s">
        <v>3643</v>
      </c>
      <c r="V326" s="167" t="s">
        <v>5668</v>
      </c>
      <c r="W326" s="160" t="s">
        <v>4927</v>
      </c>
      <c r="X326" s="160"/>
    </row>
    <row r="327" spans="1:24">
      <c r="A327">
        <v>327</v>
      </c>
      <c r="B327" s="1" t="s">
        <v>29</v>
      </c>
      <c r="C327" t="s">
        <v>1124</v>
      </c>
      <c r="D327" s="1" t="s">
        <v>60</v>
      </c>
      <c r="E327" s="160"/>
      <c r="F327" s="160"/>
      <c r="G327" s="160"/>
      <c r="H327" s="160"/>
      <c r="I327" s="160"/>
      <c r="J327" s="160" t="s">
        <v>1125</v>
      </c>
      <c r="K327" s="160"/>
      <c r="L327" s="160"/>
      <c r="M327" s="160"/>
      <c r="N327" s="160"/>
      <c r="O327" s="160"/>
      <c r="P327" s="160"/>
      <c r="Q327" t="s">
        <v>1126</v>
      </c>
      <c r="R327" s="1" t="s">
        <v>1127</v>
      </c>
      <c r="S327" t="s">
        <v>43</v>
      </c>
      <c r="T327" s="160" t="s">
        <v>3642</v>
      </c>
      <c r="U327" s="167">
        <v>1</v>
      </c>
      <c r="V327" s="167" t="s">
        <v>4928</v>
      </c>
      <c r="W327" s="160" t="s">
        <v>4929</v>
      </c>
      <c r="X327" s="160">
        <v>1</v>
      </c>
    </row>
    <row r="328" spans="1:24">
      <c r="A328">
        <v>328</v>
      </c>
      <c r="B328" s="1" t="s">
        <v>29</v>
      </c>
      <c r="C328" t="s">
        <v>236</v>
      </c>
      <c r="D328" s="1" t="s">
        <v>69</v>
      </c>
      <c r="E328" s="160"/>
      <c r="F328" s="160"/>
      <c r="G328" s="160"/>
      <c r="H328" s="160"/>
      <c r="I328" s="160"/>
      <c r="J328" s="160"/>
      <c r="K328" s="160" t="s">
        <v>237</v>
      </c>
      <c r="L328" s="160"/>
      <c r="M328" s="160"/>
      <c r="N328" s="160"/>
      <c r="O328" s="160"/>
      <c r="P328" s="160"/>
      <c r="Q328" t="s">
        <v>1128</v>
      </c>
      <c r="R328" s="1" t="s">
        <v>1129</v>
      </c>
      <c r="S328" t="s">
        <v>34</v>
      </c>
      <c r="T328" s="160"/>
      <c r="W328" s="160"/>
      <c r="X328" s="160"/>
    </row>
    <row r="329" spans="1:24">
      <c r="A329">
        <v>329</v>
      </c>
      <c r="B329" s="1" t="s">
        <v>29</v>
      </c>
      <c r="C329" t="s">
        <v>240</v>
      </c>
      <c r="D329" s="1" t="s">
        <v>48</v>
      </c>
      <c r="E329" s="160"/>
      <c r="F329" s="160"/>
      <c r="G329" s="160"/>
      <c r="H329" s="160"/>
      <c r="I329" s="160"/>
      <c r="J329" s="160"/>
      <c r="K329" s="160"/>
      <c r="L329" s="160" t="s">
        <v>241</v>
      </c>
      <c r="M329" s="160"/>
      <c r="N329" s="160"/>
      <c r="O329" s="160"/>
      <c r="P329" s="160"/>
      <c r="Q329" t="s">
        <v>1130</v>
      </c>
      <c r="R329" s="1" t="s">
        <v>1131</v>
      </c>
      <c r="S329" t="s">
        <v>64</v>
      </c>
      <c r="T329" s="160" t="s">
        <v>3641</v>
      </c>
      <c r="V329" s="167" t="s">
        <v>5669</v>
      </c>
      <c r="W329" s="160" t="s">
        <v>4930</v>
      </c>
      <c r="X329" s="160"/>
    </row>
    <row r="330" spans="1:24">
      <c r="A330">
        <v>330</v>
      </c>
      <c r="B330" s="1" t="s">
        <v>29</v>
      </c>
      <c r="C330" t="s">
        <v>253</v>
      </c>
      <c r="D330" s="1" t="s">
        <v>48</v>
      </c>
      <c r="E330" s="160"/>
      <c r="F330" s="160"/>
      <c r="G330" s="160"/>
      <c r="H330" s="160"/>
      <c r="I330" s="160"/>
      <c r="J330" s="160"/>
      <c r="K330" s="160"/>
      <c r="L330" s="160" t="s">
        <v>254</v>
      </c>
      <c r="M330" s="160"/>
      <c r="N330" s="160"/>
      <c r="O330" s="160"/>
      <c r="P330" s="160"/>
      <c r="Q330" t="s">
        <v>1132</v>
      </c>
      <c r="R330" s="1" t="s">
        <v>1133</v>
      </c>
      <c r="S330" t="s">
        <v>43</v>
      </c>
      <c r="T330" s="160" t="s">
        <v>3640</v>
      </c>
      <c r="V330" s="167" t="s">
        <v>5670</v>
      </c>
      <c r="W330" s="160" t="s">
        <v>4931</v>
      </c>
      <c r="X330" s="160"/>
    </row>
    <row r="331" spans="1:24">
      <c r="A331">
        <v>331</v>
      </c>
      <c r="B331" s="1" t="s">
        <v>29</v>
      </c>
      <c r="C331" t="s">
        <v>258</v>
      </c>
      <c r="D331" s="1" t="s">
        <v>48</v>
      </c>
      <c r="E331" s="160"/>
      <c r="F331" s="160"/>
      <c r="G331" s="160"/>
      <c r="H331" s="160"/>
      <c r="I331" s="160"/>
      <c r="J331" s="160"/>
      <c r="K331" s="160"/>
      <c r="L331" s="160" t="s">
        <v>259</v>
      </c>
      <c r="M331" s="160"/>
      <c r="N331" s="160"/>
      <c r="O331" s="160"/>
      <c r="P331" s="160"/>
      <c r="Q331" t="s">
        <v>1134</v>
      </c>
      <c r="R331" s="1" t="s">
        <v>1135</v>
      </c>
      <c r="S331" t="s">
        <v>43</v>
      </c>
      <c r="T331" s="160" t="s">
        <v>3639</v>
      </c>
      <c r="V331" s="167" t="s">
        <v>5671</v>
      </c>
      <c r="W331" s="160" t="s">
        <v>4932</v>
      </c>
      <c r="X331" s="160"/>
    </row>
    <row r="332" spans="1:24">
      <c r="A332">
        <v>332</v>
      </c>
      <c r="B332" s="1" t="s">
        <v>29</v>
      </c>
      <c r="C332" t="s">
        <v>264</v>
      </c>
      <c r="D332" s="1" t="s">
        <v>48</v>
      </c>
      <c r="E332" s="160"/>
      <c r="F332" s="160"/>
      <c r="G332" s="160"/>
      <c r="H332" s="160"/>
      <c r="I332" s="160"/>
      <c r="J332" s="160"/>
      <c r="K332" s="160"/>
      <c r="L332" s="160" t="s">
        <v>265</v>
      </c>
      <c r="M332" s="160"/>
      <c r="N332" s="160"/>
      <c r="O332" s="160"/>
      <c r="P332" s="160"/>
      <c r="Q332" t="s">
        <v>1136</v>
      </c>
      <c r="R332" s="1" t="s">
        <v>1137</v>
      </c>
      <c r="S332" t="s">
        <v>43</v>
      </c>
      <c r="T332" s="160" t="s">
        <v>3638</v>
      </c>
      <c r="V332" s="167" t="s">
        <v>5672</v>
      </c>
      <c r="W332" s="160" t="s">
        <v>4933</v>
      </c>
      <c r="X332" s="160"/>
    </row>
    <row r="333" spans="1:24">
      <c r="A333">
        <v>333</v>
      </c>
      <c r="B333" s="1" t="s">
        <v>29</v>
      </c>
      <c r="C333" t="s">
        <v>274</v>
      </c>
      <c r="D333" s="1" t="s">
        <v>48</v>
      </c>
      <c r="E333" s="160"/>
      <c r="F333" s="160"/>
      <c r="G333" s="160"/>
      <c r="H333" s="160"/>
      <c r="I333" s="160"/>
      <c r="J333" s="160"/>
      <c r="K333" s="160"/>
      <c r="L333" s="160" t="s">
        <v>275</v>
      </c>
      <c r="M333" s="160"/>
      <c r="N333" s="160"/>
      <c r="O333" s="160"/>
      <c r="P333" s="160"/>
      <c r="Q333" t="s">
        <v>1138</v>
      </c>
      <c r="R333" s="1" t="s">
        <v>1139</v>
      </c>
      <c r="S333" t="s">
        <v>43</v>
      </c>
      <c r="T333" s="160" t="s">
        <v>3637</v>
      </c>
      <c r="V333" s="167" t="s">
        <v>5673</v>
      </c>
      <c r="W333" s="160" t="s">
        <v>4934</v>
      </c>
      <c r="X333" s="160"/>
    </row>
    <row r="334" spans="1:24">
      <c r="A334">
        <v>334</v>
      </c>
      <c r="B334" s="1" t="s">
        <v>29</v>
      </c>
      <c r="C334" t="s">
        <v>284</v>
      </c>
      <c r="D334" s="1" t="s">
        <v>48</v>
      </c>
      <c r="E334" s="160"/>
      <c r="F334" s="160"/>
      <c r="G334" s="160"/>
      <c r="H334" s="160"/>
      <c r="I334" s="160"/>
      <c r="J334" s="160"/>
      <c r="K334" s="160"/>
      <c r="L334" s="160" t="s">
        <v>285</v>
      </c>
      <c r="M334" s="160"/>
      <c r="N334" s="160"/>
      <c r="O334" s="160"/>
      <c r="P334" s="160"/>
      <c r="Q334" t="s">
        <v>1140</v>
      </c>
      <c r="R334" s="1" t="s">
        <v>1141</v>
      </c>
      <c r="S334" t="s">
        <v>43</v>
      </c>
      <c r="T334" s="160" t="s">
        <v>3636</v>
      </c>
      <c r="V334" s="167" t="s">
        <v>5674</v>
      </c>
      <c r="W334" s="160" t="s">
        <v>4935</v>
      </c>
      <c r="X334" s="160"/>
    </row>
    <row r="335" spans="1:24">
      <c r="A335">
        <v>335</v>
      </c>
      <c r="B335" s="1" t="s">
        <v>29</v>
      </c>
      <c r="C335" t="s">
        <v>1142</v>
      </c>
      <c r="D335" s="1" t="s">
        <v>60</v>
      </c>
      <c r="E335" s="160"/>
      <c r="F335" s="160"/>
      <c r="G335" s="160"/>
      <c r="H335" s="160"/>
      <c r="I335" s="160"/>
      <c r="J335" s="160" t="s">
        <v>1143</v>
      </c>
      <c r="K335" s="160"/>
      <c r="L335" s="160"/>
      <c r="M335" s="160"/>
      <c r="N335" s="160"/>
      <c r="O335" s="160"/>
      <c r="P335" s="160"/>
      <c r="Q335" t="s">
        <v>1144</v>
      </c>
      <c r="R335" s="1" t="s">
        <v>1145</v>
      </c>
      <c r="S335" t="s">
        <v>210</v>
      </c>
      <c r="T335" s="160" t="s">
        <v>3635</v>
      </c>
      <c r="U335" s="167" t="s">
        <v>3359</v>
      </c>
      <c r="V335" s="167" t="s">
        <v>4936</v>
      </c>
      <c r="W335" s="160" t="s">
        <v>4937</v>
      </c>
      <c r="X335" s="160" t="s">
        <v>3359</v>
      </c>
    </row>
    <row r="336" spans="1:24">
      <c r="A336">
        <v>336</v>
      </c>
      <c r="B336" s="1" t="s">
        <v>29</v>
      </c>
      <c r="C336" t="s">
        <v>971</v>
      </c>
      <c r="D336" s="1" t="s">
        <v>69</v>
      </c>
      <c r="E336" s="160"/>
      <c r="F336" s="160"/>
      <c r="G336" s="160"/>
      <c r="H336" s="160"/>
      <c r="I336" s="160"/>
      <c r="J336" s="160"/>
      <c r="K336" s="160" t="s">
        <v>972</v>
      </c>
      <c r="L336" s="160"/>
      <c r="M336" s="160"/>
      <c r="N336" s="160"/>
      <c r="O336" s="160"/>
      <c r="P336" s="160"/>
      <c r="Q336" t="s">
        <v>1146</v>
      </c>
      <c r="R336" s="1" t="s">
        <v>1147</v>
      </c>
      <c r="S336" t="s">
        <v>34</v>
      </c>
      <c r="T336" s="160"/>
      <c r="W336" s="160"/>
      <c r="X336" s="160"/>
    </row>
    <row r="337" spans="1:24">
      <c r="A337">
        <v>337</v>
      </c>
      <c r="B337" s="1" t="s">
        <v>29</v>
      </c>
      <c r="C337" t="s">
        <v>975</v>
      </c>
      <c r="D337" s="1" t="s">
        <v>48</v>
      </c>
      <c r="E337" s="160"/>
      <c r="F337" s="160"/>
      <c r="G337" s="160"/>
      <c r="H337" s="160"/>
      <c r="I337" s="160"/>
      <c r="J337" s="160"/>
      <c r="K337" s="160"/>
      <c r="L337" s="160" t="s">
        <v>976</v>
      </c>
      <c r="M337" s="160"/>
      <c r="N337" s="160"/>
      <c r="O337" s="160"/>
      <c r="P337" s="160"/>
      <c r="Q337" t="s">
        <v>1148</v>
      </c>
      <c r="R337" s="1" t="s">
        <v>3634</v>
      </c>
      <c r="S337" t="s">
        <v>43</v>
      </c>
      <c r="T337" s="160" t="s">
        <v>3633</v>
      </c>
      <c r="V337" s="167" t="s">
        <v>5675</v>
      </c>
      <c r="W337" s="160" t="s">
        <v>4938</v>
      </c>
      <c r="X337" s="160"/>
    </row>
    <row r="338" spans="1:24">
      <c r="A338">
        <v>338</v>
      </c>
      <c r="B338" s="1" t="s">
        <v>29</v>
      </c>
      <c r="C338" t="s">
        <v>1150</v>
      </c>
      <c r="D338" s="1" t="s">
        <v>48</v>
      </c>
      <c r="E338" s="160"/>
      <c r="F338" s="160"/>
      <c r="G338" s="160"/>
      <c r="H338" s="160"/>
      <c r="I338" s="160"/>
      <c r="J338" s="160"/>
      <c r="K338" s="160"/>
      <c r="L338" s="160" t="s">
        <v>1151</v>
      </c>
      <c r="M338" s="160"/>
      <c r="N338" s="160"/>
      <c r="O338" s="160"/>
      <c r="P338" s="160"/>
      <c r="Q338" t="s">
        <v>1152</v>
      </c>
      <c r="R338" s="1" t="s">
        <v>1153</v>
      </c>
      <c r="S338" t="s">
        <v>43</v>
      </c>
      <c r="T338" s="160" t="s">
        <v>3632</v>
      </c>
      <c r="V338" s="167" t="s">
        <v>5676</v>
      </c>
      <c r="W338" s="160" t="s">
        <v>4939</v>
      </c>
      <c r="X338" s="160"/>
    </row>
    <row r="339" spans="1:24">
      <c r="A339">
        <v>339</v>
      </c>
      <c r="B339" s="1" t="s">
        <v>29</v>
      </c>
      <c r="C339" t="s">
        <v>979</v>
      </c>
      <c r="D339" s="1" t="s">
        <v>48</v>
      </c>
      <c r="E339" s="160"/>
      <c r="F339" s="160"/>
      <c r="G339" s="160"/>
      <c r="H339" s="160"/>
      <c r="I339" s="160"/>
      <c r="J339" s="160"/>
      <c r="K339" s="160"/>
      <c r="L339" s="160" t="s">
        <v>980</v>
      </c>
      <c r="M339" s="160"/>
      <c r="N339" s="160"/>
      <c r="O339" s="160"/>
      <c r="P339" s="160"/>
      <c r="Q339" t="s">
        <v>1154</v>
      </c>
      <c r="R339" s="1" t="s">
        <v>1155</v>
      </c>
      <c r="S339" t="s">
        <v>43</v>
      </c>
      <c r="T339" s="160" t="s">
        <v>3631</v>
      </c>
      <c r="V339" s="167" t="s">
        <v>5677</v>
      </c>
      <c r="W339" s="160" t="s">
        <v>4940</v>
      </c>
      <c r="X339" s="160"/>
    </row>
    <row r="340" spans="1:24">
      <c r="A340">
        <v>340</v>
      </c>
      <c r="B340" s="1" t="s">
        <v>29</v>
      </c>
      <c r="C340" t="s">
        <v>1156</v>
      </c>
      <c r="D340" s="1" t="s">
        <v>60</v>
      </c>
      <c r="E340" s="160"/>
      <c r="F340" s="160"/>
      <c r="G340" s="160"/>
      <c r="H340" s="160" t="s">
        <v>1157</v>
      </c>
      <c r="I340" s="160"/>
      <c r="J340" s="160"/>
      <c r="K340" s="160"/>
      <c r="L340" s="160"/>
      <c r="M340" s="160"/>
      <c r="N340" s="160"/>
      <c r="O340" s="160"/>
      <c r="P340" s="160"/>
      <c r="Q340" t="s">
        <v>1158</v>
      </c>
      <c r="R340" s="1" t="s">
        <v>1159</v>
      </c>
      <c r="S340" t="s">
        <v>210</v>
      </c>
      <c r="T340" s="160" t="s">
        <v>3630</v>
      </c>
      <c r="U340" s="167" t="s">
        <v>3359</v>
      </c>
      <c r="V340" s="167" t="s">
        <v>4941</v>
      </c>
      <c r="W340" s="160" t="s">
        <v>4942</v>
      </c>
      <c r="X340" s="160" t="s">
        <v>3359</v>
      </c>
    </row>
    <row r="341" spans="1:24">
      <c r="A341">
        <v>341</v>
      </c>
      <c r="B341" s="1" t="s">
        <v>29</v>
      </c>
      <c r="C341" t="s">
        <v>1162</v>
      </c>
      <c r="D341" s="1" t="s">
        <v>69</v>
      </c>
      <c r="E341" s="160"/>
      <c r="F341" s="160"/>
      <c r="G341" s="160"/>
      <c r="H341" s="160"/>
      <c r="I341" s="160" t="s">
        <v>1163</v>
      </c>
      <c r="J341" s="160"/>
      <c r="K341" s="160"/>
      <c r="L341" s="160"/>
      <c r="M341" s="160"/>
      <c r="N341" s="160"/>
      <c r="O341" s="160"/>
      <c r="P341" s="160"/>
      <c r="Q341" t="s">
        <v>1164</v>
      </c>
      <c r="R341" s="1" t="s">
        <v>1165</v>
      </c>
      <c r="S341" t="s">
        <v>34</v>
      </c>
      <c r="T341" s="160"/>
      <c r="W341" s="160"/>
      <c r="X341" s="160"/>
    </row>
    <row r="342" spans="1:24">
      <c r="A342" s="161">
        <v>342</v>
      </c>
      <c r="B342" s="162" t="s">
        <v>29</v>
      </c>
      <c r="C342" s="161" t="s">
        <v>1166</v>
      </c>
      <c r="D342" s="162" t="s">
        <v>48</v>
      </c>
      <c r="J342" s="167" t="s">
        <v>1167</v>
      </c>
      <c r="Q342" s="161" t="s">
        <v>1168</v>
      </c>
      <c r="R342" s="162" t="s">
        <v>1169</v>
      </c>
      <c r="S342" s="161" t="s">
        <v>43</v>
      </c>
      <c r="T342" s="167" t="s">
        <v>3629</v>
      </c>
      <c r="V342" s="167" t="s">
        <v>5678</v>
      </c>
      <c r="W342" s="167" t="s">
        <v>4943</v>
      </c>
    </row>
    <row r="343" spans="1:24">
      <c r="A343" s="161">
        <v>343</v>
      </c>
      <c r="B343" s="162" t="s">
        <v>29</v>
      </c>
      <c r="C343" s="161" t="s">
        <v>1171</v>
      </c>
      <c r="D343" s="162" t="s">
        <v>48</v>
      </c>
      <c r="J343" s="167" t="s">
        <v>1172</v>
      </c>
      <c r="Q343" s="161" t="s">
        <v>1173</v>
      </c>
      <c r="R343" s="162" t="s">
        <v>1174</v>
      </c>
      <c r="S343" s="161" t="s">
        <v>43</v>
      </c>
      <c r="T343" s="167" t="s">
        <v>3628</v>
      </c>
      <c r="V343" s="167" t="s">
        <v>5679</v>
      </c>
      <c r="W343" s="167" t="s">
        <v>4944</v>
      </c>
    </row>
    <row r="344" spans="1:24">
      <c r="A344" s="161">
        <v>344</v>
      </c>
      <c r="B344" s="162" t="s">
        <v>29</v>
      </c>
      <c r="C344" s="161" t="s">
        <v>1177</v>
      </c>
      <c r="D344" s="162" t="s">
        <v>48</v>
      </c>
      <c r="J344" s="167" t="s">
        <v>1178</v>
      </c>
      <c r="Q344" s="161" t="s">
        <v>1179</v>
      </c>
      <c r="R344" s="162" t="s">
        <v>1180</v>
      </c>
      <c r="S344" s="161" t="s">
        <v>43</v>
      </c>
      <c r="T344" s="167" t="s">
        <v>4030</v>
      </c>
      <c r="V344" s="167" t="s">
        <v>5680</v>
      </c>
      <c r="W344" s="167" t="s">
        <v>4945</v>
      </c>
    </row>
    <row r="345" spans="1:24">
      <c r="A345" s="161">
        <v>345</v>
      </c>
      <c r="B345" s="162" t="s">
        <v>29</v>
      </c>
      <c r="C345" s="161" t="s">
        <v>1183</v>
      </c>
      <c r="D345" s="162" t="s">
        <v>60</v>
      </c>
      <c r="J345" s="167" t="s">
        <v>1184</v>
      </c>
      <c r="Q345" s="161" t="s">
        <v>1185</v>
      </c>
      <c r="R345" s="162" t="s">
        <v>1186</v>
      </c>
      <c r="S345" s="161" t="s">
        <v>43</v>
      </c>
      <c r="T345" s="167" t="s">
        <v>3627</v>
      </c>
    </row>
    <row r="346" spans="1:24">
      <c r="A346" s="161">
        <v>346</v>
      </c>
      <c r="B346" s="162" t="s">
        <v>29</v>
      </c>
      <c r="C346" s="161" t="s">
        <v>1023</v>
      </c>
      <c r="D346" s="162" t="s">
        <v>69</v>
      </c>
      <c r="K346" s="167" t="s">
        <v>1024</v>
      </c>
      <c r="Q346" s="161" t="s">
        <v>1187</v>
      </c>
      <c r="R346" s="162" t="s">
        <v>1188</v>
      </c>
      <c r="S346" s="161" t="s">
        <v>34</v>
      </c>
    </row>
    <row r="347" spans="1:24">
      <c r="A347" s="161">
        <v>347</v>
      </c>
      <c r="B347" s="162" t="s">
        <v>29</v>
      </c>
      <c r="C347" s="161" t="s">
        <v>1046</v>
      </c>
      <c r="D347" s="162" t="s">
        <v>48</v>
      </c>
      <c r="L347" s="167" t="s">
        <v>1047</v>
      </c>
      <c r="Q347" s="161" t="s">
        <v>1189</v>
      </c>
      <c r="R347" s="162" t="s">
        <v>1190</v>
      </c>
      <c r="S347" s="161" t="s">
        <v>43</v>
      </c>
      <c r="T347" s="167" t="s">
        <v>3626</v>
      </c>
      <c r="V347" s="167" t="s">
        <v>5681</v>
      </c>
      <c r="W347" s="167" t="s">
        <v>4946</v>
      </c>
    </row>
    <row r="348" spans="1:24">
      <c r="A348" s="161">
        <v>348</v>
      </c>
      <c r="B348" s="162" t="s">
        <v>29</v>
      </c>
      <c r="C348" s="161" t="s">
        <v>1193</v>
      </c>
      <c r="D348" s="162" t="s">
        <v>60</v>
      </c>
      <c r="H348" s="167" t="s">
        <v>1194</v>
      </c>
      <c r="Q348" s="161" t="s">
        <v>1195</v>
      </c>
      <c r="R348" s="162" t="s">
        <v>1196</v>
      </c>
      <c r="S348" s="161" t="s">
        <v>43</v>
      </c>
      <c r="T348" s="167" t="s">
        <v>3625</v>
      </c>
      <c r="U348" s="167">
        <v>1</v>
      </c>
      <c r="V348" s="167" t="s">
        <v>4947</v>
      </c>
      <c r="W348" s="167" t="s">
        <v>4948</v>
      </c>
      <c r="X348" s="167">
        <v>1</v>
      </c>
    </row>
    <row r="349" spans="1:24">
      <c r="A349" s="161">
        <v>349</v>
      </c>
      <c r="B349" s="162" t="s">
        <v>29</v>
      </c>
      <c r="C349" s="161" t="s">
        <v>1061</v>
      </c>
      <c r="D349" s="162" t="s">
        <v>69</v>
      </c>
      <c r="I349" s="167" t="s">
        <v>1062</v>
      </c>
      <c r="Q349" s="161" t="s">
        <v>1197</v>
      </c>
      <c r="R349" s="162" t="s">
        <v>1198</v>
      </c>
      <c r="S349" s="161" t="s">
        <v>34</v>
      </c>
    </row>
    <row r="350" spans="1:24">
      <c r="A350" s="161">
        <v>350</v>
      </c>
      <c r="B350" s="162" t="s">
        <v>29</v>
      </c>
      <c r="C350" s="161" t="s">
        <v>1199</v>
      </c>
      <c r="D350" s="162" t="s">
        <v>48</v>
      </c>
      <c r="J350" s="167" t="s">
        <v>1200</v>
      </c>
      <c r="Q350" s="161" t="s">
        <v>1201</v>
      </c>
      <c r="R350" s="162" t="s">
        <v>1202</v>
      </c>
      <c r="S350" s="161" t="s">
        <v>43</v>
      </c>
      <c r="T350" s="167" t="s">
        <v>3624</v>
      </c>
      <c r="V350" s="167" t="s">
        <v>5682</v>
      </c>
      <c r="W350" s="167" t="s">
        <v>4949</v>
      </c>
    </row>
    <row r="351" spans="1:24">
      <c r="A351" s="161">
        <v>351</v>
      </c>
      <c r="B351" s="162" t="s">
        <v>29</v>
      </c>
      <c r="C351" s="161" t="s">
        <v>1203</v>
      </c>
      <c r="D351" s="162" t="s">
        <v>48</v>
      </c>
      <c r="J351" s="167" t="s">
        <v>1204</v>
      </c>
      <c r="Q351" s="161" t="s">
        <v>1205</v>
      </c>
      <c r="R351" s="162" t="s">
        <v>1206</v>
      </c>
      <c r="S351" s="161" t="s">
        <v>43</v>
      </c>
      <c r="T351" s="167" t="s">
        <v>3623</v>
      </c>
      <c r="V351" s="167" t="s">
        <v>5683</v>
      </c>
      <c r="W351" s="167" t="s">
        <v>4950</v>
      </c>
    </row>
    <row r="352" spans="1:24">
      <c r="A352" s="161">
        <v>352</v>
      </c>
      <c r="B352" s="162" t="s">
        <v>29</v>
      </c>
      <c r="C352" s="161" t="s">
        <v>1073</v>
      </c>
      <c r="D352" s="162" t="s">
        <v>48</v>
      </c>
      <c r="J352" s="167" t="s">
        <v>1074</v>
      </c>
      <c r="Q352" s="161" t="s">
        <v>1207</v>
      </c>
      <c r="R352" s="162" t="s">
        <v>1208</v>
      </c>
      <c r="S352" s="161" t="s">
        <v>43</v>
      </c>
      <c r="T352" s="167" t="s">
        <v>3622</v>
      </c>
      <c r="V352" s="167" t="s">
        <v>5684</v>
      </c>
      <c r="W352" s="167" t="s">
        <v>4951</v>
      </c>
    </row>
    <row r="353" spans="1:24">
      <c r="A353" s="161">
        <v>353</v>
      </c>
      <c r="B353" s="162" t="s">
        <v>29</v>
      </c>
      <c r="C353" s="161" t="s">
        <v>1077</v>
      </c>
      <c r="D353" s="162" t="s">
        <v>48</v>
      </c>
      <c r="J353" s="167" t="s">
        <v>1078</v>
      </c>
      <c r="Q353" s="161" t="s">
        <v>1210</v>
      </c>
      <c r="R353" s="162" t="s">
        <v>1211</v>
      </c>
      <c r="S353" s="161" t="s">
        <v>43</v>
      </c>
      <c r="T353" s="167" t="s">
        <v>3621</v>
      </c>
      <c r="V353" s="167" t="s">
        <v>5685</v>
      </c>
      <c r="W353" s="167" t="s">
        <v>4952</v>
      </c>
    </row>
    <row r="354" spans="1:24">
      <c r="A354" s="161">
        <v>354</v>
      </c>
      <c r="B354" s="162" t="s">
        <v>29</v>
      </c>
      <c r="C354" s="161" t="s">
        <v>1085</v>
      </c>
      <c r="D354" s="162" t="s">
        <v>48</v>
      </c>
      <c r="J354" s="167" t="s">
        <v>1086</v>
      </c>
      <c r="Q354" s="161" t="s">
        <v>1212</v>
      </c>
      <c r="R354" s="162" t="s">
        <v>3620</v>
      </c>
      <c r="S354" s="161" t="s">
        <v>43</v>
      </c>
      <c r="T354" s="167" t="s">
        <v>3619</v>
      </c>
      <c r="V354" s="167" t="s">
        <v>5686</v>
      </c>
      <c r="W354" s="167" t="s">
        <v>4953</v>
      </c>
    </row>
    <row r="355" spans="1:24">
      <c r="A355" s="161">
        <v>355</v>
      </c>
      <c r="B355" s="162" t="s">
        <v>29</v>
      </c>
      <c r="C355" s="161" t="s">
        <v>1214</v>
      </c>
      <c r="D355" s="162" t="s">
        <v>60</v>
      </c>
      <c r="J355" s="167" t="s">
        <v>1215</v>
      </c>
      <c r="Q355" s="161" t="s">
        <v>1216</v>
      </c>
      <c r="R355" s="162" t="s">
        <v>1217</v>
      </c>
      <c r="S355" s="161" t="s">
        <v>210</v>
      </c>
      <c r="T355" s="167" t="s">
        <v>3618</v>
      </c>
      <c r="U355" s="167" t="s">
        <v>3359</v>
      </c>
      <c r="V355" s="167" t="s">
        <v>4954</v>
      </c>
      <c r="W355" s="167" t="s">
        <v>4955</v>
      </c>
      <c r="X355" s="167" t="s">
        <v>3359</v>
      </c>
    </row>
    <row r="356" spans="1:24">
      <c r="A356" s="161">
        <v>356</v>
      </c>
      <c r="B356" s="162" t="s">
        <v>29</v>
      </c>
      <c r="C356" s="161" t="s">
        <v>236</v>
      </c>
      <c r="D356" s="162" t="s">
        <v>69</v>
      </c>
      <c r="K356" s="167" t="s">
        <v>237</v>
      </c>
      <c r="Q356" s="161" t="s">
        <v>1218</v>
      </c>
      <c r="R356" s="162" t="s">
        <v>1219</v>
      </c>
      <c r="S356" s="161" t="s">
        <v>34</v>
      </c>
    </row>
    <row r="357" spans="1:24">
      <c r="A357" s="161">
        <v>357</v>
      </c>
      <c r="B357" s="162" t="s">
        <v>29</v>
      </c>
      <c r="C357" s="161" t="s">
        <v>240</v>
      </c>
      <c r="D357" s="162" t="s">
        <v>48</v>
      </c>
      <c r="L357" s="167" t="s">
        <v>241</v>
      </c>
      <c r="Q357" s="161" t="s">
        <v>1220</v>
      </c>
      <c r="R357" s="162" t="s">
        <v>1221</v>
      </c>
      <c r="S357" s="161" t="s">
        <v>64</v>
      </c>
      <c r="T357" s="167" t="s">
        <v>3617</v>
      </c>
      <c r="V357" s="167" t="s">
        <v>5687</v>
      </c>
      <c r="W357" s="167" t="s">
        <v>4956</v>
      </c>
    </row>
    <row r="358" spans="1:24">
      <c r="A358" s="161">
        <v>358</v>
      </c>
      <c r="B358" s="162" t="s">
        <v>29</v>
      </c>
      <c r="C358" s="161" t="s">
        <v>253</v>
      </c>
      <c r="D358" s="162" t="s">
        <v>48</v>
      </c>
      <c r="L358" s="167" t="s">
        <v>254</v>
      </c>
      <c r="Q358" s="161" t="s">
        <v>1222</v>
      </c>
      <c r="R358" s="162" t="s">
        <v>1223</v>
      </c>
      <c r="S358" s="161" t="s">
        <v>43</v>
      </c>
      <c r="T358" s="167" t="s">
        <v>3616</v>
      </c>
      <c r="V358" s="167" t="s">
        <v>5688</v>
      </c>
      <c r="W358" s="167" t="s">
        <v>4957</v>
      </c>
    </row>
    <row r="359" spans="1:24">
      <c r="A359" s="161">
        <v>359</v>
      </c>
      <c r="B359" s="162" t="s">
        <v>29</v>
      </c>
      <c r="C359" s="161" t="s">
        <v>258</v>
      </c>
      <c r="D359" s="162" t="s">
        <v>48</v>
      </c>
      <c r="L359" s="167" t="s">
        <v>259</v>
      </c>
      <c r="Q359" s="161" t="s">
        <v>1224</v>
      </c>
      <c r="R359" s="162" t="s">
        <v>3615</v>
      </c>
      <c r="S359" s="161" t="s">
        <v>43</v>
      </c>
      <c r="T359" s="167" t="s">
        <v>3614</v>
      </c>
      <c r="V359" s="167" t="s">
        <v>5689</v>
      </c>
      <c r="W359" s="167" t="s">
        <v>4958</v>
      </c>
    </row>
    <row r="360" spans="1:24">
      <c r="A360" s="161">
        <v>360</v>
      </c>
      <c r="B360" s="162" t="s">
        <v>29</v>
      </c>
      <c r="C360" s="161" t="s">
        <v>264</v>
      </c>
      <c r="D360" s="162" t="s">
        <v>48</v>
      </c>
      <c r="L360" s="167" t="s">
        <v>265</v>
      </c>
      <c r="Q360" s="161" t="s">
        <v>1226</v>
      </c>
      <c r="R360" s="162" t="s">
        <v>1227</v>
      </c>
      <c r="S360" s="161" t="s">
        <v>43</v>
      </c>
      <c r="T360" s="167" t="s">
        <v>3613</v>
      </c>
      <c r="V360" s="167" t="s">
        <v>5690</v>
      </c>
      <c r="W360" s="167" t="s">
        <v>4959</v>
      </c>
    </row>
    <row r="361" spans="1:24">
      <c r="A361" s="161">
        <v>361</v>
      </c>
      <c r="B361" s="162" t="s">
        <v>29</v>
      </c>
      <c r="C361" s="161" t="s">
        <v>268</v>
      </c>
      <c r="D361" s="162" t="s">
        <v>48</v>
      </c>
      <c r="L361" s="167" t="s">
        <v>269</v>
      </c>
      <c r="Q361" s="161" t="s">
        <v>1228</v>
      </c>
      <c r="R361" s="162" t="s">
        <v>1229</v>
      </c>
      <c r="S361" s="161" t="s">
        <v>43</v>
      </c>
      <c r="T361" s="167" t="s">
        <v>3612</v>
      </c>
      <c r="V361" s="167" t="s">
        <v>5691</v>
      </c>
      <c r="W361" s="167" t="s">
        <v>4960</v>
      </c>
    </row>
    <row r="362" spans="1:24">
      <c r="A362" s="161">
        <v>362</v>
      </c>
      <c r="B362" s="162" t="s">
        <v>29</v>
      </c>
      <c r="C362" s="161" t="s">
        <v>274</v>
      </c>
      <c r="D362" s="162" t="s">
        <v>48</v>
      </c>
      <c r="L362" s="167" t="s">
        <v>275</v>
      </c>
      <c r="Q362" s="161" t="s">
        <v>1230</v>
      </c>
      <c r="R362" s="162" t="s">
        <v>1231</v>
      </c>
      <c r="S362" s="161" t="s">
        <v>64</v>
      </c>
      <c r="T362" s="167" t="s">
        <v>3611</v>
      </c>
      <c r="V362" s="167" t="s">
        <v>5692</v>
      </c>
      <c r="W362" s="167" t="s">
        <v>4961</v>
      </c>
    </row>
    <row r="363" spans="1:24">
      <c r="A363" s="161">
        <v>363</v>
      </c>
      <c r="B363" s="162" t="s">
        <v>29</v>
      </c>
      <c r="C363" s="161" t="s">
        <v>278</v>
      </c>
      <c r="D363" s="162" t="s">
        <v>48</v>
      </c>
      <c r="L363" s="167" t="s">
        <v>279</v>
      </c>
      <c r="Q363" s="161" t="s">
        <v>1232</v>
      </c>
      <c r="R363" s="162" t="s">
        <v>3432</v>
      </c>
      <c r="S363" s="161" t="s">
        <v>43</v>
      </c>
      <c r="T363" s="167" t="s">
        <v>3610</v>
      </c>
      <c r="V363" s="167" t="s">
        <v>5693</v>
      </c>
      <c r="W363" s="167" t="s">
        <v>4962</v>
      </c>
    </row>
    <row r="364" spans="1:24">
      <c r="A364" s="161">
        <v>364</v>
      </c>
      <c r="B364" s="162" t="s">
        <v>29</v>
      </c>
      <c r="C364" s="161" t="s">
        <v>284</v>
      </c>
      <c r="D364" s="162" t="s">
        <v>48</v>
      </c>
      <c r="L364" s="167" t="s">
        <v>285</v>
      </c>
      <c r="Q364" s="161" t="s">
        <v>1233</v>
      </c>
      <c r="R364" s="162" t="s">
        <v>1234</v>
      </c>
      <c r="S364" s="161" t="s">
        <v>43</v>
      </c>
      <c r="T364" s="167" t="s">
        <v>3609</v>
      </c>
      <c r="V364" s="167" t="s">
        <v>5694</v>
      </c>
      <c r="W364" s="167" t="s">
        <v>4963</v>
      </c>
    </row>
    <row r="365" spans="1:24">
      <c r="A365" s="161">
        <v>365</v>
      </c>
      <c r="B365" s="162" t="s">
        <v>2280</v>
      </c>
      <c r="C365" s="161" t="s">
        <v>1235</v>
      </c>
      <c r="D365" s="162" t="s">
        <v>60</v>
      </c>
      <c r="F365" s="167" t="s">
        <v>1236</v>
      </c>
      <c r="Q365" s="161" t="s">
        <v>1237</v>
      </c>
      <c r="R365" s="162" t="s">
        <v>3608</v>
      </c>
      <c r="S365" s="161" t="s">
        <v>1239</v>
      </c>
      <c r="T365" s="167" t="s">
        <v>3607</v>
      </c>
      <c r="U365" s="167" t="s">
        <v>3359</v>
      </c>
      <c r="V365" s="167" t="s">
        <v>4964</v>
      </c>
      <c r="W365" s="167" t="s">
        <v>4965</v>
      </c>
      <c r="X365" s="167" t="s">
        <v>3359</v>
      </c>
    </row>
    <row r="366" spans="1:24">
      <c r="A366" s="161">
        <v>366</v>
      </c>
      <c r="B366" s="162" t="s">
        <v>2280</v>
      </c>
      <c r="C366" s="161" t="s">
        <v>1240</v>
      </c>
      <c r="D366" s="162" t="s">
        <v>69</v>
      </c>
      <c r="G366" s="167" t="s">
        <v>1241</v>
      </c>
      <c r="Q366" s="161" t="s">
        <v>1242</v>
      </c>
      <c r="R366" s="162" t="s">
        <v>1243</v>
      </c>
      <c r="S366" s="161" t="s">
        <v>34</v>
      </c>
    </row>
    <row r="367" spans="1:24">
      <c r="A367" s="161">
        <v>367</v>
      </c>
      <c r="B367" s="162" t="s">
        <v>2280</v>
      </c>
      <c r="C367" s="161" t="s">
        <v>1244</v>
      </c>
      <c r="D367" s="162" t="s">
        <v>60</v>
      </c>
      <c r="H367" s="167" t="s">
        <v>1245</v>
      </c>
      <c r="Q367" s="161" t="s">
        <v>1246</v>
      </c>
      <c r="R367" s="162" t="s">
        <v>1247</v>
      </c>
      <c r="S367" s="161" t="s">
        <v>64</v>
      </c>
      <c r="T367" s="167" t="s">
        <v>3606</v>
      </c>
    </row>
    <row r="368" spans="1:24">
      <c r="A368" s="161">
        <v>368</v>
      </c>
      <c r="B368" s="162" t="s">
        <v>2280</v>
      </c>
      <c r="C368" s="161" t="s">
        <v>1248</v>
      </c>
      <c r="D368" s="162" t="s">
        <v>69</v>
      </c>
      <c r="I368" s="167" t="s">
        <v>1249</v>
      </c>
      <c r="Q368" s="161" t="s">
        <v>1242</v>
      </c>
      <c r="R368" s="162" t="s">
        <v>1250</v>
      </c>
      <c r="S368" s="161" t="s">
        <v>34</v>
      </c>
    </row>
    <row r="369" spans="1:24">
      <c r="A369">
        <v>369</v>
      </c>
      <c r="B369" s="1" t="s">
        <v>2280</v>
      </c>
      <c r="C369" t="s">
        <v>1252</v>
      </c>
      <c r="D369" s="1" t="s">
        <v>48</v>
      </c>
      <c r="E369" s="160"/>
      <c r="F369" s="160"/>
      <c r="G369" s="160"/>
      <c r="H369" s="160"/>
      <c r="I369" s="160"/>
      <c r="J369" s="160" t="s">
        <v>1253</v>
      </c>
      <c r="K369" s="160"/>
      <c r="L369" s="160"/>
      <c r="M369" s="160"/>
      <c r="N369" s="160"/>
      <c r="O369" s="160"/>
      <c r="P369" s="160"/>
      <c r="Q369" t="s">
        <v>1254</v>
      </c>
      <c r="R369" s="1" t="s">
        <v>3605</v>
      </c>
      <c r="S369" t="s">
        <v>64</v>
      </c>
      <c r="T369" s="160" t="s">
        <v>3604</v>
      </c>
      <c r="V369" s="167" t="s">
        <v>5695</v>
      </c>
      <c r="W369" s="160" t="s">
        <v>4966</v>
      </c>
      <c r="X369" s="160"/>
    </row>
    <row r="370" spans="1:24">
      <c r="A370">
        <v>370</v>
      </c>
      <c r="B370" s="1" t="s">
        <v>2280</v>
      </c>
      <c r="C370" t="s">
        <v>1256</v>
      </c>
      <c r="D370" s="1" t="s">
        <v>48</v>
      </c>
      <c r="E370" s="160"/>
      <c r="F370" s="160"/>
      <c r="G370" s="160"/>
      <c r="H370" s="160"/>
      <c r="I370" s="160"/>
      <c r="J370" s="160" t="s">
        <v>1257</v>
      </c>
      <c r="K370" s="160"/>
      <c r="L370" s="160"/>
      <c r="M370" s="160"/>
      <c r="N370" s="160"/>
      <c r="O370" s="160"/>
      <c r="P370" s="160"/>
      <c r="Q370" t="s">
        <v>1258</v>
      </c>
      <c r="R370" s="1" t="s">
        <v>3603</v>
      </c>
      <c r="S370" t="s">
        <v>43</v>
      </c>
      <c r="T370" s="160" t="s">
        <v>3602</v>
      </c>
      <c r="V370" s="167" t="s">
        <v>5696</v>
      </c>
      <c r="W370" s="160" t="s">
        <v>4967</v>
      </c>
      <c r="X370" s="160"/>
    </row>
    <row r="371" spans="1:24">
      <c r="A371">
        <v>371</v>
      </c>
      <c r="B371" s="1" t="s">
        <v>2280</v>
      </c>
      <c r="C371" t="s">
        <v>1261</v>
      </c>
      <c r="D371" s="1" t="s">
        <v>60</v>
      </c>
      <c r="E371" s="160"/>
      <c r="F371" s="160"/>
      <c r="G371" s="160"/>
      <c r="H371" s="160"/>
      <c r="I371" s="160"/>
      <c r="J371" s="160" t="s">
        <v>1262</v>
      </c>
      <c r="K371" s="160"/>
      <c r="L371" s="160"/>
      <c r="M371" s="160"/>
      <c r="N371" s="160"/>
      <c r="O371" s="160"/>
      <c r="P371" s="160"/>
      <c r="Q371" t="s">
        <v>1263</v>
      </c>
      <c r="R371" s="1" t="s">
        <v>1264</v>
      </c>
      <c r="S371" t="s">
        <v>210</v>
      </c>
      <c r="T371" s="160" t="s">
        <v>3601</v>
      </c>
      <c r="U371" s="167" t="s">
        <v>3359</v>
      </c>
      <c r="V371" s="167" t="s">
        <v>4968</v>
      </c>
      <c r="W371" s="160" t="s">
        <v>4969</v>
      </c>
      <c r="X371" s="160" t="s">
        <v>3359</v>
      </c>
    </row>
    <row r="372" spans="1:24">
      <c r="A372">
        <v>372</v>
      </c>
      <c r="B372" s="1" t="s">
        <v>2280</v>
      </c>
      <c r="C372" t="s">
        <v>211</v>
      </c>
      <c r="D372" s="1" t="s">
        <v>69</v>
      </c>
      <c r="E372" s="160"/>
      <c r="F372" s="160"/>
      <c r="G372" s="160"/>
      <c r="H372" s="160"/>
      <c r="I372" s="160"/>
      <c r="J372" s="160"/>
      <c r="K372" s="160" t="s">
        <v>212</v>
      </c>
      <c r="L372" s="160"/>
      <c r="M372" s="160"/>
      <c r="N372" s="160"/>
      <c r="O372" s="160"/>
      <c r="P372" s="160"/>
      <c r="Q372" t="s">
        <v>1265</v>
      </c>
      <c r="R372" s="1" t="s">
        <v>1266</v>
      </c>
      <c r="S372" t="s">
        <v>73</v>
      </c>
      <c r="T372" s="160"/>
      <c r="W372" s="160"/>
      <c r="X372" s="160"/>
    </row>
    <row r="373" spans="1:24">
      <c r="A373">
        <v>373</v>
      </c>
      <c r="B373" s="1" t="s">
        <v>2280</v>
      </c>
      <c r="C373" t="s">
        <v>215</v>
      </c>
      <c r="D373" s="1" t="s">
        <v>48</v>
      </c>
      <c r="E373" s="160"/>
      <c r="F373" s="160"/>
      <c r="G373" s="160"/>
      <c r="H373" s="160"/>
      <c r="I373" s="160"/>
      <c r="J373" s="160"/>
      <c r="K373" s="160"/>
      <c r="L373" s="160" t="s">
        <v>216</v>
      </c>
      <c r="M373" s="160"/>
      <c r="N373" s="160"/>
      <c r="O373" s="160"/>
      <c r="P373" s="160"/>
      <c r="Q373" t="s">
        <v>1267</v>
      </c>
      <c r="R373" s="1" t="s">
        <v>3600</v>
      </c>
      <c r="S373" t="s">
        <v>43</v>
      </c>
      <c r="T373" s="160" t="s">
        <v>3599</v>
      </c>
      <c r="V373" s="167" t="s">
        <v>5697</v>
      </c>
      <c r="W373" s="160" t="s">
        <v>4970</v>
      </c>
      <c r="X373" s="160"/>
    </row>
    <row r="374" spans="1:24">
      <c r="A374">
        <v>374</v>
      </c>
      <c r="B374" s="1" t="s">
        <v>2280</v>
      </c>
      <c r="C374" t="s">
        <v>219</v>
      </c>
      <c r="D374" s="1" t="s">
        <v>48</v>
      </c>
      <c r="E374" s="160"/>
      <c r="F374" s="160"/>
      <c r="G374" s="160"/>
      <c r="H374" s="160"/>
      <c r="I374" s="160"/>
      <c r="J374" s="160"/>
      <c r="K374" s="160"/>
      <c r="L374" s="160" t="s">
        <v>220</v>
      </c>
      <c r="M374" s="160"/>
      <c r="N374" s="160"/>
      <c r="O374" s="160"/>
      <c r="P374" s="160"/>
      <c r="Q374" t="s">
        <v>1269</v>
      </c>
      <c r="R374" s="1" t="s">
        <v>3598</v>
      </c>
      <c r="S374" t="s">
        <v>43</v>
      </c>
      <c r="T374" s="160" t="s">
        <v>3597</v>
      </c>
      <c r="V374" s="167" t="s">
        <v>5698</v>
      </c>
      <c r="W374" s="160" t="s">
        <v>4971</v>
      </c>
      <c r="X374" s="160"/>
    </row>
    <row r="375" spans="1:24">
      <c r="A375">
        <v>375</v>
      </c>
      <c r="B375" s="1" t="s">
        <v>2280</v>
      </c>
      <c r="C375" t="s">
        <v>226</v>
      </c>
      <c r="D375" s="1" t="s">
        <v>48</v>
      </c>
      <c r="E375" s="160"/>
      <c r="F375" s="160"/>
      <c r="G375" s="160"/>
      <c r="H375" s="160"/>
      <c r="I375" s="160"/>
      <c r="J375" s="160"/>
      <c r="K375" s="160"/>
      <c r="L375" s="160" t="s">
        <v>227</v>
      </c>
      <c r="M375" s="160"/>
      <c r="N375" s="160"/>
      <c r="O375" s="160"/>
      <c r="P375" s="160"/>
      <c r="Q375" t="s">
        <v>1271</v>
      </c>
      <c r="R375" s="1" t="s">
        <v>3596</v>
      </c>
      <c r="S375" t="s">
        <v>43</v>
      </c>
      <c r="T375" s="160" t="s">
        <v>4076</v>
      </c>
      <c r="V375" s="167" t="s">
        <v>5699</v>
      </c>
      <c r="W375" s="160" t="s">
        <v>4972</v>
      </c>
      <c r="X375" s="160"/>
    </row>
    <row r="376" spans="1:24">
      <c r="A376">
        <v>376</v>
      </c>
      <c r="B376" s="1" t="s">
        <v>2280</v>
      </c>
      <c r="C376" t="s">
        <v>1273</v>
      </c>
      <c r="D376" s="1" t="s">
        <v>60</v>
      </c>
      <c r="E376" s="160"/>
      <c r="F376" s="160"/>
      <c r="G376" s="160"/>
      <c r="H376" s="160"/>
      <c r="I376" s="160"/>
      <c r="J376" s="160" t="s">
        <v>1274</v>
      </c>
      <c r="K376" s="160"/>
      <c r="L376" s="160"/>
      <c r="M376" s="160"/>
      <c r="N376" s="160"/>
      <c r="O376" s="160"/>
      <c r="P376" s="160"/>
      <c r="Q376" t="s">
        <v>1275</v>
      </c>
      <c r="R376" s="1" t="s">
        <v>3594</v>
      </c>
      <c r="S376" t="s">
        <v>43</v>
      </c>
      <c r="T376" s="160" t="s">
        <v>3593</v>
      </c>
      <c r="V376" s="167" t="s">
        <v>4973</v>
      </c>
      <c r="W376" s="160" t="s">
        <v>4974</v>
      </c>
      <c r="X376" s="160" t="s">
        <v>3359</v>
      </c>
    </row>
    <row r="377" spans="1:24">
      <c r="A377">
        <v>377</v>
      </c>
      <c r="B377" s="1" t="s">
        <v>2280</v>
      </c>
      <c r="C377" t="s">
        <v>236</v>
      </c>
      <c r="D377" s="1" t="s">
        <v>69</v>
      </c>
      <c r="E377" s="160"/>
      <c r="F377" s="160"/>
      <c r="G377" s="160"/>
      <c r="H377" s="160"/>
      <c r="I377" s="160"/>
      <c r="J377" s="160"/>
      <c r="K377" s="160" t="s">
        <v>237</v>
      </c>
      <c r="L377" s="160"/>
      <c r="M377" s="160"/>
      <c r="N377" s="160"/>
      <c r="O377" s="160"/>
      <c r="P377" s="160"/>
      <c r="Q377" t="s">
        <v>1277</v>
      </c>
      <c r="R377" s="1" t="s">
        <v>1278</v>
      </c>
      <c r="S377" t="s">
        <v>73</v>
      </c>
      <c r="T377" s="160"/>
      <c r="W377" s="160"/>
      <c r="X377" s="160"/>
    </row>
    <row r="378" spans="1:24">
      <c r="A378">
        <v>378</v>
      </c>
      <c r="B378" s="1" t="s">
        <v>2280</v>
      </c>
      <c r="C378" t="s">
        <v>240</v>
      </c>
      <c r="D378" s="1" t="s">
        <v>48</v>
      </c>
      <c r="E378" s="160"/>
      <c r="F378" s="160"/>
      <c r="G378" s="160"/>
      <c r="H378" s="160"/>
      <c r="I378" s="160"/>
      <c r="J378" s="160"/>
      <c r="K378" s="160"/>
      <c r="L378" s="160" t="s">
        <v>241</v>
      </c>
      <c r="M378" s="160"/>
      <c r="N378" s="160"/>
      <c r="O378" s="160"/>
      <c r="P378" s="160"/>
      <c r="Q378" t="s">
        <v>1279</v>
      </c>
      <c r="R378" s="1" t="s">
        <v>1280</v>
      </c>
      <c r="S378" t="s">
        <v>64</v>
      </c>
      <c r="T378" s="160" t="s">
        <v>3592</v>
      </c>
      <c r="V378" s="167" t="s">
        <v>5700</v>
      </c>
      <c r="W378" s="160" t="s">
        <v>4975</v>
      </c>
      <c r="X378" s="160"/>
    </row>
    <row r="379" spans="1:24">
      <c r="A379">
        <v>379</v>
      </c>
      <c r="B379" s="1" t="s">
        <v>2280</v>
      </c>
      <c r="C379" t="s">
        <v>253</v>
      </c>
      <c r="D379" s="1" t="s">
        <v>48</v>
      </c>
      <c r="E379" s="160"/>
      <c r="F379" s="160"/>
      <c r="G379" s="160"/>
      <c r="H379" s="160"/>
      <c r="I379" s="160"/>
      <c r="J379" s="160"/>
      <c r="K379" s="160"/>
      <c r="L379" s="160" t="s">
        <v>254</v>
      </c>
      <c r="M379" s="160"/>
      <c r="N379" s="160"/>
      <c r="O379" s="160"/>
      <c r="P379" s="160"/>
      <c r="Q379" t="s">
        <v>1281</v>
      </c>
      <c r="R379" s="1" t="s">
        <v>1282</v>
      </c>
      <c r="S379" t="s">
        <v>43</v>
      </c>
      <c r="T379" s="160" t="s">
        <v>3591</v>
      </c>
      <c r="V379" s="167" t="s">
        <v>5701</v>
      </c>
      <c r="W379" s="160" t="s">
        <v>4976</v>
      </c>
      <c r="X379" s="160"/>
    </row>
    <row r="380" spans="1:24">
      <c r="A380">
        <v>380</v>
      </c>
      <c r="B380" s="1" t="s">
        <v>2280</v>
      </c>
      <c r="C380" t="s">
        <v>264</v>
      </c>
      <c r="D380" s="1" t="s">
        <v>48</v>
      </c>
      <c r="E380" s="160"/>
      <c r="F380" s="160"/>
      <c r="G380" s="160"/>
      <c r="H380" s="160"/>
      <c r="I380" s="160"/>
      <c r="J380" s="160"/>
      <c r="K380" s="160"/>
      <c r="L380" s="160" t="s">
        <v>265</v>
      </c>
      <c r="M380" s="160"/>
      <c r="N380" s="160"/>
      <c r="O380" s="160"/>
      <c r="P380" s="160"/>
      <c r="Q380" t="s">
        <v>1283</v>
      </c>
      <c r="R380" s="1" t="s">
        <v>1284</v>
      </c>
      <c r="S380" t="s">
        <v>43</v>
      </c>
      <c r="T380" s="160" t="s">
        <v>3590</v>
      </c>
      <c r="V380" s="167" t="s">
        <v>5702</v>
      </c>
      <c r="W380" s="160" t="s">
        <v>4977</v>
      </c>
      <c r="X380" s="160"/>
    </row>
    <row r="381" spans="1:24">
      <c r="A381">
        <v>381</v>
      </c>
      <c r="B381" s="1" t="s">
        <v>2280</v>
      </c>
      <c r="C381" t="s">
        <v>274</v>
      </c>
      <c r="D381" s="1" t="s">
        <v>48</v>
      </c>
      <c r="E381" s="160"/>
      <c r="F381" s="160"/>
      <c r="G381" s="160"/>
      <c r="H381" s="160"/>
      <c r="I381" s="160"/>
      <c r="J381" s="160"/>
      <c r="K381" s="160"/>
      <c r="L381" s="160" t="s">
        <v>275</v>
      </c>
      <c r="M381" s="160"/>
      <c r="N381" s="160"/>
      <c r="O381" s="160"/>
      <c r="P381" s="160"/>
      <c r="Q381" t="s">
        <v>1285</v>
      </c>
      <c r="R381" s="1" t="s">
        <v>1286</v>
      </c>
      <c r="S381" t="s">
        <v>43</v>
      </c>
      <c r="T381" s="160" t="s">
        <v>3589</v>
      </c>
      <c r="V381" s="167" t="s">
        <v>5703</v>
      </c>
      <c r="W381" s="160" t="s">
        <v>4978</v>
      </c>
      <c r="X381" s="160"/>
    </row>
    <row r="382" spans="1:24">
      <c r="A382">
        <v>382</v>
      </c>
      <c r="B382" s="1" t="s">
        <v>2280</v>
      </c>
      <c r="C382" t="s">
        <v>284</v>
      </c>
      <c r="D382" s="1" t="s">
        <v>48</v>
      </c>
      <c r="E382" s="160"/>
      <c r="F382" s="160"/>
      <c r="G382" s="160"/>
      <c r="H382" s="160"/>
      <c r="I382" s="160"/>
      <c r="J382" s="160"/>
      <c r="K382" s="160"/>
      <c r="L382" s="160" t="s">
        <v>285</v>
      </c>
      <c r="M382" s="160"/>
      <c r="N382" s="160"/>
      <c r="O382" s="160"/>
      <c r="P382" s="160"/>
      <c r="Q382" t="s">
        <v>1287</v>
      </c>
      <c r="R382" s="1" t="s">
        <v>1288</v>
      </c>
      <c r="S382" t="s">
        <v>43</v>
      </c>
      <c r="T382" s="160" t="s">
        <v>3588</v>
      </c>
      <c r="V382" s="167" t="s">
        <v>5704</v>
      </c>
      <c r="W382" s="160" t="s">
        <v>4979</v>
      </c>
      <c r="X382" s="160"/>
    </row>
    <row r="383" spans="1:24">
      <c r="A383">
        <v>383</v>
      </c>
      <c r="B383" s="1" t="s">
        <v>2280</v>
      </c>
      <c r="C383" t="s">
        <v>1290</v>
      </c>
      <c r="D383" s="1" t="s">
        <v>60</v>
      </c>
      <c r="E383" s="160"/>
      <c r="F383" s="160"/>
      <c r="G383" s="160"/>
      <c r="H383" s="160" t="s">
        <v>1291</v>
      </c>
      <c r="I383" s="160"/>
      <c r="J383" s="160"/>
      <c r="K383" s="160"/>
      <c r="L383" s="160"/>
      <c r="M383" s="160"/>
      <c r="N383" s="160"/>
      <c r="O383" s="160"/>
      <c r="P383" s="160"/>
      <c r="Q383" t="s">
        <v>1292</v>
      </c>
      <c r="R383" s="1" t="s">
        <v>1293</v>
      </c>
      <c r="S383" t="s">
        <v>43</v>
      </c>
      <c r="T383" s="160" t="s">
        <v>3587</v>
      </c>
      <c r="W383" s="160"/>
      <c r="X383" s="160"/>
    </row>
    <row r="384" spans="1:24">
      <c r="A384">
        <v>384</v>
      </c>
      <c r="B384" s="1" t="s">
        <v>2280</v>
      </c>
      <c r="C384" t="s">
        <v>1294</v>
      </c>
      <c r="D384" s="1" t="s">
        <v>69</v>
      </c>
      <c r="E384" s="160"/>
      <c r="F384" s="160"/>
      <c r="G384" s="160"/>
      <c r="H384" s="160"/>
      <c r="I384" s="160" t="s">
        <v>1295</v>
      </c>
      <c r="J384" s="160"/>
      <c r="K384" s="160"/>
      <c r="L384" s="160"/>
      <c r="M384" s="160"/>
      <c r="N384" s="160"/>
      <c r="O384" s="160"/>
      <c r="P384" s="160"/>
      <c r="Q384" t="s">
        <v>1296</v>
      </c>
      <c r="R384" s="1" t="s">
        <v>1297</v>
      </c>
      <c r="S384" t="s">
        <v>34</v>
      </c>
      <c r="T384" s="160"/>
      <c r="W384" s="160"/>
      <c r="X384" s="160"/>
    </row>
    <row r="385" spans="1:24">
      <c r="A385" s="161">
        <v>385</v>
      </c>
      <c r="B385" s="162" t="s">
        <v>2280</v>
      </c>
      <c r="C385" s="161" t="s">
        <v>1298</v>
      </c>
      <c r="D385" s="162" t="s">
        <v>60</v>
      </c>
      <c r="J385" s="167" t="s">
        <v>1299</v>
      </c>
      <c r="Q385" s="161" t="s">
        <v>1300</v>
      </c>
      <c r="R385" s="162" t="s">
        <v>1301</v>
      </c>
      <c r="S385" s="161" t="s">
        <v>43</v>
      </c>
      <c r="T385" s="167" t="s">
        <v>3586</v>
      </c>
      <c r="U385" s="167">
        <v>1</v>
      </c>
      <c r="V385" s="167" t="s">
        <v>4980</v>
      </c>
      <c r="W385" s="167" t="s">
        <v>4981</v>
      </c>
      <c r="X385" s="167">
        <v>1</v>
      </c>
    </row>
    <row r="386" spans="1:24">
      <c r="A386" s="161">
        <v>386</v>
      </c>
      <c r="B386" s="162" t="s">
        <v>2280</v>
      </c>
      <c r="C386" s="161" t="s">
        <v>236</v>
      </c>
      <c r="D386" s="162" t="s">
        <v>69</v>
      </c>
      <c r="K386" s="167" t="s">
        <v>237</v>
      </c>
      <c r="Q386" s="161" t="s">
        <v>1302</v>
      </c>
      <c r="R386" s="162" t="s">
        <v>1303</v>
      </c>
      <c r="S386" s="161" t="s">
        <v>34</v>
      </c>
    </row>
    <row r="387" spans="1:24">
      <c r="A387" s="161">
        <v>387</v>
      </c>
      <c r="B387" s="162" t="s">
        <v>2280</v>
      </c>
      <c r="C387" s="161" t="s">
        <v>240</v>
      </c>
      <c r="D387" s="162" t="s">
        <v>48</v>
      </c>
      <c r="L387" s="167" t="s">
        <v>241</v>
      </c>
      <c r="Q387" s="161" t="s">
        <v>1304</v>
      </c>
      <c r="R387" s="162" t="s">
        <v>1305</v>
      </c>
      <c r="S387" s="161" t="s">
        <v>64</v>
      </c>
      <c r="T387" s="167" t="s">
        <v>3585</v>
      </c>
      <c r="V387" s="167" t="s">
        <v>5705</v>
      </c>
      <c r="W387" s="167" t="s">
        <v>4982</v>
      </c>
    </row>
    <row r="388" spans="1:24">
      <c r="A388" s="161">
        <v>388</v>
      </c>
      <c r="B388" s="162" t="s">
        <v>2280</v>
      </c>
      <c r="C388" s="161" t="s">
        <v>264</v>
      </c>
      <c r="D388" s="162" t="s">
        <v>48</v>
      </c>
      <c r="L388" s="167" t="s">
        <v>265</v>
      </c>
      <c r="Q388" s="161" t="s">
        <v>1308</v>
      </c>
      <c r="R388" s="162" t="s">
        <v>1309</v>
      </c>
      <c r="S388" s="161" t="s">
        <v>43</v>
      </c>
      <c r="T388" s="167" t="s">
        <v>3584</v>
      </c>
      <c r="V388" s="167" t="s">
        <v>5706</v>
      </c>
      <c r="W388" s="167" t="s">
        <v>4983</v>
      </c>
    </row>
    <row r="389" spans="1:24">
      <c r="A389" s="161">
        <v>389</v>
      </c>
      <c r="B389" s="162" t="s">
        <v>2280</v>
      </c>
      <c r="C389" s="161" t="s">
        <v>1310</v>
      </c>
      <c r="D389" s="162" t="s">
        <v>60</v>
      </c>
      <c r="J389" s="167" t="s">
        <v>1311</v>
      </c>
      <c r="Q389" s="161" t="s">
        <v>1312</v>
      </c>
      <c r="R389" s="162" t="s">
        <v>1313</v>
      </c>
      <c r="S389" s="161" t="s">
        <v>43</v>
      </c>
      <c r="T389" s="167" t="s">
        <v>3583</v>
      </c>
      <c r="U389" s="167">
        <v>1</v>
      </c>
      <c r="V389" s="167" t="s">
        <v>4984</v>
      </c>
      <c r="W389" s="167" t="s">
        <v>4985</v>
      </c>
      <c r="X389" s="167">
        <v>1</v>
      </c>
    </row>
    <row r="390" spans="1:24">
      <c r="A390" s="161">
        <v>390</v>
      </c>
      <c r="B390" s="162" t="s">
        <v>2280</v>
      </c>
      <c r="C390" s="161" t="s">
        <v>236</v>
      </c>
      <c r="D390" s="162" t="s">
        <v>69</v>
      </c>
      <c r="K390" s="167" t="s">
        <v>237</v>
      </c>
      <c r="Q390" s="161" t="s">
        <v>1314</v>
      </c>
      <c r="R390" s="162" t="s">
        <v>1315</v>
      </c>
      <c r="S390" s="161" t="s">
        <v>34</v>
      </c>
    </row>
    <row r="391" spans="1:24">
      <c r="A391" s="161">
        <v>391</v>
      </c>
      <c r="B391" s="162" t="s">
        <v>2280</v>
      </c>
      <c r="C391" s="161" t="s">
        <v>240</v>
      </c>
      <c r="D391" s="162" t="s">
        <v>48</v>
      </c>
      <c r="L391" s="167" t="s">
        <v>241</v>
      </c>
      <c r="Q391" s="161" t="s">
        <v>1316</v>
      </c>
      <c r="R391" s="162" t="s">
        <v>1317</v>
      </c>
      <c r="S391" s="161" t="s">
        <v>64</v>
      </c>
      <c r="T391" s="167" t="s">
        <v>3582</v>
      </c>
      <c r="V391" s="167" t="s">
        <v>5707</v>
      </c>
      <c r="W391" s="167" t="s">
        <v>4986</v>
      </c>
    </row>
    <row r="392" spans="1:24">
      <c r="A392" s="161">
        <v>392</v>
      </c>
      <c r="B392" s="162" t="s">
        <v>2280</v>
      </c>
      <c r="C392" s="161" t="s">
        <v>264</v>
      </c>
      <c r="D392" s="162" t="s">
        <v>48</v>
      </c>
      <c r="L392" s="167" t="s">
        <v>265</v>
      </c>
      <c r="Q392" s="161" t="s">
        <v>1320</v>
      </c>
      <c r="R392" s="162" t="s">
        <v>1321</v>
      </c>
      <c r="S392" s="161" t="s">
        <v>43</v>
      </c>
      <c r="T392" s="167" t="s">
        <v>3581</v>
      </c>
      <c r="V392" s="167" t="s">
        <v>5708</v>
      </c>
      <c r="W392" s="167" t="s">
        <v>4987</v>
      </c>
    </row>
    <row r="393" spans="1:24">
      <c r="A393" s="161">
        <v>393</v>
      </c>
      <c r="B393" s="162" t="s">
        <v>2280</v>
      </c>
      <c r="C393" s="161" t="s">
        <v>1322</v>
      </c>
      <c r="D393" s="162" t="s">
        <v>60</v>
      </c>
      <c r="J393" s="167" t="s">
        <v>1323</v>
      </c>
      <c r="Q393" s="161" t="s">
        <v>1324</v>
      </c>
      <c r="R393" s="162" t="s">
        <v>1325</v>
      </c>
      <c r="S393" s="161" t="s">
        <v>43</v>
      </c>
      <c r="T393" s="167" t="s">
        <v>3580</v>
      </c>
      <c r="U393" s="167">
        <v>1</v>
      </c>
      <c r="V393" s="167" t="s">
        <v>4988</v>
      </c>
      <c r="W393" s="167" t="s">
        <v>4989</v>
      </c>
      <c r="X393" s="167">
        <v>1</v>
      </c>
    </row>
    <row r="394" spans="1:24">
      <c r="A394" s="161">
        <v>394</v>
      </c>
      <c r="B394" s="162" t="s">
        <v>2280</v>
      </c>
      <c r="C394" s="161" t="s">
        <v>236</v>
      </c>
      <c r="D394" s="162" t="s">
        <v>69</v>
      </c>
      <c r="K394" s="167" t="s">
        <v>237</v>
      </c>
      <c r="Q394" s="161" t="s">
        <v>1326</v>
      </c>
      <c r="R394" s="162" t="s">
        <v>1327</v>
      </c>
      <c r="S394" s="161" t="s">
        <v>34</v>
      </c>
    </row>
    <row r="395" spans="1:24">
      <c r="A395" s="161">
        <v>395</v>
      </c>
      <c r="B395" s="162" t="s">
        <v>2280</v>
      </c>
      <c r="C395" s="161" t="s">
        <v>240</v>
      </c>
      <c r="D395" s="162" t="s">
        <v>48</v>
      </c>
      <c r="L395" s="167" t="s">
        <v>241</v>
      </c>
      <c r="Q395" s="161" t="s">
        <v>1328</v>
      </c>
      <c r="R395" s="162" t="s">
        <v>1329</v>
      </c>
      <c r="S395" s="161" t="s">
        <v>64</v>
      </c>
      <c r="T395" s="167" t="s">
        <v>3579</v>
      </c>
      <c r="V395" s="167" t="s">
        <v>5709</v>
      </c>
      <c r="W395" s="167" t="s">
        <v>4990</v>
      </c>
    </row>
    <row r="396" spans="1:24">
      <c r="A396" s="161">
        <v>396</v>
      </c>
      <c r="B396" s="162" t="s">
        <v>2280</v>
      </c>
      <c r="C396" s="161" t="s">
        <v>264</v>
      </c>
      <c r="D396" s="162" t="s">
        <v>48</v>
      </c>
      <c r="L396" s="167" t="s">
        <v>265</v>
      </c>
      <c r="Q396" s="161" t="s">
        <v>1332</v>
      </c>
      <c r="R396" s="162" t="s">
        <v>1333</v>
      </c>
      <c r="S396" s="161" t="s">
        <v>43</v>
      </c>
      <c r="T396" s="167" t="s">
        <v>3578</v>
      </c>
      <c r="V396" s="167" t="s">
        <v>5710</v>
      </c>
      <c r="W396" s="167" t="s">
        <v>4991</v>
      </c>
    </row>
    <row r="397" spans="1:24">
      <c r="A397" s="161">
        <v>397</v>
      </c>
      <c r="B397" s="162" t="s">
        <v>2280</v>
      </c>
      <c r="C397" s="161" t="s">
        <v>1334</v>
      </c>
      <c r="D397" s="162" t="s">
        <v>60</v>
      </c>
      <c r="H397" s="167" t="s">
        <v>1335</v>
      </c>
      <c r="Q397" s="161" t="s">
        <v>1336</v>
      </c>
      <c r="R397" s="162" t="s">
        <v>1337</v>
      </c>
      <c r="S397" s="161" t="s">
        <v>43</v>
      </c>
      <c r="T397" s="167" t="s">
        <v>3577</v>
      </c>
    </row>
    <row r="398" spans="1:24">
      <c r="A398" s="161">
        <v>398</v>
      </c>
      <c r="B398" s="162" t="s">
        <v>2280</v>
      </c>
      <c r="C398" s="161" t="s">
        <v>1340</v>
      </c>
      <c r="D398" s="162" t="s">
        <v>69</v>
      </c>
      <c r="I398" s="167" t="s">
        <v>1341</v>
      </c>
      <c r="Q398" s="161" t="s">
        <v>1342</v>
      </c>
      <c r="R398" s="162" t="s">
        <v>1343</v>
      </c>
      <c r="S398" s="161" t="s">
        <v>34</v>
      </c>
    </row>
    <row r="399" spans="1:24">
      <c r="A399" s="161">
        <v>399</v>
      </c>
      <c r="B399" s="162" t="s">
        <v>2280</v>
      </c>
      <c r="C399" s="161" t="s">
        <v>1344</v>
      </c>
      <c r="D399" s="162" t="s">
        <v>60</v>
      </c>
      <c r="J399" s="167" t="s">
        <v>1345</v>
      </c>
      <c r="Q399" s="161" t="s">
        <v>1346</v>
      </c>
      <c r="R399" s="162" t="s">
        <v>1347</v>
      </c>
      <c r="S399" s="161" t="s">
        <v>43</v>
      </c>
      <c r="T399" s="167" t="s">
        <v>3576</v>
      </c>
      <c r="U399" s="167">
        <v>1</v>
      </c>
      <c r="V399" s="167" t="s">
        <v>4992</v>
      </c>
      <c r="W399" s="167" t="s">
        <v>4993</v>
      </c>
      <c r="X399" s="167">
        <v>1</v>
      </c>
    </row>
    <row r="400" spans="1:24">
      <c r="A400" s="161">
        <v>400</v>
      </c>
      <c r="B400" s="162" t="s">
        <v>2280</v>
      </c>
      <c r="C400" s="161" t="s">
        <v>340</v>
      </c>
      <c r="D400" s="162" t="s">
        <v>69</v>
      </c>
      <c r="K400" s="167" t="s">
        <v>341</v>
      </c>
      <c r="Q400" s="161" t="s">
        <v>1348</v>
      </c>
      <c r="R400" s="162" t="s">
        <v>1349</v>
      </c>
      <c r="S400" s="161" t="s">
        <v>34</v>
      </c>
    </row>
    <row r="401" spans="1:24">
      <c r="A401" s="161">
        <v>401</v>
      </c>
      <c r="B401" s="162" t="s">
        <v>2280</v>
      </c>
      <c r="C401" s="161" t="s">
        <v>344</v>
      </c>
      <c r="D401" s="162" t="s">
        <v>48</v>
      </c>
      <c r="L401" s="167" t="s">
        <v>345</v>
      </c>
      <c r="Q401" s="161" t="s">
        <v>1350</v>
      </c>
      <c r="R401" s="162" t="s">
        <v>1351</v>
      </c>
      <c r="S401" s="161" t="s">
        <v>43</v>
      </c>
      <c r="T401" s="167" t="s">
        <v>4031</v>
      </c>
      <c r="V401" s="167" t="s">
        <v>5711</v>
      </c>
      <c r="W401" s="167" t="s">
        <v>4994</v>
      </c>
    </row>
    <row r="402" spans="1:24">
      <c r="A402" s="161">
        <v>402</v>
      </c>
      <c r="B402" s="162" t="s">
        <v>2280</v>
      </c>
      <c r="C402" s="161" t="s">
        <v>350</v>
      </c>
      <c r="D402" s="162" t="s">
        <v>48</v>
      </c>
      <c r="L402" s="167" t="s">
        <v>351</v>
      </c>
      <c r="Q402" s="161" t="s">
        <v>1352</v>
      </c>
      <c r="R402" s="162" t="s">
        <v>1353</v>
      </c>
      <c r="S402" s="161" t="s">
        <v>43</v>
      </c>
      <c r="T402" s="167" t="s">
        <v>3575</v>
      </c>
      <c r="V402" s="167" t="s">
        <v>5712</v>
      </c>
      <c r="W402" s="167" t="s">
        <v>4995</v>
      </c>
    </row>
    <row r="403" spans="1:24">
      <c r="A403" s="161">
        <v>403</v>
      </c>
      <c r="B403" s="162" t="s">
        <v>2280</v>
      </c>
      <c r="C403" s="161" t="s">
        <v>359</v>
      </c>
      <c r="D403" s="162" t="s">
        <v>48</v>
      </c>
      <c r="L403" s="167" t="s">
        <v>360</v>
      </c>
      <c r="Q403" s="161" t="s">
        <v>1356</v>
      </c>
      <c r="R403" s="162" t="s">
        <v>1357</v>
      </c>
      <c r="S403" s="161" t="s">
        <v>43</v>
      </c>
      <c r="T403" s="167" t="s">
        <v>3574</v>
      </c>
      <c r="V403" s="167" t="s">
        <v>5713</v>
      </c>
      <c r="W403" s="167" t="s">
        <v>4996</v>
      </c>
    </row>
    <row r="404" spans="1:24">
      <c r="A404" s="161">
        <v>404</v>
      </c>
      <c r="B404" s="162" t="s">
        <v>2280</v>
      </c>
      <c r="C404" s="161" t="s">
        <v>446</v>
      </c>
      <c r="D404" s="162" t="s">
        <v>60</v>
      </c>
      <c r="L404" s="167" t="s">
        <v>447</v>
      </c>
      <c r="Q404" s="161" t="s">
        <v>1360</v>
      </c>
      <c r="R404" s="162" t="s">
        <v>1361</v>
      </c>
      <c r="S404" s="161" t="s">
        <v>43</v>
      </c>
      <c r="T404" s="167" t="s">
        <v>3573</v>
      </c>
    </row>
    <row r="405" spans="1:24">
      <c r="A405" s="161">
        <v>405</v>
      </c>
      <c r="B405" s="162" t="s">
        <v>2280</v>
      </c>
      <c r="C405" s="161" t="s">
        <v>452</v>
      </c>
      <c r="D405" s="162" t="s">
        <v>69</v>
      </c>
      <c r="M405" s="167" t="s">
        <v>453</v>
      </c>
      <c r="Q405" s="161" t="s">
        <v>1364</v>
      </c>
      <c r="R405" s="162" t="s">
        <v>1365</v>
      </c>
      <c r="S405" s="161" t="s">
        <v>34</v>
      </c>
    </row>
    <row r="406" spans="1:24">
      <c r="A406" s="161">
        <v>406</v>
      </c>
      <c r="B406" s="162" t="s">
        <v>2280</v>
      </c>
      <c r="C406" s="161" t="s">
        <v>456</v>
      </c>
      <c r="D406" s="162" t="s">
        <v>48</v>
      </c>
      <c r="N406" s="167" t="s">
        <v>457</v>
      </c>
      <c r="Q406" s="161" t="s">
        <v>1366</v>
      </c>
      <c r="R406" s="162" t="s">
        <v>1367</v>
      </c>
      <c r="S406" s="161" t="s">
        <v>43</v>
      </c>
      <c r="T406" s="167" t="s">
        <v>3572</v>
      </c>
      <c r="V406" s="167" t="s">
        <v>5714</v>
      </c>
      <c r="W406" s="167" t="s">
        <v>4997</v>
      </c>
    </row>
    <row r="407" spans="1:24">
      <c r="A407" s="161">
        <v>407</v>
      </c>
      <c r="B407" s="162" t="s">
        <v>2280</v>
      </c>
      <c r="C407" s="161" t="s">
        <v>462</v>
      </c>
      <c r="D407" s="162" t="s">
        <v>48</v>
      </c>
      <c r="N407" s="167" t="s">
        <v>463</v>
      </c>
      <c r="Q407" s="161" t="s">
        <v>1370</v>
      </c>
      <c r="R407" s="162" t="s">
        <v>1371</v>
      </c>
      <c r="S407" s="161" t="s">
        <v>43</v>
      </c>
      <c r="T407" s="167" t="s">
        <v>3571</v>
      </c>
      <c r="V407" s="167" t="s">
        <v>5715</v>
      </c>
      <c r="W407" s="167" t="s">
        <v>4998</v>
      </c>
    </row>
    <row r="408" spans="1:24">
      <c r="A408" s="161">
        <v>408</v>
      </c>
      <c r="B408" s="162" t="s">
        <v>2280</v>
      </c>
      <c r="C408" s="161" t="s">
        <v>468</v>
      </c>
      <c r="D408" s="162" t="s">
        <v>48</v>
      </c>
      <c r="N408" s="167" t="s">
        <v>469</v>
      </c>
      <c r="Q408" s="161" t="s">
        <v>1374</v>
      </c>
      <c r="R408" s="162" t="s">
        <v>1375</v>
      </c>
      <c r="S408" s="161" t="s">
        <v>43</v>
      </c>
      <c r="T408" s="167" t="s">
        <v>3570</v>
      </c>
      <c r="V408" s="167" t="s">
        <v>5716</v>
      </c>
      <c r="W408" s="167" t="s">
        <v>4999</v>
      </c>
    </row>
    <row r="409" spans="1:24">
      <c r="A409" s="161">
        <v>409</v>
      </c>
      <c r="B409" s="162" t="s">
        <v>2280</v>
      </c>
      <c r="C409" s="161" t="s">
        <v>474</v>
      </c>
      <c r="D409" s="162" t="s">
        <v>48</v>
      </c>
      <c r="N409" s="167" t="s">
        <v>475</v>
      </c>
      <c r="Q409" s="161" t="s">
        <v>1378</v>
      </c>
      <c r="R409" s="162" t="s">
        <v>1379</v>
      </c>
      <c r="S409" s="161" t="s">
        <v>43</v>
      </c>
      <c r="T409" s="167" t="s">
        <v>3569</v>
      </c>
      <c r="V409" s="167" t="s">
        <v>5717</v>
      </c>
      <c r="W409" s="167" t="s">
        <v>5000</v>
      </c>
    </row>
    <row r="410" spans="1:24">
      <c r="A410" s="161">
        <v>410</v>
      </c>
      <c r="B410" s="162" t="s">
        <v>2280</v>
      </c>
      <c r="C410" s="161" t="s">
        <v>480</v>
      </c>
      <c r="D410" s="162" t="s">
        <v>48</v>
      </c>
      <c r="N410" s="167" t="s">
        <v>481</v>
      </c>
      <c r="Q410" s="161" t="s">
        <v>1382</v>
      </c>
      <c r="R410" s="162" t="s">
        <v>1383</v>
      </c>
      <c r="S410" s="161" t="s">
        <v>43</v>
      </c>
      <c r="T410" s="167" t="s">
        <v>3568</v>
      </c>
      <c r="V410" s="167" t="s">
        <v>5718</v>
      </c>
      <c r="W410" s="167" t="s">
        <v>5001</v>
      </c>
    </row>
    <row r="411" spans="1:24">
      <c r="A411" s="161">
        <v>411</v>
      </c>
      <c r="B411" s="162" t="s">
        <v>2280</v>
      </c>
      <c r="C411" s="161" t="s">
        <v>1386</v>
      </c>
      <c r="D411" s="162" t="s">
        <v>60</v>
      </c>
      <c r="J411" s="167" t="s">
        <v>1387</v>
      </c>
      <c r="Q411" s="161" t="s">
        <v>1388</v>
      </c>
      <c r="R411" s="162" t="s">
        <v>1389</v>
      </c>
      <c r="S411" s="161" t="s">
        <v>43</v>
      </c>
      <c r="T411" s="167" t="s">
        <v>3567</v>
      </c>
    </row>
    <row r="412" spans="1:24">
      <c r="A412" s="161">
        <v>412</v>
      </c>
      <c r="B412" s="162" t="s">
        <v>2280</v>
      </c>
      <c r="C412" s="161" t="s">
        <v>1390</v>
      </c>
      <c r="D412" s="162" t="s">
        <v>69</v>
      </c>
      <c r="K412" s="167" t="s">
        <v>1391</v>
      </c>
      <c r="Q412" s="161" t="s">
        <v>1392</v>
      </c>
      <c r="R412" s="162" t="s">
        <v>1393</v>
      </c>
      <c r="S412" s="161" t="s">
        <v>34</v>
      </c>
    </row>
    <row r="413" spans="1:24">
      <c r="A413" s="161">
        <v>413</v>
      </c>
      <c r="B413" s="162" t="s">
        <v>2280</v>
      </c>
      <c r="C413" s="161" t="s">
        <v>1394</v>
      </c>
      <c r="D413" s="162" t="s">
        <v>48</v>
      </c>
      <c r="L413" s="167" t="s">
        <v>1395</v>
      </c>
      <c r="Q413" s="161" t="s">
        <v>1396</v>
      </c>
      <c r="R413" s="162" t="s">
        <v>1397</v>
      </c>
      <c r="S413" s="161" t="s">
        <v>43</v>
      </c>
      <c r="T413" s="167" t="s">
        <v>3566</v>
      </c>
      <c r="V413" s="167" t="s">
        <v>5719</v>
      </c>
      <c r="W413" s="167" t="s">
        <v>5002</v>
      </c>
    </row>
    <row r="414" spans="1:24">
      <c r="A414" s="161">
        <v>414</v>
      </c>
      <c r="B414" s="162" t="s">
        <v>2280</v>
      </c>
      <c r="C414" s="161" t="s">
        <v>1401</v>
      </c>
      <c r="D414" s="162" t="s">
        <v>60</v>
      </c>
      <c r="J414" s="167" t="s">
        <v>1402</v>
      </c>
      <c r="Q414" s="161" t="s">
        <v>1403</v>
      </c>
      <c r="R414" s="162" t="s">
        <v>1404</v>
      </c>
      <c r="S414" s="161" t="s">
        <v>210</v>
      </c>
      <c r="T414" s="167" t="s">
        <v>3565</v>
      </c>
      <c r="U414" s="167" t="s">
        <v>3359</v>
      </c>
      <c r="V414" s="167" t="s">
        <v>5003</v>
      </c>
      <c r="W414" s="167" t="s">
        <v>5004</v>
      </c>
      <c r="X414" s="167" t="s">
        <v>3359</v>
      </c>
    </row>
    <row r="415" spans="1:24">
      <c r="A415" s="161">
        <v>415</v>
      </c>
      <c r="B415" s="162" t="s">
        <v>2280</v>
      </c>
      <c r="C415" s="161" t="s">
        <v>236</v>
      </c>
      <c r="D415" s="162" t="s">
        <v>69</v>
      </c>
      <c r="K415" s="167" t="s">
        <v>237</v>
      </c>
      <c r="Q415" s="161" t="s">
        <v>1405</v>
      </c>
      <c r="R415" s="162" t="s">
        <v>1406</v>
      </c>
      <c r="S415" s="161" t="s">
        <v>34</v>
      </c>
    </row>
    <row r="416" spans="1:24">
      <c r="A416" s="161">
        <v>416</v>
      </c>
      <c r="B416" s="162" t="s">
        <v>2280</v>
      </c>
      <c r="C416" s="161" t="s">
        <v>240</v>
      </c>
      <c r="D416" s="162" t="s">
        <v>48</v>
      </c>
      <c r="L416" s="167" t="s">
        <v>241</v>
      </c>
      <c r="Q416" s="161" t="s">
        <v>1407</v>
      </c>
      <c r="R416" s="162" t="s">
        <v>1408</v>
      </c>
      <c r="S416" s="161" t="s">
        <v>64</v>
      </c>
      <c r="T416" s="167" t="s">
        <v>3564</v>
      </c>
      <c r="V416" s="167" t="s">
        <v>5720</v>
      </c>
      <c r="W416" s="167" t="s">
        <v>5005</v>
      </c>
    </row>
    <row r="417" spans="1:24">
      <c r="A417" s="161">
        <v>417</v>
      </c>
      <c r="B417" s="162" t="s">
        <v>2280</v>
      </c>
      <c r="C417" s="161" t="s">
        <v>264</v>
      </c>
      <c r="D417" s="162" t="s">
        <v>48</v>
      </c>
      <c r="L417" s="167" t="s">
        <v>265</v>
      </c>
      <c r="Q417" s="161" t="s">
        <v>1411</v>
      </c>
      <c r="R417" s="162" t="s">
        <v>1412</v>
      </c>
      <c r="S417" s="161" t="s">
        <v>43</v>
      </c>
      <c r="T417" s="167" t="s">
        <v>3563</v>
      </c>
      <c r="V417" s="167" t="s">
        <v>5721</v>
      </c>
      <c r="W417" s="167" t="s">
        <v>5006</v>
      </c>
    </row>
    <row r="418" spans="1:24">
      <c r="A418" s="161">
        <v>418</v>
      </c>
      <c r="B418" s="162" t="s">
        <v>2280</v>
      </c>
      <c r="C418" s="161" t="s">
        <v>274</v>
      </c>
      <c r="D418" s="162" t="s">
        <v>48</v>
      </c>
      <c r="L418" s="167" t="s">
        <v>275</v>
      </c>
      <c r="Q418" s="161" t="s">
        <v>1414</v>
      </c>
      <c r="R418" s="162" t="s">
        <v>3562</v>
      </c>
      <c r="S418" s="161" t="s">
        <v>43</v>
      </c>
      <c r="T418" s="167" t="s">
        <v>3561</v>
      </c>
      <c r="V418" s="167" t="s">
        <v>5722</v>
      </c>
      <c r="W418" s="167" t="s">
        <v>5007</v>
      </c>
    </row>
    <row r="419" spans="1:24">
      <c r="A419" s="161">
        <v>419</v>
      </c>
      <c r="B419" s="162" t="s">
        <v>2280</v>
      </c>
      <c r="C419" s="161" t="s">
        <v>1416</v>
      </c>
      <c r="D419" s="162" t="s">
        <v>48</v>
      </c>
      <c r="L419" s="167" t="s">
        <v>1417</v>
      </c>
      <c r="Q419" s="161" t="s">
        <v>1418</v>
      </c>
      <c r="R419" s="162" t="s">
        <v>3560</v>
      </c>
      <c r="S419" s="161" t="s">
        <v>43</v>
      </c>
      <c r="T419" s="167" t="s">
        <v>3559</v>
      </c>
      <c r="V419" s="167" t="s">
        <v>5723</v>
      </c>
      <c r="W419" s="167" t="s">
        <v>5008</v>
      </c>
    </row>
    <row r="420" spans="1:24">
      <c r="A420" s="161">
        <v>420</v>
      </c>
      <c r="B420" s="162" t="s">
        <v>2280</v>
      </c>
      <c r="C420" s="161" t="s">
        <v>284</v>
      </c>
      <c r="D420" s="162" t="s">
        <v>48</v>
      </c>
      <c r="L420" s="167" t="s">
        <v>285</v>
      </c>
      <c r="Q420" s="161" t="s">
        <v>1420</v>
      </c>
      <c r="R420" s="162" t="s">
        <v>3558</v>
      </c>
      <c r="S420" s="161" t="s">
        <v>43</v>
      </c>
      <c r="T420" s="167" t="s">
        <v>3557</v>
      </c>
      <c r="V420" s="167" t="s">
        <v>5724</v>
      </c>
      <c r="W420" s="167" t="s">
        <v>5009</v>
      </c>
    </row>
    <row r="421" spans="1:24">
      <c r="A421" s="161">
        <v>421</v>
      </c>
      <c r="B421" s="162" t="s">
        <v>2280</v>
      </c>
      <c r="C421" s="161" t="s">
        <v>1422</v>
      </c>
      <c r="D421" s="162" t="s">
        <v>60</v>
      </c>
      <c r="J421" s="167" t="s">
        <v>1423</v>
      </c>
      <c r="Q421" s="161" t="s">
        <v>1424</v>
      </c>
      <c r="R421" s="162" t="s">
        <v>1425</v>
      </c>
      <c r="S421" s="161" t="s">
        <v>210</v>
      </c>
      <c r="T421" s="167" t="s">
        <v>3556</v>
      </c>
      <c r="U421" s="167" t="s">
        <v>3359</v>
      </c>
      <c r="V421" s="167" t="s">
        <v>5010</v>
      </c>
      <c r="W421" s="167" t="s">
        <v>5011</v>
      </c>
      <c r="X421" s="167" t="s">
        <v>3359</v>
      </c>
    </row>
    <row r="422" spans="1:24">
      <c r="A422" s="161">
        <v>422</v>
      </c>
      <c r="B422" s="162" t="s">
        <v>2280</v>
      </c>
      <c r="C422" s="161" t="s">
        <v>236</v>
      </c>
      <c r="D422" s="162" t="s">
        <v>69</v>
      </c>
      <c r="K422" s="167" t="s">
        <v>237</v>
      </c>
      <c r="Q422" s="161" t="s">
        <v>1426</v>
      </c>
      <c r="R422" s="162" t="s">
        <v>1427</v>
      </c>
      <c r="S422" s="161" t="s">
        <v>34</v>
      </c>
    </row>
    <row r="423" spans="1:24">
      <c r="A423" s="161">
        <v>423</v>
      </c>
      <c r="B423" s="162" t="s">
        <v>2280</v>
      </c>
      <c r="C423" s="161" t="s">
        <v>240</v>
      </c>
      <c r="D423" s="162" t="s">
        <v>48</v>
      </c>
      <c r="L423" s="167" t="s">
        <v>241</v>
      </c>
      <c r="Q423" s="161" t="s">
        <v>1428</v>
      </c>
      <c r="R423" s="162" t="s">
        <v>1429</v>
      </c>
      <c r="S423" s="161" t="s">
        <v>64</v>
      </c>
      <c r="T423" s="167" t="s">
        <v>3555</v>
      </c>
      <c r="V423" s="167" t="s">
        <v>5725</v>
      </c>
      <c r="W423" s="167" t="s">
        <v>5012</v>
      </c>
    </row>
    <row r="424" spans="1:24">
      <c r="A424" s="161">
        <v>424</v>
      </c>
      <c r="B424" s="162" t="s">
        <v>2280</v>
      </c>
      <c r="C424" s="161" t="s">
        <v>264</v>
      </c>
      <c r="D424" s="162" t="s">
        <v>48</v>
      </c>
      <c r="L424" s="167" t="s">
        <v>265</v>
      </c>
      <c r="Q424" s="161" t="s">
        <v>1432</v>
      </c>
      <c r="R424" s="162" t="s">
        <v>1433</v>
      </c>
      <c r="S424" s="161" t="s">
        <v>43</v>
      </c>
      <c r="T424" s="167" t="s">
        <v>3554</v>
      </c>
      <c r="V424" s="167" t="s">
        <v>5726</v>
      </c>
      <c r="W424" s="167" t="s">
        <v>5013</v>
      </c>
    </row>
    <row r="425" spans="1:24">
      <c r="A425" s="161">
        <v>425</v>
      </c>
      <c r="B425" s="162" t="s">
        <v>2280</v>
      </c>
      <c r="C425" s="161" t="s">
        <v>274</v>
      </c>
      <c r="D425" s="162" t="s">
        <v>48</v>
      </c>
      <c r="L425" s="167" t="s">
        <v>275</v>
      </c>
      <c r="Q425" s="161" t="s">
        <v>1414</v>
      </c>
      <c r="R425" s="162" t="s">
        <v>3553</v>
      </c>
      <c r="S425" s="161" t="s">
        <v>43</v>
      </c>
      <c r="T425" s="167" t="s">
        <v>3552</v>
      </c>
      <c r="V425" s="167" t="s">
        <v>5727</v>
      </c>
      <c r="W425" s="167" t="s">
        <v>5014</v>
      </c>
    </row>
    <row r="426" spans="1:24">
      <c r="A426" s="161">
        <v>426</v>
      </c>
      <c r="B426" s="162" t="s">
        <v>2280</v>
      </c>
      <c r="C426" s="161" t="s">
        <v>284</v>
      </c>
      <c r="D426" s="162" t="s">
        <v>48</v>
      </c>
      <c r="L426" s="167" t="s">
        <v>285</v>
      </c>
      <c r="Q426" s="161" t="s">
        <v>1420</v>
      </c>
      <c r="R426" s="162" t="s">
        <v>1436</v>
      </c>
      <c r="S426" s="161" t="s">
        <v>43</v>
      </c>
      <c r="T426" s="167" t="s">
        <v>3551</v>
      </c>
      <c r="V426" s="167" t="s">
        <v>5728</v>
      </c>
      <c r="W426" s="167" t="s">
        <v>5015</v>
      </c>
    </row>
    <row r="427" spans="1:24">
      <c r="A427" s="161">
        <v>427</v>
      </c>
      <c r="B427" s="162" t="s">
        <v>2280</v>
      </c>
      <c r="C427" s="161" t="s">
        <v>1437</v>
      </c>
      <c r="D427" s="162" t="s">
        <v>60</v>
      </c>
      <c r="H427" s="167" t="s">
        <v>1438</v>
      </c>
      <c r="Q427" s="161" t="s">
        <v>1439</v>
      </c>
      <c r="R427" s="162" t="s">
        <v>3550</v>
      </c>
      <c r="S427" s="161" t="s">
        <v>43</v>
      </c>
      <c r="T427" s="167" t="s">
        <v>3549</v>
      </c>
      <c r="V427" s="167" t="s">
        <v>5359</v>
      </c>
    </row>
    <row r="428" spans="1:24">
      <c r="A428" s="161">
        <v>428</v>
      </c>
      <c r="B428" s="162" t="s">
        <v>2280</v>
      </c>
      <c r="C428" s="161" t="s">
        <v>1442</v>
      </c>
      <c r="D428" s="162" t="s">
        <v>69</v>
      </c>
      <c r="I428" s="167" t="s">
        <v>1443</v>
      </c>
      <c r="Q428" s="161" t="s">
        <v>1444</v>
      </c>
      <c r="R428" s="162" t="s">
        <v>1445</v>
      </c>
      <c r="S428" s="161" t="s">
        <v>34</v>
      </c>
    </row>
    <row r="429" spans="1:24">
      <c r="A429" s="161">
        <v>429</v>
      </c>
      <c r="B429" s="162" t="s">
        <v>2280</v>
      </c>
      <c r="C429" s="161" t="s">
        <v>1446</v>
      </c>
      <c r="D429" s="162" t="s">
        <v>48</v>
      </c>
      <c r="J429" s="167" t="s">
        <v>1447</v>
      </c>
      <c r="Q429" s="161" t="s">
        <v>1448</v>
      </c>
      <c r="R429" s="162" t="s">
        <v>3548</v>
      </c>
      <c r="S429" s="161" t="s">
        <v>43</v>
      </c>
      <c r="T429" s="167" t="s">
        <v>3547</v>
      </c>
      <c r="V429" s="167" t="s">
        <v>5729</v>
      </c>
      <c r="W429" s="167" t="s">
        <v>5016</v>
      </c>
    </row>
    <row r="430" spans="1:24">
      <c r="A430" s="161">
        <v>430</v>
      </c>
      <c r="B430" s="162" t="s">
        <v>2280</v>
      </c>
      <c r="C430" s="161" t="s">
        <v>1450</v>
      </c>
      <c r="D430" s="162" t="s">
        <v>60</v>
      </c>
      <c r="J430" s="167" t="s">
        <v>1451</v>
      </c>
      <c r="Q430" s="161" t="s">
        <v>1452</v>
      </c>
      <c r="R430" s="162" t="s">
        <v>1453</v>
      </c>
      <c r="S430" s="161" t="s">
        <v>210</v>
      </c>
      <c r="T430" s="167" t="s">
        <v>3544</v>
      </c>
      <c r="U430" s="167" t="s">
        <v>3359</v>
      </c>
      <c r="V430" s="167" t="s">
        <v>5017</v>
      </c>
      <c r="W430" s="167" t="s">
        <v>5018</v>
      </c>
      <c r="X430" s="167" t="s">
        <v>3359</v>
      </c>
    </row>
    <row r="431" spans="1:24">
      <c r="A431" s="161">
        <v>431</v>
      </c>
      <c r="B431" s="162" t="s">
        <v>2280</v>
      </c>
      <c r="C431" s="161" t="s">
        <v>1456</v>
      </c>
      <c r="D431" s="162" t="s">
        <v>69</v>
      </c>
      <c r="K431" s="167" t="s">
        <v>1457</v>
      </c>
      <c r="Q431" s="161" t="s">
        <v>1458</v>
      </c>
      <c r="R431" s="162" t="s">
        <v>1459</v>
      </c>
      <c r="S431" s="161" t="s">
        <v>73</v>
      </c>
    </row>
    <row r="432" spans="1:24">
      <c r="A432" s="161">
        <v>432</v>
      </c>
      <c r="B432" s="162" t="s">
        <v>2280</v>
      </c>
      <c r="C432" s="161" t="s">
        <v>1460</v>
      </c>
      <c r="D432" s="162" t="s">
        <v>48</v>
      </c>
      <c r="L432" s="167" t="s">
        <v>1461</v>
      </c>
      <c r="Q432" s="161" t="s">
        <v>3546</v>
      </c>
      <c r="R432" s="162" t="s">
        <v>3545</v>
      </c>
      <c r="S432" s="161" t="s">
        <v>64</v>
      </c>
      <c r="T432" s="167" t="s">
        <v>3541</v>
      </c>
      <c r="V432" s="167" t="s">
        <v>5730</v>
      </c>
      <c r="W432" s="167" t="s">
        <v>5019</v>
      </c>
    </row>
    <row r="433" spans="1:24">
      <c r="A433" s="161">
        <v>433</v>
      </c>
      <c r="B433" s="162" t="s">
        <v>2280</v>
      </c>
      <c r="C433" s="161" t="s">
        <v>1466</v>
      </c>
      <c r="D433" s="162" t="s">
        <v>48</v>
      </c>
      <c r="L433" s="167" t="s">
        <v>1467</v>
      </c>
      <c r="Q433" s="161" t="s">
        <v>1468</v>
      </c>
      <c r="R433" s="162" t="s">
        <v>1469</v>
      </c>
      <c r="S433" s="161" t="s">
        <v>43</v>
      </c>
      <c r="T433" s="167" t="s">
        <v>3540</v>
      </c>
      <c r="V433" s="167" t="s">
        <v>5731</v>
      </c>
      <c r="W433" s="167" t="s">
        <v>5020</v>
      </c>
    </row>
    <row r="434" spans="1:24">
      <c r="A434" s="161">
        <v>434</v>
      </c>
      <c r="B434" s="162" t="s">
        <v>2280</v>
      </c>
      <c r="C434" s="161" t="s">
        <v>1472</v>
      </c>
      <c r="D434" s="162" t="s">
        <v>48</v>
      </c>
      <c r="L434" s="167" t="s">
        <v>1473</v>
      </c>
      <c r="Q434" s="161" t="s">
        <v>1474</v>
      </c>
      <c r="R434" s="162" t="s">
        <v>1475</v>
      </c>
      <c r="S434" s="161" t="s">
        <v>43</v>
      </c>
      <c r="T434" s="167" t="s">
        <v>3539</v>
      </c>
      <c r="V434" s="167" t="s">
        <v>5732</v>
      </c>
      <c r="W434" s="167" t="s">
        <v>5021</v>
      </c>
    </row>
    <row r="435" spans="1:24">
      <c r="A435" s="161">
        <v>435</v>
      </c>
      <c r="B435" s="162" t="s">
        <v>2280</v>
      </c>
      <c r="C435" s="161" t="s">
        <v>1478</v>
      </c>
      <c r="D435" s="162" t="s">
        <v>48</v>
      </c>
      <c r="L435" s="167" t="s">
        <v>1479</v>
      </c>
      <c r="Q435" s="161" t="s">
        <v>1480</v>
      </c>
      <c r="R435" s="162" t="s">
        <v>1481</v>
      </c>
      <c r="S435" s="161" t="s">
        <v>43</v>
      </c>
      <c r="T435" s="167" t="s">
        <v>3538</v>
      </c>
      <c r="V435" s="167" t="s">
        <v>5733</v>
      </c>
      <c r="W435" s="167" t="s">
        <v>5022</v>
      </c>
    </row>
    <row r="436" spans="1:24">
      <c r="A436" s="161">
        <v>436</v>
      </c>
      <c r="B436" s="162" t="s">
        <v>2280</v>
      </c>
      <c r="C436" s="161" t="s">
        <v>1484</v>
      </c>
      <c r="D436" s="162" t="s">
        <v>48</v>
      </c>
      <c r="L436" s="167" t="s">
        <v>1485</v>
      </c>
      <c r="Q436" s="161" t="s">
        <v>1486</v>
      </c>
      <c r="R436" s="162" t="s">
        <v>1487</v>
      </c>
      <c r="S436" s="161" t="s">
        <v>43</v>
      </c>
      <c r="T436" s="167" t="s">
        <v>3537</v>
      </c>
      <c r="V436" s="167" t="s">
        <v>5734</v>
      </c>
      <c r="W436" s="167" t="s">
        <v>5023</v>
      </c>
    </row>
    <row r="437" spans="1:24">
      <c r="A437" s="161">
        <v>437</v>
      </c>
      <c r="B437" s="162" t="s">
        <v>2280</v>
      </c>
      <c r="C437" s="161" t="s">
        <v>1490</v>
      </c>
      <c r="D437" s="162" t="s">
        <v>48</v>
      </c>
      <c r="L437" s="167" t="s">
        <v>1491</v>
      </c>
      <c r="Q437" s="161" t="s">
        <v>1492</v>
      </c>
      <c r="R437" s="162" t="s">
        <v>1493</v>
      </c>
      <c r="S437" s="161" t="s">
        <v>43</v>
      </c>
      <c r="T437" s="167" t="s">
        <v>3536</v>
      </c>
      <c r="V437" s="167" t="s">
        <v>5735</v>
      </c>
      <c r="W437" s="167" t="s">
        <v>5024</v>
      </c>
    </row>
    <row r="438" spans="1:24">
      <c r="A438" s="161">
        <v>438</v>
      </c>
      <c r="B438" s="162" t="s">
        <v>2280</v>
      </c>
      <c r="C438" s="161" t="s">
        <v>1496</v>
      </c>
      <c r="D438" s="162" t="s">
        <v>60</v>
      </c>
      <c r="L438" s="167" t="s">
        <v>1497</v>
      </c>
      <c r="Q438" s="161" t="s">
        <v>1498</v>
      </c>
      <c r="R438" s="162" t="s">
        <v>1499</v>
      </c>
      <c r="S438" s="161" t="s">
        <v>210</v>
      </c>
      <c r="T438" s="167" t="s">
        <v>3535</v>
      </c>
      <c r="U438" s="167" t="s">
        <v>3359</v>
      </c>
      <c r="W438" s="167" t="s">
        <v>5025</v>
      </c>
      <c r="X438" s="167" t="s">
        <v>3359</v>
      </c>
    </row>
    <row r="439" spans="1:24">
      <c r="A439" s="161">
        <v>439</v>
      </c>
      <c r="B439" s="162" t="s">
        <v>2280</v>
      </c>
      <c r="C439" s="161" t="s">
        <v>971</v>
      </c>
      <c r="D439" s="162" t="s">
        <v>69</v>
      </c>
      <c r="M439" s="167" t="s">
        <v>972</v>
      </c>
      <c r="Q439" s="161" t="s">
        <v>1500</v>
      </c>
      <c r="R439" s="162" t="s">
        <v>1501</v>
      </c>
      <c r="S439" s="161" t="s">
        <v>34</v>
      </c>
    </row>
    <row r="440" spans="1:24">
      <c r="A440" s="161">
        <v>440</v>
      </c>
      <c r="B440" s="162" t="s">
        <v>2280</v>
      </c>
      <c r="C440" s="161" t="s">
        <v>979</v>
      </c>
      <c r="D440" s="162" t="s">
        <v>48</v>
      </c>
      <c r="N440" s="167" t="s">
        <v>980</v>
      </c>
      <c r="Q440" s="161" t="s">
        <v>1502</v>
      </c>
      <c r="R440" s="162" t="s">
        <v>1503</v>
      </c>
      <c r="S440" s="161" t="s">
        <v>64</v>
      </c>
      <c r="T440" s="167" t="s">
        <v>3534</v>
      </c>
      <c r="V440" s="167" t="s">
        <v>5736</v>
      </c>
      <c r="W440" s="167" t="s">
        <v>5026</v>
      </c>
    </row>
    <row r="441" spans="1:24">
      <c r="A441" s="161">
        <v>441</v>
      </c>
      <c r="B441" s="162" t="s">
        <v>2280</v>
      </c>
      <c r="C441" s="161" t="s">
        <v>988</v>
      </c>
      <c r="D441" s="162" t="s">
        <v>48</v>
      </c>
      <c r="N441" s="167" t="s">
        <v>989</v>
      </c>
      <c r="Q441" s="161" t="s">
        <v>1507</v>
      </c>
      <c r="R441" s="162" t="s">
        <v>1508</v>
      </c>
      <c r="S441" s="161" t="s">
        <v>43</v>
      </c>
      <c r="T441" s="167" t="s">
        <v>3533</v>
      </c>
      <c r="V441" s="167" t="s">
        <v>5737</v>
      </c>
      <c r="W441" s="167" t="s">
        <v>5027</v>
      </c>
    </row>
    <row r="442" spans="1:24">
      <c r="A442" s="161">
        <v>442</v>
      </c>
      <c r="B442" s="162" t="s">
        <v>2280</v>
      </c>
      <c r="C442" s="161" t="s">
        <v>1450</v>
      </c>
      <c r="D442" s="162" t="s">
        <v>60</v>
      </c>
      <c r="J442" s="167" t="s">
        <v>1451</v>
      </c>
      <c r="Q442" s="161" t="s">
        <v>1511</v>
      </c>
      <c r="R442" s="162" t="s">
        <v>1512</v>
      </c>
      <c r="S442" s="161" t="s">
        <v>210</v>
      </c>
      <c r="T442" s="167" t="s">
        <v>3544</v>
      </c>
      <c r="U442" s="167" t="s">
        <v>3359</v>
      </c>
      <c r="V442" s="167" t="s">
        <v>5028</v>
      </c>
      <c r="W442" s="167" t="s">
        <v>5029</v>
      </c>
      <c r="X442" s="167" t="s">
        <v>3359</v>
      </c>
    </row>
    <row r="443" spans="1:24">
      <c r="A443" s="161">
        <v>443</v>
      </c>
      <c r="B443" s="162" t="s">
        <v>2280</v>
      </c>
      <c r="C443" s="161" t="s">
        <v>1456</v>
      </c>
      <c r="D443" s="162" t="s">
        <v>69</v>
      </c>
      <c r="K443" s="167" t="s">
        <v>1457</v>
      </c>
      <c r="Q443" s="161" t="s">
        <v>1515</v>
      </c>
      <c r="R443" s="162" t="s">
        <v>1516</v>
      </c>
      <c r="S443" s="161" t="s">
        <v>73</v>
      </c>
    </row>
    <row r="444" spans="1:24">
      <c r="A444" s="161">
        <v>444</v>
      </c>
      <c r="B444" s="162" t="s">
        <v>2280</v>
      </c>
      <c r="C444" s="161" t="s">
        <v>1460</v>
      </c>
      <c r="D444" s="162" t="s">
        <v>48</v>
      </c>
      <c r="L444" s="167" t="s">
        <v>1461</v>
      </c>
      <c r="Q444" s="161" t="s">
        <v>3543</v>
      </c>
      <c r="R444" s="162" t="s">
        <v>3542</v>
      </c>
      <c r="S444" s="161" t="s">
        <v>64</v>
      </c>
      <c r="T444" s="167" t="s">
        <v>3541</v>
      </c>
      <c r="V444" s="167" t="s">
        <v>5738</v>
      </c>
      <c r="W444" s="167" t="s">
        <v>5030</v>
      </c>
    </row>
    <row r="445" spans="1:24">
      <c r="A445" s="161">
        <v>445</v>
      </c>
      <c r="B445" s="162" t="s">
        <v>2280</v>
      </c>
      <c r="C445" s="161" t="s">
        <v>1466</v>
      </c>
      <c r="D445" s="162" t="s">
        <v>48</v>
      </c>
      <c r="L445" s="167" t="s">
        <v>1467</v>
      </c>
      <c r="Q445" s="161" t="s">
        <v>1520</v>
      </c>
      <c r="R445" s="162" t="s">
        <v>1521</v>
      </c>
      <c r="S445" s="161" t="s">
        <v>43</v>
      </c>
      <c r="T445" s="167" t="s">
        <v>3540</v>
      </c>
      <c r="V445" s="167" t="s">
        <v>5739</v>
      </c>
      <c r="W445" s="167" t="s">
        <v>5031</v>
      </c>
    </row>
    <row r="446" spans="1:24">
      <c r="A446" s="161">
        <v>446</v>
      </c>
      <c r="B446" s="162" t="s">
        <v>2280</v>
      </c>
      <c r="C446" s="161" t="s">
        <v>1472</v>
      </c>
      <c r="D446" s="162" t="s">
        <v>48</v>
      </c>
      <c r="L446" s="167" t="s">
        <v>1473</v>
      </c>
      <c r="Q446" s="161" t="s">
        <v>1524</v>
      </c>
      <c r="R446" s="162" t="s">
        <v>1525</v>
      </c>
      <c r="S446" s="161" t="s">
        <v>43</v>
      </c>
      <c r="T446" s="167" t="s">
        <v>3539</v>
      </c>
      <c r="V446" s="167" t="s">
        <v>5740</v>
      </c>
      <c r="W446" s="167" t="s">
        <v>5032</v>
      </c>
    </row>
    <row r="447" spans="1:24">
      <c r="A447" s="161">
        <v>447</v>
      </c>
      <c r="B447" s="162" t="s">
        <v>2280</v>
      </c>
      <c r="C447" s="161" t="s">
        <v>1478</v>
      </c>
      <c r="D447" s="162" t="s">
        <v>48</v>
      </c>
      <c r="L447" s="167" t="s">
        <v>1479</v>
      </c>
      <c r="Q447" s="161" t="s">
        <v>1528</v>
      </c>
      <c r="R447" s="162" t="s">
        <v>1529</v>
      </c>
      <c r="S447" s="161" t="s">
        <v>43</v>
      </c>
      <c r="T447" s="167" t="s">
        <v>3538</v>
      </c>
      <c r="V447" s="167" t="s">
        <v>5741</v>
      </c>
      <c r="W447" s="167" t="s">
        <v>5033</v>
      </c>
    </row>
    <row r="448" spans="1:24">
      <c r="A448" s="161">
        <v>448</v>
      </c>
      <c r="B448" s="162" t="s">
        <v>2280</v>
      </c>
      <c r="C448" s="161" t="s">
        <v>1484</v>
      </c>
      <c r="D448" s="162" t="s">
        <v>48</v>
      </c>
      <c r="L448" s="167" t="s">
        <v>1485</v>
      </c>
      <c r="Q448" s="161" t="s">
        <v>1532</v>
      </c>
      <c r="R448" s="162" t="s">
        <v>1533</v>
      </c>
      <c r="S448" s="161" t="s">
        <v>43</v>
      </c>
      <c r="T448" s="167" t="s">
        <v>3537</v>
      </c>
      <c r="V448" s="167" t="s">
        <v>5742</v>
      </c>
      <c r="W448" s="167" t="s">
        <v>5034</v>
      </c>
    </row>
    <row r="449" spans="1:24">
      <c r="A449" s="161">
        <v>449</v>
      </c>
      <c r="B449" s="162" t="s">
        <v>2280</v>
      </c>
      <c r="C449" s="161" t="s">
        <v>1490</v>
      </c>
      <c r="D449" s="162" t="s">
        <v>48</v>
      </c>
      <c r="L449" s="167" t="s">
        <v>1491</v>
      </c>
      <c r="Q449" s="161" t="s">
        <v>1536</v>
      </c>
      <c r="R449" s="162" t="s">
        <v>1537</v>
      </c>
      <c r="S449" s="161" t="s">
        <v>43</v>
      </c>
      <c r="T449" s="167" t="s">
        <v>3536</v>
      </c>
      <c r="V449" s="167" t="s">
        <v>5743</v>
      </c>
      <c r="W449" s="167" t="s">
        <v>5035</v>
      </c>
    </row>
    <row r="450" spans="1:24">
      <c r="A450" s="161">
        <v>450</v>
      </c>
      <c r="B450" s="162" t="s">
        <v>2280</v>
      </c>
      <c r="C450" s="161" t="s">
        <v>1496</v>
      </c>
      <c r="D450" s="162" t="s">
        <v>60</v>
      </c>
      <c r="L450" s="167" t="s">
        <v>1497</v>
      </c>
      <c r="Q450" s="161" t="s">
        <v>1540</v>
      </c>
      <c r="R450" s="162" t="s">
        <v>1541</v>
      </c>
      <c r="S450" s="161" t="s">
        <v>210</v>
      </c>
      <c r="T450" s="167" t="s">
        <v>3535</v>
      </c>
      <c r="U450" s="167" t="s">
        <v>3359</v>
      </c>
      <c r="W450" s="167" t="s">
        <v>5036</v>
      </c>
      <c r="X450" s="167" t="s">
        <v>3359</v>
      </c>
    </row>
    <row r="451" spans="1:24">
      <c r="A451" s="161">
        <v>451</v>
      </c>
      <c r="B451" s="162" t="s">
        <v>2280</v>
      </c>
      <c r="C451" s="161" t="s">
        <v>971</v>
      </c>
      <c r="D451" s="162" t="s">
        <v>69</v>
      </c>
      <c r="M451" s="167" t="s">
        <v>972</v>
      </c>
      <c r="Q451" s="161" t="s">
        <v>1542</v>
      </c>
      <c r="R451" s="162" t="s">
        <v>1543</v>
      </c>
      <c r="S451" s="161" t="s">
        <v>34</v>
      </c>
    </row>
    <row r="452" spans="1:24">
      <c r="A452" s="161">
        <v>452</v>
      </c>
      <c r="B452" s="162" t="s">
        <v>2280</v>
      </c>
      <c r="C452" s="161" t="s">
        <v>979</v>
      </c>
      <c r="D452" s="162" t="s">
        <v>48</v>
      </c>
      <c r="N452" s="167" t="s">
        <v>980</v>
      </c>
      <c r="Q452" s="161" t="s">
        <v>1544</v>
      </c>
      <c r="R452" s="162" t="s">
        <v>1545</v>
      </c>
      <c r="S452" s="161" t="s">
        <v>64</v>
      </c>
      <c r="T452" s="167" t="s">
        <v>3534</v>
      </c>
      <c r="V452" s="167" t="s">
        <v>5744</v>
      </c>
      <c r="W452" s="167" t="s">
        <v>5037</v>
      </c>
    </row>
    <row r="453" spans="1:24">
      <c r="A453" s="161">
        <v>453</v>
      </c>
      <c r="B453" s="162" t="s">
        <v>2280</v>
      </c>
      <c r="C453" s="161" t="s">
        <v>988</v>
      </c>
      <c r="D453" s="162" t="s">
        <v>48</v>
      </c>
      <c r="N453" s="167" t="s">
        <v>989</v>
      </c>
      <c r="Q453" s="161" t="s">
        <v>1548</v>
      </c>
      <c r="R453" s="162" t="s">
        <v>1549</v>
      </c>
      <c r="S453" s="161" t="s">
        <v>43</v>
      </c>
      <c r="T453" s="167" t="s">
        <v>3533</v>
      </c>
      <c r="V453" s="167" t="s">
        <v>5745</v>
      </c>
      <c r="W453" s="167" t="s">
        <v>5038</v>
      </c>
    </row>
    <row r="454" spans="1:24">
      <c r="A454" s="161">
        <v>454</v>
      </c>
      <c r="B454" s="162" t="s">
        <v>2280</v>
      </c>
      <c r="C454" s="161" t="s">
        <v>1552</v>
      </c>
      <c r="D454" s="162" t="s">
        <v>60</v>
      </c>
      <c r="J454" s="167" t="s">
        <v>1553</v>
      </c>
      <c r="Q454" s="161" t="s">
        <v>1554</v>
      </c>
      <c r="R454" s="162" t="s">
        <v>1555</v>
      </c>
      <c r="S454" s="161" t="s">
        <v>1239</v>
      </c>
      <c r="T454" s="167" t="s">
        <v>3523</v>
      </c>
      <c r="U454" s="167" t="s">
        <v>3359</v>
      </c>
      <c r="V454" s="167" t="s">
        <v>5039</v>
      </c>
      <c r="W454" s="167" t="s">
        <v>5040</v>
      </c>
      <c r="X454" s="167" t="s">
        <v>3359</v>
      </c>
    </row>
    <row r="455" spans="1:24">
      <c r="A455" s="161">
        <v>455</v>
      </c>
      <c r="B455" s="162" t="s">
        <v>2280</v>
      </c>
      <c r="C455" s="161" t="s">
        <v>971</v>
      </c>
      <c r="D455" s="162" t="s">
        <v>69</v>
      </c>
      <c r="K455" s="167" t="s">
        <v>972</v>
      </c>
      <c r="Q455" s="161" t="s">
        <v>1558</v>
      </c>
      <c r="R455" s="162" t="s">
        <v>1559</v>
      </c>
      <c r="S455" s="161" t="s">
        <v>73</v>
      </c>
    </row>
    <row r="456" spans="1:24">
      <c r="A456" s="161">
        <v>456</v>
      </c>
      <c r="B456" s="162" t="s">
        <v>2280</v>
      </c>
      <c r="C456" s="161" t="s">
        <v>975</v>
      </c>
      <c r="D456" s="162" t="s">
        <v>48</v>
      </c>
      <c r="L456" s="167" t="s">
        <v>976</v>
      </c>
      <c r="Q456" s="161" t="s">
        <v>1560</v>
      </c>
      <c r="R456" s="162" t="s">
        <v>3532</v>
      </c>
      <c r="S456" s="161" t="s">
        <v>43</v>
      </c>
      <c r="T456" s="167" t="s">
        <v>3520</v>
      </c>
      <c r="V456" s="167" t="s">
        <v>5746</v>
      </c>
      <c r="W456" s="167" t="s">
        <v>5041</v>
      </c>
    </row>
    <row r="457" spans="1:24">
      <c r="A457" s="161">
        <v>457</v>
      </c>
      <c r="B457" s="162" t="s">
        <v>2280</v>
      </c>
      <c r="C457" s="161" t="s">
        <v>1566</v>
      </c>
      <c r="D457" s="162" t="s">
        <v>48</v>
      </c>
      <c r="L457" s="167" t="s">
        <v>1567</v>
      </c>
      <c r="Q457" s="161" t="s">
        <v>1568</v>
      </c>
      <c r="R457" s="162" t="s">
        <v>3531</v>
      </c>
      <c r="S457" s="161" t="s">
        <v>43</v>
      </c>
      <c r="T457" s="167" t="s">
        <v>3530</v>
      </c>
      <c r="V457" s="167" t="s">
        <v>5747</v>
      </c>
      <c r="W457" s="167" t="s">
        <v>5042</v>
      </c>
    </row>
    <row r="458" spans="1:24">
      <c r="A458" s="161">
        <v>458</v>
      </c>
      <c r="B458" s="162" t="s">
        <v>2280</v>
      </c>
      <c r="C458" s="161" t="s">
        <v>1571</v>
      </c>
      <c r="D458" s="162" t="s">
        <v>48</v>
      </c>
      <c r="L458" s="167" t="s">
        <v>1572</v>
      </c>
      <c r="Q458" s="161" t="s">
        <v>1573</v>
      </c>
      <c r="R458" s="162" t="s">
        <v>3529</v>
      </c>
      <c r="S458" s="161" t="s">
        <v>43</v>
      </c>
      <c r="T458" s="167" t="s">
        <v>3518</v>
      </c>
      <c r="V458" s="167" t="s">
        <v>5748</v>
      </c>
      <c r="W458" s="167" t="s">
        <v>5043</v>
      </c>
    </row>
    <row r="459" spans="1:24">
      <c r="A459" s="161">
        <v>459</v>
      </c>
      <c r="B459" s="162" t="s">
        <v>2280</v>
      </c>
      <c r="C459" s="161" t="s">
        <v>979</v>
      </c>
      <c r="D459" s="162" t="s">
        <v>48</v>
      </c>
      <c r="L459" s="167" t="s">
        <v>980</v>
      </c>
      <c r="Q459" s="161" t="s">
        <v>1578</v>
      </c>
      <c r="R459" s="162" t="s">
        <v>3528</v>
      </c>
      <c r="S459" s="161" t="s">
        <v>64</v>
      </c>
      <c r="T459" s="167" t="s">
        <v>3517</v>
      </c>
      <c r="V459" s="167" t="s">
        <v>5749</v>
      </c>
      <c r="W459" s="167" t="s">
        <v>5044</v>
      </c>
    </row>
    <row r="460" spans="1:24">
      <c r="A460" s="161">
        <v>460</v>
      </c>
      <c r="B460" s="162" t="s">
        <v>2280</v>
      </c>
      <c r="C460" s="161" t="s">
        <v>1584</v>
      </c>
      <c r="D460" s="162" t="s">
        <v>48</v>
      </c>
      <c r="L460" s="167" t="s">
        <v>1585</v>
      </c>
      <c r="Q460" s="161" t="s">
        <v>1586</v>
      </c>
      <c r="R460" s="162" t="e">
        <v>#NAME?</v>
      </c>
      <c r="S460" s="161" t="s">
        <v>43</v>
      </c>
      <c r="T460" s="167" t="s">
        <v>3515</v>
      </c>
      <c r="V460" s="167" t="s">
        <v>5750</v>
      </c>
      <c r="W460" s="167" t="s">
        <v>5045</v>
      </c>
    </row>
    <row r="461" spans="1:24">
      <c r="A461" s="161">
        <v>461</v>
      </c>
      <c r="B461" s="162" t="s">
        <v>2280</v>
      </c>
      <c r="C461" s="161" t="s">
        <v>984</v>
      </c>
      <c r="D461" s="162" t="s">
        <v>48</v>
      </c>
      <c r="L461" s="167" t="s">
        <v>985</v>
      </c>
      <c r="Q461" s="161" t="s">
        <v>1588</v>
      </c>
      <c r="R461" s="162" t="s">
        <v>1589</v>
      </c>
      <c r="S461" s="161" t="s">
        <v>43</v>
      </c>
      <c r="T461" s="167" t="s">
        <v>3527</v>
      </c>
      <c r="V461" s="167" t="s">
        <v>5751</v>
      </c>
      <c r="W461" s="167" t="s">
        <v>5046</v>
      </c>
    </row>
    <row r="462" spans="1:24">
      <c r="A462" s="161">
        <v>462</v>
      </c>
      <c r="B462" s="162" t="s">
        <v>2280</v>
      </c>
      <c r="C462" s="161" t="s">
        <v>988</v>
      </c>
      <c r="D462" s="162" t="s">
        <v>48</v>
      </c>
      <c r="L462" s="167" t="s">
        <v>989</v>
      </c>
      <c r="Q462" s="161" t="s">
        <v>1590</v>
      </c>
      <c r="R462" s="162" t="s">
        <v>1591</v>
      </c>
      <c r="S462" s="161" t="s">
        <v>43</v>
      </c>
      <c r="T462" s="167" t="s">
        <v>3514</v>
      </c>
      <c r="V462" s="167" t="s">
        <v>5752</v>
      </c>
      <c r="W462" s="167" t="s">
        <v>5047</v>
      </c>
    </row>
    <row r="463" spans="1:24">
      <c r="A463" s="161">
        <v>463</v>
      </c>
      <c r="B463" s="162" t="s">
        <v>2280</v>
      </c>
      <c r="C463" s="161" t="s">
        <v>1594</v>
      </c>
      <c r="D463" s="162" t="s">
        <v>48</v>
      </c>
      <c r="L463" s="167" t="s">
        <v>1595</v>
      </c>
      <c r="Q463" s="161" t="s">
        <v>1596</v>
      </c>
      <c r="R463" s="162" t="s">
        <v>1597</v>
      </c>
      <c r="S463" s="161" t="s">
        <v>43</v>
      </c>
      <c r="T463" s="167" t="s">
        <v>3526</v>
      </c>
      <c r="V463" s="167" t="s">
        <v>5753</v>
      </c>
      <c r="W463" s="167" t="s">
        <v>5048</v>
      </c>
    </row>
    <row r="464" spans="1:24">
      <c r="A464" s="161">
        <v>464</v>
      </c>
      <c r="B464" s="162" t="s">
        <v>2280</v>
      </c>
      <c r="C464" s="161" t="s">
        <v>992</v>
      </c>
      <c r="D464" s="162" t="s">
        <v>48</v>
      </c>
      <c r="L464" s="167" t="s">
        <v>993</v>
      </c>
      <c r="Q464" s="161" t="s">
        <v>1598</v>
      </c>
      <c r="R464" s="162" t="s">
        <v>3525</v>
      </c>
      <c r="S464" s="161" t="s">
        <v>43</v>
      </c>
      <c r="T464" s="167" t="s">
        <v>3524</v>
      </c>
      <c r="V464" s="167" t="s">
        <v>5754</v>
      </c>
      <c r="W464" s="167" t="s">
        <v>5049</v>
      </c>
    </row>
    <row r="465" spans="1:24">
      <c r="A465" s="161">
        <v>465</v>
      </c>
      <c r="B465" s="162" t="s">
        <v>2280</v>
      </c>
      <c r="C465" s="161" t="s">
        <v>996</v>
      </c>
      <c r="D465" s="162" t="s">
        <v>48</v>
      </c>
      <c r="L465" s="167" t="s">
        <v>997</v>
      </c>
      <c r="Q465" s="161" t="s">
        <v>1602</v>
      </c>
      <c r="R465" s="162" t="s">
        <v>3513</v>
      </c>
      <c r="S465" s="161" t="s">
        <v>43</v>
      </c>
      <c r="T465" s="167" t="s">
        <v>3512</v>
      </c>
      <c r="V465" s="167" t="s">
        <v>5755</v>
      </c>
      <c r="W465" s="167" t="s">
        <v>5050</v>
      </c>
    </row>
    <row r="466" spans="1:24">
      <c r="A466" s="161">
        <v>466</v>
      </c>
      <c r="B466" s="162" t="s">
        <v>2280</v>
      </c>
      <c r="C466" s="161" t="s">
        <v>1552</v>
      </c>
      <c r="D466" s="162" t="s">
        <v>60</v>
      </c>
      <c r="J466" s="167" t="s">
        <v>1553</v>
      </c>
      <c r="Q466" s="161" t="s">
        <v>1603</v>
      </c>
      <c r="R466" s="162" t="s">
        <v>1604</v>
      </c>
      <c r="S466" s="161" t="s">
        <v>210</v>
      </c>
      <c r="T466" s="167" t="s">
        <v>3523</v>
      </c>
      <c r="U466" s="167" t="s">
        <v>3359</v>
      </c>
      <c r="V466" s="167" t="s">
        <v>5051</v>
      </c>
      <c r="W466" s="167" t="s">
        <v>5052</v>
      </c>
      <c r="X466" s="167" t="s">
        <v>3359</v>
      </c>
    </row>
    <row r="467" spans="1:24">
      <c r="A467" s="161">
        <v>467</v>
      </c>
      <c r="B467" s="162" t="s">
        <v>2280</v>
      </c>
      <c r="C467" s="161" t="s">
        <v>971</v>
      </c>
      <c r="D467" s="162" t="s">
        <v>69</v>
      </c>
      <c r="K467" s="167" t="s">
        <v>972</v>
      </c>
      <c r="Q467" s="161" t="s">
        <v>1607</v>
      </c>
      <c r="R467" s="162" t="s">
        <v>3522</v>
      </c>
      <c r="S467" s="161" t="s">
        <v>73</v>
      </c>
    </row>
    <row r="468" spans="1:24">
      <c r="A468" s="161">
        <v>468</v>
      </c>
      <c r="B468" s="162" t="s">
        <v>2280</v>
      </c>
      <c r="C468" s="161" t="s">
        <v>975</v>
      </c>
      <c r="D468" s="162" t="s">
        <v>48</v>
      </c>
      <c r="L468" s="167" t="s">
        <v>976</v>
      </c>
      <c r="Q468" s="161" t="s">
        <v>1609</v>
      </c>
      <c r="R468" s="162" t="s">
        <v>3521</v>
      </c>
      <c r="S468" s="161" t="s">
        <v>43</v>
      </c>
      <c r="T468" s="167" t="s">
        <v>3520</v>
      </c>
      <c r="V468" s="167" t="s">
        <v>5756</v>
      </c>
      <c r="W468" s="167" t="s">
        <v>5053</v>
      </c>
    </row>
    <row r="469" spans="1:24">
      <c r="A469" s="161">
        <v>469</v>
      </c>
      <c r="B469" s="162" t="s">
        <v>2280</v>
      </c>
      <c r="C469" s="161" t="s">
        <v>1571</v>
      </c>
      <c r="D469" s="162" t="s">
        <v>48</v>
      </c>
      <c r="L469" s="167" t="s">
        <v>1572</v>
      </c>
      <c r="Q469" s="161" t="s">
        <v>1615</v>
      </c>
      <c r="R469" s="162" t="s">
        <v>3519</v>
      </c>
      <c r="S469" s="161" t="s">
        <v>43</v>
      </c>
      <c r="T469" s="167" t="s">
        <v>3518</v>
      </c>
      <c r="V469" s="167" t="s">
        <v>5757</v>
      </c>
      <c r="W469" s="167" t="s">
        <v>5054</v>
      </c>
    </row>
    <row r="470" spans="1:24">
      <c r="A470" s="161">
        <v>470</v>
      </c>
      <c r="B470" s="162" t="s">
        <v>2280</v>
      </c>
      <c r="C470" s="161" t="s">
        <v>979</v>
      </c>
      <c r="D470" s="162" t="s">
        <v>48</v>
      </c>
      <c r="L470" s="167" t="s">
        <v>980</v>
      </c>
      <c r="Q470" s="161" t="s">
        <v>1617</v>
      </c>
      <c r="R470" s="162" t="s">
        <v>1618</v>
      </c>
      <c r="S470" s="161" t="s">
        <v>64</v>
      </c>
      <c r="T470" s="167" t="s">
        <v>3517</v>
      </c>
      <c r="V470" s="167" t="s">
        <v>5758</v>
      </c>
      <c r="W470" s="167" t="s">
        <v>5055</v>
      </c>
    </row>
    <row r="471" spans="1:24">
      <c r="A471" s="161">
        <v>471</v>
      </c>
      <c r="B471" s="162" t="s">
        <v>2280</v>
      </c>
      <c r="C471" s="161" t="s">
        <v>1584</v>
      </c>
      <c r="D471" s="162" t="s">
        <v>48</v>
      </c>
      <c r="L471" s="167" t="s">
        <v>1585</v>
      </c>
      <c r="Q471" s="161" t="s">
        <v>1621</v>
      </c>
      <c r="R471" s="162" t="s">
        <v>3516</v>
      </c>
      <c r="S471" s="161" t="s">
        <v>43</v>
      </c>
      <c r="T471" s="167" t="s">
        <v>3515</v>
      </c>
      <c r="V471" s="167" t="s">
        <v>5759</v>
      </c>
      <c r="W471" s="167" t="s">
        <v>5056</v>
      </c>
    </row>
    <row r="472" spans="1:24">
      <c r="A472" s="161">
        <v>472</v>
      </c>
      <c r="B472" s="162" t="s">
        <v>2280</v>
      </c>
      <c r="C472" s="161" t="s">
        <v>988</v>
      </c>
      <c r="D472" s="162" t="s">
        <v>48</v>
      </c>
      <c r="L472" s="167" t="s">
        <v>989</v>
      </c>
      <c r="Q472" s="161" t="s">
        <v>1625</v>
      </c>
      <c r="R472" s="162" t="s">
        <v>1626</v>
      </c>
      <c r="S472" s="161" t="s">
        <v>43</v>
      </c>
      <c r="T472" s="167" t="s">
        <v>3514</v>
      </c>
      <c r="V472" s="167" t="s">
        <v>5760</v>
      </c>
      <c r="W472" s="167" t="s">
        <v>5057</v>
      </c>
    </row>
    <row r="473" spans="1:24">
      <c r="A473" s="161">
        <v>473</v>
      </c>
      <c r="B473" s="162" t="s">
        <v>2280</v>
      </c>
      <c r="C473" s="161" t="s">
        <v>996</v>
      </c>
      <c r="D473" s="162" t="s">
        <v>48</v>
      </c>
      <c r="L473" s="167" t="s">
        <v>997</v>
      </c>
      <c r="Q473" s="161" t="s">
        <v>1602</v>
      </c>
      <c r="R473" s="162" t="s">
        <v>3513</v>
      </c>
      <c r="S473" s="161" t="s">
        <v>43</v>
      </c>
      <c r="T473" s="167" t="s">
        <v>3512</v>
      </c>
      <c r="V473" s="167" t="s">
        <v>5761</v>
      </c>
      <c r="W473" s="167" t="s">
        <v>5058</v>
      </c>
    </row>
    <row r="474" spans="1:24">
      <c r="A474" s="161">
        <v>474</v>
      </c>
      <c r="B474" s="162" t="s">
        <v>2280</v>
      </c>
      <c r="C474" s="161" t="s">
        <v>1629</v>
      </c>
      <c r="D474" s="162" t="s">
        <v>60</v>
      </c>
      <c r="J474" s="167" t="s">
        <v>1630</v>
      </c>
      <c r="Q474" s="161" t="s">
        <v>1631</v>
      </c>
      <c r="R474" s="162" t="s">
        <v>1632</v>
      </c>
      <c r="S474" s="161" t="s">
        <v>43</v>
      </c>
      <c r="T474" s="167" t="s">
        <v>3511</v>
      </c>
      <c r="U474" s="167">
        <v>1</v>
      </c>
      <c r="V474" s="167" t="s">
        <v>5059</v>
      </c>
      <c r="W474" s="167" t="s">
        <v>5060</v>
      </c>
      <c r="X474" s="167">
        <v>1</v>
      </c>
    </row>
    <row r="475" spans="1:24">
      <c r="A475" s="161">
        <v>475</v>
      </c>
      <c r="B475" s="162" t="s">
        <v>2280</v>
      </c>
      <c r="C475" s="161" t="s">
        <v>1004</v>
      </c>
      <c r="D475" s="162" t="s">
        <v>69</v>
      </c>
      <c r="K475" s="167" t="s">
        <v>1005</v>
      </c>
      <c r="Q475" s="161" t="s">
        <v>1635</v>
      </c>
      <c r="R475" s="162" t="s">
        <v>1636</v>
      </c>
      <c r="S475" s="161" t="s">
        <v>34</v>
      </c>
    </row>
    <row r="476" spans="1:24">
      <c r="A476" s="161">
        <v>476</v>
      </c>
      <c r="B476" s="162" t="s">
        <v>2280</v>
      </c>
      <c r="C476" s="161" t="s">
        <v>1008</v>
      </c>
      <c r="D476" s="162" t="s">
        <v>48</v>
      </c>
      <c r="L476" s="167" t="s">
        <v>1009</v>
      </c>
      <c r="Q476" s="161" t="s">
        <v>1637</v>
      </c>
      <c r="R476" s="162" t="s">
        <v>1638</v>
      </c>
      <c r="S476" s="161" t="s">
        <v>43</v>
      </c>
      <c r="T476" s="167" t="s">
        <v>3510</v>
      </c>
      <c r="V476" s="167" t="s">
        <v>5762</v>
      </c>
      <c r="W476" s="167" t="s">
        <v>5061</v>
      </c>
    </row>
    <row r="477" spans="1:24">
      <c r="A477" s="161">
        <v>477</v>
      </c>
      <c r="B477" s="162" t="s">
        <v>2280</v>
      </c>
      <c r="C477" s="161" t="s">
        <v>1013</v>
      </c>
      <c r="D477" s="162" t="s">
        <v>48</v>
      </c>
      <c r="L477" s="167" t="s">
        <v>1014</v>
      </c>
      <c r="Q477" s="161" t="s">
        <v>1641</v>
      </c>
      <c r="R477" s="162" t="s">
        <v>1642</v>
      </c>
      <c r="S477" s="161" t="s">
        <v>64</v>
      </c>
      <c r="T477" s="167" t="s">
        <v>3509</v>
      </c>
      <c r="V477" s="167" t="s">
        <v>5763</v>
      </c>
      <c r="W477" s="167" t="s">
        <v>5062</v>
      </c>
    </row>
    <row r="478" spans="1:24">
      <c r="A478" s="161">
        <v>478</v>
      </c>
      <c r="B478" s="162" t="s">
        <v>2280</v>
      </c>
      <c r="C478" s="161" t="s">
        <v>1645</v>
      </c>
      <c r="D478" s="162" t="s">
        <v>60</v>
      </c>
      <c r="J478" s="167" t="s">
        <v>1646</v>
      </c>
      <c r="Q478" s="161" t="s">
        <v>1647</v>
      </c>
      <c r="R478" s="162" t="s">
        <v>1648</v>
      </c>
      <c r="S478" s="161" t="s">
        <v>43</v>
      </c>
      <c r="T478" s="167" t="s">
        <v>3498</v>
      </c>
      <c r="U478" s="167">
        <v>1</v>
      </c>
      <c r="V478" s="167" t="s">
        <v>5063</v>
      </c>
      <c r="W478" s="167" t="s">
        <v>5064</v>
      </c>
      <c r="X478" s="167">
        <v>1</v>
      </c>
    </row>
    <row r="479" spans="1:24">
      <c r="A479" s="161">
        <v>479</v>
      </c>
      <c r="B479" s="162" t="s">
        <v>2280</v>
      </c>
      <c r="C479" s="161" t="s">
        <v>1651</v>
      </c>
      <c r="D479" s="162" t="s">
        <v>69</v>
      </c>
      <c r="K479" s="167" t="s">
        <v>1652</v>
      </c>
      <c r="Q479" s="161" t="s">
        <v>1653</v>
      </c>
      <c r="R479" s="162" t="s">
        <v>1654</v>
      </c>
      <c r="S479" s="161" t="s">
        <v>34</v>
      </c>
    </row>
    <row r="480" spans="1:24">
      <c r="A480" s="161">
        <v>480</v>
      </c>
      <c r="B480" s="162" t="s">
        <v>2280</v>
      </c>
      <c r="C480" s="161" t="s">
        <v>1655</v>
      </c>
      <c r="D480" s="162" t="s">
        <v>48</v>
      </c>
      <c r="L480" s="167" t="s">
        <v>1656</v>
      </c>
      <c r="Q480" s="161" t="s">
        <v>1657</v>
      </c>
      <c r="R480" s="162" t="s">
        <v>1658</v>
      </c>
      <c r="S480" s="161" t="s">
        <v>43</v>
      </c>
      <c r="T480" s="167" t="s">
        <v>3508</v>
      </c>
      <c r="V480" s="167" t="s">
        <v>5764</v>
      </c>
      <c r="W480" s="167" t="s">
        <v>5065</v>
      </c>
    </row>
    <row r="481" spans="1:24">
      <c r="A481" s="161">
        <v>481</v>
      </c>
      <c r="B481" s="162" t="s">
        <v>2280</v>
      </c>
      <c r="C481" s="161" t="s">
        <v>1661</v>
      </c>
      <c r="D481" s="162" t="s">
        <v>48</v>
      </c>
      <c r="L481" s="167" t="s">
        <v>1662</v>
      </c>
      <c r="Q481" s="161" t="s">
        <v>1663</v>
      </c>
      <c r="R481" s="162" t="s">
        <v>1664</v>
      </c>
      <c r="S481" s="161" t="s">
        <v>43</v>
      </c>
      <c r="T481" s="167" t="s">
        <v>3507</v>
      </c>
      <c r="V481" s="167" t="s">
        <v>5765</v>
      </c>
      <c r="W481" s="167" t="s">
        <v>5066</v>
      </c>
    </row>
    <row r="482" spans="1:24">
      <c r="A482" s="161">
        <v>482</v>
      </c>
      <c r="B482" s="162" t="s">
        <v>2280</v>
      </c>
      <c r="C482" s="161" t="s">
        <v>1667</v>
      </c>
      <c r="D482" s="162" t="s">
        <v>48</v>
      </c>
      <c r="L482" s="167" t="s">
        <v>1668</v>
      </c>
      <c r="Q482" s="161" t="s">
        <v>1669</v>
      </c>
      <c r="R482" s="162" t="s">
        <v>1670</v>
      </c>
      <c r="S482" s="161" t="s">
        <v>43</v>
      </c>
      <c r="T482" s="167" t="s">
        <v>3496</v>
      </c>
      <c r="V482" s="167" t="s">
        <v>5766</v>
      </c>
      <c r="W482" s="167" t="s">
        <v>5067</v>
      </c>
    </row>
    <row r="483" spans="1:24">
      <c r="A483" s="161">
        <v>483</v>
      </c>
      <c r="B483" s="162" t="s">
        <v>2280</v>
      </c>
      <c r="C483" s="161" t="s">
        <v>1673</v>
      </c>
      <c r="D483" s="162" t="s">
        <v>48</v>
      </c>
      <c r="L483" s="167" t="s">
        <v>1674</v>
      </c>
      <c r="Q483" s="161" t="s">
        <v>1675</v>
      </c>
      <c r="R483" s="162" t="s">
        <v>1676</v>
      </c>
      <c r="S483" s="161" t="s">
        <v>43</v>
      </c>
      <c r="T483" s="167" t="s">
        <v>3506</v>
      </c>
      <c r="V483" s="167" t="s">
        <v>5767</v>
      </c>
      <c r="W483" s="167" t="s">
        <v>5068</v>
      </c>
    </row>
    <row r="484" spans="1:24">
      <c r="A484" s="161">
        <v>484</v>
      </c>
      <c r="B484" s="162" t="s">
        <v>2280</v>
      </c>
      <c r="C484" s="161" t="s">
        <v>1679</v>
      </c>
      <c r="D484" s="162" t="s">
        <v>48</v>
      </c>
      <c r="L484" s="167" t="s">
        <v>1680</v>
      </c>
      <c r="Q484" s="161" t="s">
        <v>1681</v>
      </c>
      <c r="R484" s="162" t="s">
        <v>3505</v>
      </c>
      <c r="S484" s="161" t="s">
        <v>43</v>
      </c>
      <c r="T484" s="167" t="s">
        <v>3504</v>
      </c>
      <c r="V484" s="167" t="s">
        <v>5768</v>
      </c>
      <c r="W484" s="167" t="s">
        <v>5069</v>
      </c>
    </row>
    <row r="485" spans="1:24">
      <c r="A485" s="161">
        <v>485</v>
      </c>
      <c r="B485" s="162" t="s">
        <v>2280</v>
      </c>
      <c r="C485" s="161" t="s">
        <v>1685</v>
      </c>
      <c r="D485" s="162" t="s">
        <v>48</v>
      </c>
      <c r="L485" s="167" t="s">
        <v>1686</v>
      </c>
      <c r="Q485" s="161" t="s">
        <v>1687</v>
      </c>
      <c r="R485" s="162" t="s">
        <v>3503</v>
      </c>
      <c r="S485" s="161" t="s">
        <v>43</v>
      </c>
      <c r="T485" s="167" t="s">
        <v>3502</v>
      </c>
      <c r="V485" s="167" t="s">
        <v>5769</v>
      </c>
      <c r="W485" s="167" t="s">
        <v>5070</v>
      </c>
    </row>
    <row r="486" spans="1:24">
      <c r="A486" s="161">
        <v>486</v>
      </c>
      <c r="B486" s="162" t="s">
        <v>2280</v>
      </c>
      <c r="C486" s="161" t="s">
        <v>1689</v>
      </c>
      <c r="D486" s="162" t="s">
        <v>48</v>
      </c>
      <c r="L486" s="167" t="s">
        <v>1690</v>
      </c>
      <c r="Q486" s="161" t="s">
        <v>1691</v>
      </c>
      <c r="R486" s="162" t="s">
        <v>3501</v>
      </c>
      <c r="S486" s="161" t="s">
        <v>43</v>
      </c>
      <c r="T486" s="167" t="s">
        <v>3500</v>
      </c>
      <c r="V486" s="167" t="s">
        <v>5770</v>
      </c>
      <c r="W486" s="167" t="s">
        <v>5071</v>
      </c>
    </row>
    <row r="487" spans="1:24">
      <c r="A487" s="161">
        <v>487</v>
      </c>
      <c r="B487" s="162" t="s">
        <v>2280</v>
      </c>
      <c r="C487" s="161" t="s">
        <v>1645</v>
      </c>
      <c r="D487" s="162" t="s">
        <v>60</v>
      </c>
      <c r="J487" s="167" t="s">
        <v>1646</v>
      </c>
      <c r="Q487" s="161" t="s">
        <v>1695</v>
      </c>
      <c r="R487" s="162" t="s">
        <v>3499</v>
      </c>
      <c r="S487" s="161" t="s">
        <v>43</v>
      </c>
      <c r="T487" s="167" t="s">
        <v>3498</v>
      </c>
      <c r="U487" s="167">
        <v>1</v>
      </c>
      <c r="V487" s="167" t="s">
        <v>5072</v>
      </c>
      <c r="W487" s="167" t="s">
        <v>5073</v>
      </c>
      <c r="X487" s="167">
        <v>1</v>
      </c>
    </row>
    <row r="488" spans="1:24">
      <c r="A488" s="161">
        <v>488</v>
      </c>
      <c r="B488" s="162" t="s">
        <v>2280</v>
      </c>
      <c r="C488" s="161" t="s">
        <v>1651</v>
      </c>
      <c r="D488" s="162" t="s">
        <v>69</v>
      </c>
      <c r="K488" s="167" t="s">
        <v>1652</v>
      </c>
      <c r="Q488" s="161" t="s">
        <v>1699</v>
      </c>
      <c r="R488" s="162" t="s">
        <v>1700</v>
      </c>
      <c r="S488" s="161" t="s">
        <v>34</v>
      </c>
    </row>
    <row r="489" spans="1:24">
      <c r="A489" s="161">
        <v>489</v>
      </c>
      <c r="B489" s="162" t="s">
        <v>2280</v>
      </c>
      <c r="C489" s="161" t="s">
        <v>1667</v>
      </c>
      <c r="D489" s="162" t="s">
        <v>48</v>
      </c>
      <c r="L489" s="167" t="s">
        <v>1668</v>
      </c>
      <c r="Q489" s="161" t="s">
        <v>1701</v>
      </c>
      <c r="R489" s="162" t="s">
        <v>3497</v>
      </c>
      <c r="S489" s="161" t="s">
        <v>43</v>
      </c>
      <c r="T489" s="167" t="s">
        <v>3496</v>
      </c>
      <c r="V489" s="167" t="s">
        <v>5771</v>
      </c>
      <c r="W489" s="167" t="s">
        <v>5074</v>
      </c>
    </row>
    <row r="490" spans="1:24">
      <c r="A490" s="161">
        <v>490</v>
      </c>
      <c r="B490" s="162" t="s">
        <v>2280</v>
      </c>
      <c r="C490" s="161" t="s">
        <v>1705</v>
      </c>
      <c r="D490" s="162" t="s">
        <v>60</v>
      </c>
      <c r="J490" s="167" t="s">
        <v>1706</v>
      </c>
      <c r="Q490" s="161" t="s">
        <v>1707</v>
      </c>
      <c r="R490" s="162" t="s">
        <v>3495</v>
      </c>
      <c r="S490" s="161" t="s">
        <v>210</v>
      </c>
      <c r="T490" s="167" t="s">
        <v>3494</v>
      </c>
      <c r="U490" s="167" t="s">
        <v>3359</v>
      </c>
      <c r="V490" s="167" t="s">
        <v>5075</v>
      </c>
      <c r="W490" s="167" t="s">
        <v>5076</v>
      </c>
      <c r="X490" s="167" t="s">
        <v>3359</v>
      </c>
    </row>
    <row r="491" spans="1:24">
      <c r="A491" s="161">
        <v>491</v>
      </c>
      <c r="B491" s="162" t="s">
        <v>2280</v>
      </c>
      <c r="C491" s="161" t="s">
        <v>1103</v>
      </c>
      <c r="D491" s="162" t="s">
        <v>69</v>
      </c>
      <c r="K491" s="167" t="s">
        <v>1104</v>
      </c>
      <c r="Q491" s="161" t="s">
        <v>1709</v>
      </c>
      <c r="R491" s="162" t="s">
        <v>1710</v>
      </c>
      <c r="S491" s="161" t="s">
        <v>34</v>
      </c>
    </row>
    <row r="492" spans="1:24">
      <c r="A492" s="161">
        <v>492</v>
      </c>
      <c r="B492" s="162" t="s">
        <v>2280</v>
      </c>
      <c r="C492" s="161" t="s">
        <v>1107</v>
      </c>
      <c r="D492" s="162" t="s">
        <v>48</v>
      </c>
      <c r="L492" s="167" t="s">
        <v>1108</v>
      </c>
      <c r="Q492" s="161" t="s">
        <v>1711</v>
      </c>
      <c r="R492" s="162" t="s">
        <v>1712</v>
      </c>
      <c r="S492" s="161" t="s">
        <v>43</v>
      </c>
      <c r="T492" s="167" t="s">
        <v>3493</v>
      </c>
      <c r="V492" s="167" t="s">
        <v>5772</v>
      </c>
      <c r="W492" s="167" t="s">
        <v>5077</v>
      </c>
    </row>
    <row r="493" spans="1:24">
      <c r="A493" s="161">
        <v>493</v>
      </c>
      <c r="B493" s="162" t="s">
        <v>2280</v>
      </c>
      <c r="C493" s="161" t="s">
        <v>1112</v>
      </c>
      <c r="D493" s="162" t="s">
        <v>48</v>
      </c>
      <c r="L493" s="167" t="s">
        <v>1113</v>
      </c>
      <c r="Q493" s="161" t="s">
        <v>1713</v>
      </c>
      <c r="R493" s="162" t="s">
        <v>1714</v>
      </c>
      <c r="S493" s="161" t="s">
        <v>43</v>
      </c>
      <c r="T493" s="167" t="s">
        <v>3492</v>
      </c>
      <c r="V493" s="167" t="s">
        <v>5773</v>
      </c>
      <c r="W493" s="167" t="s">
        <v>5078</v>
      </c>
    </row>
    <row r="494" spans="1:24">
      <c r="A494" s="161">
        <v>494</v>
      </c>
      <c r="B494" s="162" t="s">
        <v>2280</v>
      </c>
      <c r="C494" s="161" t="s">
        <v>1116</v>
      </c>
      <c r="D494" s="162" t="s">
        <v>48</v>
      </c>
      <c r="L494" s="167" t="s">
        <v>1117</v>
      </c>
      <c r="Q494" s="161" t="s">
        <v>1715</v>
      </c>
      <c r="R494" s="162" t="s">
        <v>3491</v>
      </c>
      <c r="S494" s="161" t="s">
        <v>43</v>
      </c>
      <c r="T494" s="167" t="s">
        <v>3490</v>
      </c>
      <c r="V494" s="167" t="s">
        <v>5774</v>
      </c>
      <c r="W494" s="167" t="s">
        <v>5079</v>
      </c>
    </row>
    <row r="495" spans="1:24">
      <c r="A495" s="161">
        <v>495</v>
      </c>
      <c r="B495" s="162" t="s">
        <v>2280</v>
      </c>
      <c r="C495" s="161" t="s">
        <v>1120</v>
      </c>
      <c r="D495" s="162" t="s">
        <v>48</v>
      </c>
      <c r="L495" s="167" t="s">
        <v>1121</v>
      </c>
      <c r="Q495" s="161" t="s">
        <v>1717</v>
      </c>
      <c r="R495" s="162" t="s">
        <v>3489</v>
      </c>
      <c r="S495" s="161" t="s">
        <v>43</v>
      </c>
      <c r="T495" s="167" t="s">
        <v>3488</v>
      </c>
      <c r="V495" s="167" t="s">
        <v>5775</v>
      </c>
      <c r="W495" s="167" t="s">
        <v>5080</v>
      </c>
    </row>
    <row r="496" spans="1:24">
      <c r="A496" s="161">
        <v>496</v>
      </c>
      <c r="B496" s="162" t="s">
        <v>2280</v>
      </c>
      <c r="C496" s="161" t="s">
        <v>1142</v>
      </c>
      <c r="D496" s="162" t="s">
        <v>60</v>
      </c>
      <c r="L496" s="167" t="s">
        <v>1143</v>
      </c>
      <c r="Q496" s="161" t="s">
        <v>1719</v>
      </c>
      <c r="R496" s="162" t="s">
        <v>1720</v>
      </c>
      <c r="S496" s="161" t="s">
        <v>210</v>
      </c>
      <c r="T496" s="167" t="s">
        <v>3487</v>
      </c>
      <c r="U496" s="167" t="s">
        <v>3359</v>
      </c>
      <c r="V496" s="167" t="s">
        <v>5081</v>
      </c>
      <c r="W496" s="167" t="s">
        <v>5082</v>
      </c>
      <c r="X496" s="167" t="s">
        <v>3359</v>
      </c>
    </row>
    <row r="497" spans="1:24">
      <c r="A497" s="161">
        <v>497</v>
      </c>
      <c r="B497" s="162" t="s">
        <v>2280</v>
      </c>
      <c r="C497" s="161" t="s">
        <v>971</v>
      </c>
      <c r="D497" s="162" t="s">
        <v>69</v>
      </c>
      <c r="M497" s="167" t="s">
        <v>972</v>
      </c>
      <c r="Q497" s="161" t="s">
        <v>1721</v>
      </c>
      <c r="R497" s="162" t="s">
        <v>1722</v>
      </c>
      <c r="S497" s="161" t="s">
        <v>34</v>
      </c>
    </row>
    <row r="498" spans="1:24">
      <c r="A498" s="161">
        <v>498</v>
      </c>
      <c r="B498" s="162" t="s">
        <v>2280</v>
      </c>
      <c r="C498" s="161" t="s">
        <v>975</v>
      </c>
      <c r="D498" s="162" t="s">
        <v>48</v>
      </c>
      <c r="N498" s="167" t="s">
        <v>976</v>
      </c>
      <c r="Q498" s="161" t="s">
        <v>1723</v>
      </c>
      <c r="R498" s="162" t="s">
        <v>3486</v>
      </c>
      <c r="S498" s="161" t="s">
        <v>43</v>
      </c>
      <c r="T498" s="167" t="s">
        <v>3485</v>
      </c>
      <c r="V498" s="167" t="s">
        <v>5776</v>
      </c>
      <c r="W498" s="167" t="s">
        <v>5083</v>
      </c>
    </row>
    <row r="499" spans="1:24">
      <c r="A499" s="161">
        <v>499</v>
      </c>
      <c r="B499" s="162" t="s">
        <v>2280</v>
      </c>
      <c r="C499" s="161" t="s">
        <v>979</v>
      </c>
      <c r="D499" s="162" t="s">
        <v>48</v>
      </c>
      <c r="N499" s="167" t="s">
        <v>980</v>
      </c>
      <c r="Q499" s="161" t="s">
        <v>1725</v>
      </c>
      <c r="R499" s="162" t="s">
        <v>1545</v>
      </c>
      <c r="S499" s="161" t="s">
        <v>43</v>
      </c>
      <c r="T499" s="167" t="s">
        <v>3484</v>
      </c>
      <c r="V499" s="167" t="s">
        <v>5777</v>
      </c>
      <c r="W499" s="167" t="s">
        <v>5084</v>
      </c>
    </row>
    <row r="500" spans="1:24">
      <c r="A500" s="161">
        <v>500</v>
      </c>
      <c r="B500" s="162" t="s">
        <v>2280</v>
      </c>
      <c r="C500" s="161" t="s">
        <v>988</v>
      </c>
      <c r="D500" s="162" t="s">
        <v>48</v>
      </c>
      <c r="N500" s="167" t="s">
        <v>989</v>
      </c>
      <c r="Q500" s="161" t="s">
        <v>1726</v>
      </c>
      <c r="R500" s="162" t="s">
        <v>1549</v>
      </c>
      <c r="S500" s="161" t="s">
        <v>64</v>
      </c>
      <c r="T500" s="167" t="s">
        <v>3483</v>
      </c>
      <c r="V500" s="167" t="s">
        <v>5778</v>
      </c>
      <c r="W500" s="167" t="s">
        <v>5085</v>
      </c>
    </row>
    <row r="501" spans="1:24">
      <c r="A501" s="161">
        <v>501</v>
      </c>
      <c r="B501" s="162" t="s">
        <v>2280</v>
      </c>
      <c r="C501" s="161" t="s">
        <v>1727</v>
      </c>
      <c r="D501" s="162" t="s">
        <v>60</v>
      </c>
      <c r="J501" s="167" t="s">
        <v>1728</v>
      </c>
      <c r="Q501" s="161" t="s">
        <v>1729</v>
      </c>
      <c r="R501" s="162" t="s">
        <v>1730</v>
      </c>
      <c r="S501" s="161" t="s">
        <v>210</v>
      </c>
      <c r="T501" s="167" t="s">
        <v>3482</v>
      </c>
      <c r="U501" s="167" t="s">
        <v>3359</v>
      </c>
      <c r="V501" s="167" t="s">
        <v>5086</v>
      </c>
      <c r="W501" s="167" t="s">
        <v>5087</v>
      </c>
      <c r="X501" s="167" t="s">
        <v>3359</v>
      </c>
    </row>
    <row r="502" spans="1:24">
      <c r="A502" s="161">
        <v>502</v>
      </c>
      <c r="B502" s="162" t="s">
        <v>2280</v>
      </c>
      <c r="C502" s="161" t="s">
        <v>236</v>
      </c>
      <c r="D502" s="162" t="s">
        <v>69</v>
      </c>
      <c r="K502" s="167" t="s">
        <v>237</v>
      </c>
      <c r="Q502" s="161" t="s">
        <v>1731</v>
      </c>
      <c r="R502" s="162" t="s">
        <v>3481</v>
      </c>
      <c r="S502" s="161" t="s">
        <v>34</v>
      </c>
    </row>
    <row r="503" spans="1:24">
      <c r="A503" s="161">
        <v>503</v>
      </c>
      <c r="B503" s="162" t="s">
        <v>2280</v>
      </c>
      <c r="C503" s="161" t="s">
        <v>240</v>
      </c>
      <c r="D503" s="162" t="s">
        <v>48</v>
      </c>
      <c r="L503" s="167" t="s">
        <v>241</v>
      </c>
      <c r="Q503" s="161" t="s">
        <v>1733</v>
      </c>
      <c r="R503" s="162" t="s">
        <v>1734</v>
      </c>
      <c r="S503" s="161" t="s">
        <v>64</v>
      </c>
      <c r="T503" s="167" t="s">
        <v>3480</v>
      </c>
      <c r="V503" s="167" t="s">
        <v>5779</v>
      </c>
      <c r="W503" s="167" t="s">
        <v>5088</v>
      </c>
    </row>
    <row r="504" spans="1:24">
      <c r="A504" s="161">
        <v>504</v>
      </c>
      <c r="B504" s="162" t="s">
        <v>2280</v>
      </c>
      <c r="C504" s="161" t="s">
        <v>253</v>
      </c>
      <c r="D504" s="162" t="s">
        <v>48</v>
      </c>
      <c r="L504" s="167" t="s">
        <v>254</v>
      </c>
      <c r="Q504" s="161" t="s">
        <v>1737</v>
      </c>
      <c r="R504" s="162" t="s">
        <v>1738</v>
      </c>
      <c r="S504" s="161" t="s">
        <v>43</v>
      </c>
      <c r="T504" s="167" t="s">
        <v>3479</v>
      </c>
      <c r="V504" s="167" t="s">
        <v>5780</v>
      </c>
      <c r="W504" s="167" t="s">
        <v>5089</v>
      </c>
    </row>
    <row r="505" spans="1:24">
      <c r="A505" s="161">
        <v>505</v>
      </c>
      <c r="B505" s="162" t="s">
        <v>2280</v>
      </c>
      <c r="C505" s="161" t="s">
        <v>258</v>
      </c>
      <c r="D505" s="162" t="s">
        <v>48</v>
      </c>
      <c r="L505" s="167" t="s">
        <v>259</v>
      </c>
      <c r="Q505" s="161" t="s">
        <v>1739</v>
      </c>
      <c r="R505" s="162" t="s">
        <v>1740</v>
      </c>
      <c r="S505" s="161" t="s">
        <v>43</v>
      </c>
      <c r="T505" s="167" t="s">
        <v>3478</v>
      </c>
      <c r="V505" s="167" t="s">
        <v>5781</v>
      </c>
      <c r="W505" s="167" t="s">
        <v>5090</v>
      </c>
    </row>
    <row r="506" spans="1:24">
      <c r="A506" s="161">
        <v>506</v>
      </c>
      <c r="B506" s="162" t="s">
        <v>2280</v>
      </c>
      <c r="C506" s="161" t="s">
        <v>264</v>
      </c>
      <c r="D506" s="162" t="s">
        <v>48</v>
      </c>
      <c r="L506" s="167" t="s">
        <v>265</v>
      </c>
      <c r="Q506" s="161" t="s">
        <v>1744</v>
      </c>
      <c r="R506" s="162" t="s">
        <v>1745</v>
      </c>
      <c r="S506" s="161" t="s">
        <v>43</v>
      </c>
      <c r="T506" s="167" t="s">
        <v>3477</v>
      </c>
      <c r="V506" s="167" t="s">
        <v>5782</v>
      </c>
      <c r="W506" s="167" t="s">
        <v>5091</v>
      </c>
    </row>
    <row r="507" spans="1:24">
      <c r="A507" s="161">
        <v>507</v>
      </c>
      <c r="B507" s="162" t="s">
        <v>2280</v>
      </c>
      <c r="C507" s="161" t="s">
        <v>274</v>
      </c>
      <c r="D507" s="162" t="s">
        <v>48</v>
      </c>
      <c r="L507" s="167" t="s">
        <v>275</v>
      </c>
      <c r="Q507" s="161" t="s">
        <v>1414</v>
      </c>
      <c r="R507" s="162" t="s">
        <v>1746</v>
      </c>
      <c r="S507" s="161" t="s">
        <v>43</v>
      </c>
      <c r="T507" s="167" t="s">
        <v>3476</v>
      </c>
      <c r="V507" s="167" t="s">
        <v>5783</v>
      </c>
      <c r="W507" s="167" t="s">
        <v>5092</v>
      </c>
    </row>
    <row r="508" spans="1:24">
      <c r="A508" s="161">
        <v>508</v>
      </c>
      <c r="B508" s="162" t="s">
        <v>2280</v>
      </c>
      <c r="C508" s="161" t="s">
        <v>284</v>
      </c>
      <c r="D508" s="162" t="s">
        <v>48</v>
      </c>
      <c r="L508" s="167" t="s">
        <v>285</v>
      </c>
      <c r="Q508" s="161" t="s">
        <v>1420</v>
      </c>
      <c r="R508" s="162" t="s">
        <v>1747</v>
      </c>
      <c r="S508" s="161" t="s">
        <v>43</v>
      </c>
      <c r="T508" s="167" t="s">
        <v>3475</v>
      </c>
      <c r="V508" s="167" t="s">
        <v>5784</v>
      </c>
      <c r="W508" s="167" t="s">
        <v>5093</v>
      </c>
    </row>
    <row r="509" spans="1:24">
      <c r="A509" s="161">
        <v>509</v>
      </c>
      <c r="B509" s="162" t="s">
        <v>2280</v>
      </c>
      <c r="C509" s="161" t="s">
        <v>1748</v>
      </c>
      <c r="D509" s="162" t="s">
        <v>60</v>
      </c>
      <c r="J509" s="167" t="s">
        <v>1749</v>
      </c>
      <c r="Q509" s="161" t="s">
        <v>1750</v>
      </c>
      <c r="R509" s="162" t="s">
        <v>1751</v>
      </c>
      <c r="S509" s="161" t="s">
        <v>43</v>
      </c>
      <c r="T509" s="167" t="s">
        <v>3473</v>
      </c>
      <c r="U509" s="167">
        <v>1</v>
      </c>
      <c r="V509" s="167" t="s">
        <v>5094</v>
      </c>
      <c r="W509" s="167" t="s">
        <v>5095</v>
      </c>
      <c r="X509" s="167">
        <v>1</v>
      </c>
    </row>
    <row r="510" spans="1:24">
      <c r="A510" s="161">
        <v>510</v>
      </c>
      <c r="B510" s="162" t="s">
        <v>2280</v>
      </c>
      <c r="C510" s="161" t="s">
        <v>236</v>
      </c>
      <c r="D510" s="162" t="s">
        <v>69</v>
      </c>
      <c r="K510" s="167" t="s">
        <v>237</v>
      </c>
      <c r="Q510" s="161" t="s">
        <v>1752</v>
      </c>
      <c r="R510" s="162" t="s">
        <v>1753</v>
      </c>
      <c r="S510" s="161" t="s">
        <v>34</v>
      </c>
    </row>
    <row r="511" spans="1:24">
      <c r="A511" s="161">
        <v>511</v>
      </c>
      <c r="B511" s="162" t="s">
        <v>2280</v>
      </c>
      <c r="C511" s="161" t="s">
        <v>240</v>
      </c>
      <c r="D511" s="162" t="s">
        <v>48</v>
      </c>
      <c r="L511" s="167" t="s">
        <v>241</v>
      </c>
      <c r="Q511" s="161" t="s">
        <v>1754</v>
      </c>
      <c r="R511" s="162" t="s">
        <v>1755</v>
      </c>
      <c r="S511" s="161" t="s">
        <v>64</v>
      </c>
      <c r="T511" s="167" t="s">
        <v>3471</v>
      </c>
      <c r="V511" s="167" t="s">
        <v>5785</v>
      </c>
      <c r="W511" s="167" t="s">
        <v>5096</v>
      </c>
    </row>
    <row r="512" spans="1:24">
      <c r="A512" s="161">
        <v>512</v>
      </c>
      <c r="B512" s="162" t="s">
        <v>2280</v>
      </c>
      <c r="C512" s="161" t="s">
        <v>253</v>
      </c>
      <c r="D512" s="162" t="s">
        <v>48</v>
      </c>
      <c r="L512" s="167" t="s">
        <v>254</v>
      </c>
      <c r="Q512" s="161" t="s">
        <v>1758</v>
      </c>
      <c r="R512" s="162" t="s">
        <v>1759</v>
      </c>
      <c r="S512" s="161" t="s">
        <v>43</v>
      </c>
      <c r="T512" s="167" t="s">
        <v>3470</v>
      </c>
      <c r="V512" s="167" t="s">
        <v>5786</v>
      </c>
      <c r="W512" s="167" t="s">
        <v>5097</v>
      </c>
    </row>
    <row r="513" spans="1:24">
      <c r="A513" s="161">
        <v>513</v>
      </c>
      <c r="B513" s="162" t="s">
        <v>2280</v>
      </c>
      <c r="C513" s="161" t="s">
        <v>258</v>
      </c>
      <c r="D513" s="162" t="s">
        <v>48</v>
      </c>
      <c r="L513" s="167" t="s">
        <v>259</v>
      </c>
      <c r="Q513" s="161" t="s">
        <v>1739</v>
      </c>
      <c r="R513" s="162" t="s">
        <v>1760</v>
      </c>
      <c r="S513" s="161" t="s">
        <v>43</v>
      </c>
      <c r="T513" s="167" t="s">
        <v>3468</v>
      </c>
      <c r="V513" s="167" t="s">
        <v>5787</v>
      </c>
      <c r="W513" s="167" t="s">
        <v>5098</v>
      </c>
    </row>
    <row r="514" spans="1:24">
      <c r="A514" s="161">
        <v>514</v>
      </c>
      <c r="B514" s="162" t="s">
        <v>2280</v>
      </c>
      <c r="C514" s="161" t="s">
        <v>264</v>
      </c>
      <c r="D514" s="162" t="s">
        <v>48</v>
      </c>
      <c r="L514" s="167" t="s">
        <v>265</v>
      </c>
      <c r="Q514" s="161" t="s">
        <v>1761</v>
      </c>
      <c r="R514" s="162" t="s">
        <v>1762</v>
      </c>
      <c r="S514" s="161" t="s">
        <v>43</v>
      </c>
      <c r="T514" s="167" t="s">
        <v>3467</v>
      </c>
      <c r="V514" s="167" t="s">
        <v>5788</v>
      </c>
      <c r="W514" s="167" t="s">
        <v>5099</v>
      </c>
    </row>
    <row r="515" spans="1:24">
      <c r="A515" s="161">
        <v>515</v>
      </c>
      <c r="B515" s="162" t="s">
        <v>2280</v>
      </c>
      <c r="C515" s="161" t="s">
        <v>268</v>
      </c>
      <c r="D515" s="162" t="s">
        <v>48</v>
      </c>
      <c r="L515" s="167" t="s">
        <v>269</v>
      </c>
      <c r="Q515" s="161" t="s">
        <v>1763</v>
      </c>
      <c r="R515" s="162" t="s">
        <v>1764</v>
      </c>
      <c r="S515" s="161" t="s">
        <v>43</v>
      </c>
      <c r="T515" s="167" t="s">
        <v>3466</v>
      </c>
      <c r="V515" s="167" t="s">
        <v>5789</v>
      </c>
      <c r="W515" s="167" t="s">
        <v>5100</v>
      </c>
    </row>
    <row r="516" spans="1:24">
      <c r="A516" s="161">
        <v>516</v>
      </c>
      <c r="B516" s="162" t="s">
        <v>2280</v>
      </c>
      <c r="C516" s="161" t="s">
        <v>274</v>
      </c>
      <c r="D516" s="162" t="s">
        <v>48</v>
      </c>
      <c r="L516" s="167" t="s">
        <v>275</v>
      </c>
      <c r="Q516" s="161" t="s">
        <v>1414</v>
      </c>
      <c r="R516" s="162" t="s">
        <v>3474</v>
      </c>
      <c r="S516" s="161" t="s">
        <v>43</v>
      </c>
      <c r="T516" s="167" t="s">
        <v>3465</v>
      </c>
      <c r="V516" s="167" t="s">
        <v>5790</v>
      </c>
      <c r="W516" s="167" t="s">
        <v>5101</v>
      </c>
    </row>
    <row r="517" spans="1:24">
      <c r="A517" s="161">
        <v>517</v>
      </c>
      <c r="B517" s="162" t="s">
        <v>2280</v>
      </c>
      <c r="C517" s="161" t="s">
        <v>278</v>
      </c>
      <c r="D517" s="162" t="s">
        <v>48</v>
      </c>
      <c r="L517" s="167" t="s">
        <v>279</v>
      </c>
      <c r="Q517" s="161" t="s">
        <v>1767</v>
      </c>
      <c r="R517" s="162" t="s">
        <v>3432</v>
      </c>
      <c r="S517" s="161" t="s">
        <v>43</v>
      </c>
      <c r="T517" s="167" t="s">
        <v>3464</v>
      </c>
      <c r="V517" s="167" t="s">
        <v>5791</v>
      </c>
      <c r="W517" s="167" t="s">
        <v>5102</v>
      </c>
    </row>
    <row r="518" spans="1:24">
      <c r="A518" s="161">
        <v>518</v>
      </c>
      <c r="B518" s="162" t="s">
        <v>2280</v>
      </c>
      <c r="C518" s="161" t="s">
        <v>284</v>
      </c>
      <c r="D518" s="162" t="s">
        <v>48</v>
      </c>
      <c r="L518" s="167" t="s">
        <v>285</v>
      </c>
      <c r="Q518" s="161" t="s">
        <v>1768</v>
      </c>
      <c r="R518" s="162" t="s">
        <v>1769</v>
      </c>
      <c r="S518" s="161" t="s">
        <v>43</v>
      </c>
      <c r="T518" s="167" t="s">
        <v>3463</v>
      </c>
      <c r="V518" s="167" t="s">
        <v>5792</v>
      </c>
      <c r="W518" s="167" t="s">
        <v>5103</v>
      </c>
    </row>
    <row r="519" spans="1:24">
      <c r="A519" s="161">
        <v>519</v>
      </c>
      <c r="B519" s="162" t="s">
        <v>2280</v>
      </c>
      <c r="C519" s="161" t="s">
        <v>1748</v>
      </c>
      <c r="D519" s="162" t="s">
        <v>60</v>
      </c>
      <c r="J519" s="167" t="s">
        <v>1749</v>
      </c>
      <c r="Q519" s="161" t="s">
        <v>1770</v>
      </c>
      <c r="R519" s="162" t="s">
        <v>1771</v>
      </c>
      <c r="S519" s="161" t="s">
        <v>210</v>
      </c>
      <c r="T519" s="167" t="s">
        <v>3473</v>
      </c>
      <c r="U519" s="167" t="s">
        <v>3359</v>
      </c>
      <c r="V519" s="167" t="s">
        <v>5104</v>
      </c>
      <c r="W519" s="167" t="s">
        <v>5105</v>
      </c>
      <c r="X519" s="167" t="s">
        <v>3359</v>
      </c>
    </row>
    <row r="520" spans="1:24">
      <c r="A520" s="161">
        <v>520</v>
      </c>
      <c r="B520" s="162" t="s">
        <v>2280</v>
      </c>
      <c r="C520" s="161" t="s">
        <v>236</v>
      </c>
      <c r="D520" s="162" t="s">
        <v>69</v>
      </c>
      <c r="K520" s="167" t="s">
        <v>237</v>
      </c>
      <c r="Q520" s="161" t="s">
        <v>1775</v>
      </c>
      <c r="R520" s="162" t="s">
        <v>3472</v>
      </c>
      <c r="S520" s="161" t="s">
        <v>34</v>
      </c>
    </row>
    <row r="521" spans="1:24">
      <c r="A521" s="161">
        <v>521</v>
      </c>
      <c r="B521" s="162" t="s">
        <v>2280</v>
      </c>
      <c r="C521" s="161" t="s">
        <v>240</v>
      </c>
      <c r="D521" s="162" t="s">
        <v>48</v>
      </c>
      <c r="L521" s="167" t="s">
        <v>241</v>
      </c>
      <c r="Q521" s="161" t="s">
        <v>1777</v>
      </c>
      <c r="R521" s="162" t="s">
        <v>1778</v>
      </c>
      <c r="S521" s="161" t="s">
        <v>64</v>
      </c>
      <c r="T521" s="167" t="s">
        <v>3471</v>
      </c>
      <c r="V521" s="167" t="s">
        <v>5793</v>
      </c>
      <c r="W521" s="167" t="s">
        <v>5106</v>
      </c>
    </row>
    <row r="522" spans="1:24">
      <c r="A522" s="161">
        <v>522</v>
      </c>
      <c r="B522" s="162" t="s">
        <v>2280</v>
      </c>
      <c r="C522" s="161" t="s">
        <v>253</v>
      </c>
      <c r="D522" s="162" t="s">
        <v>48</v>
      </c>
      <c r="L522" s="167" t="s">
        <v>254</v>
      </c>
      <c r="Q522" s="161" t="s">
        <v>1781</v>
      </c>
      <c r="R522" s="162" t="s">
        <v>1782</v>
      </c>
      <c r="S522" s="161" t="s">
        <v>43</v>
      </c>
      <c r="T522" s="167" t="s">
        <v>3470</v>
      </c>
      <c r="V522" s="167" t="s">
        <v>5794</v>
      </c>
      <c r="W522" s="167" t="s">
        <v>5107</v>
      </c>
    </row>
    <row r="523" spans="1:24">
      <c r="A523" s="161">
        <v>523</v>
      </c>
      <c r="B523" s="162" t="s">
        <v>2280</v>
      </c>
      <c r="C523" s="161" t="s">
        <v>258</v>
      </c>
      <c r="D523" s="162" t="s">
        <v>48</v>
      </c>
      <c r="L523" s="167" t="s">
        <v>259</v>
      </c>
      <c r="Q523" s="161" t="s">
        <v>1785</v>
      </c>
      <c r="R523" s="162" t="s">
        <v>3469</v>
      </c>
      <c r="S523" s="161" t="s">
        <v>43</v>
      </c>
      <c r="T523" s="167" t="s">
        <v>3468</v>
      </c>
      <c r="V523" s="167" t="s">
        <v>5795</v>
      </c>
      <c r="W523" s="167" t="s">
        <v>5108</v>
      </c>
    </row>
    <row r="524" spans="1:24">
      <c r="A524" s="161">
        <v>524</v>
      </c>
      <c r="B524" s="162" t="s">
        <v>2280</v>
      </c>
      <c r="C524" s="161" t="s">
        <v>264</v>
      </c>
      <c r="D524" s="162" t="s">
        <v>48</v>
      </c>
      <c r="L524" s="167" t="s">
        <v>265</v>
      </c>
      <c r="Q524" s="161" t="s">
        <v>1788</v>
      </c>
      <c r="R524" s="162" t="s">
        <v>1789</v>
      </c>
      <c r="S524" s="161" t="s">
        <v>43</v>
      </c>
      <c r="T524" s="167" t="s">
        <v>3467</v>
      </c>
      <c r="V524" s="167" t="s">
        <v>5796</v>
      </c>
      <c r="W524" s="167" t="s">
        <v>5109</v>
      </c>
    </row>
    <row r="525" spans="1:24">
      <c r="A525" s="161">
        <v>525</v>
      </c>
      <c r="B525" s="162" t="s">
        <v>2280</v>
      </c>
      <c r="C525" s="161" t="s">
        <v>268</v>
      </c>
      <c r="D525" s="162" t="s">
        <v>48</v>
      </c>
      <c r="L525" s="167" t="s">
        <v>269</v>
      </c>
      <c r="Q525" s="161" t="s">
        <v>1790</v>
      </c>
      <c r="R525" s="162" t="s">
        <v>1791</v>
      </c>
      <c r="S525" s="161" t="s">
        <v>43</v>
      </c>
      <c r="T525" s="167" t="s">
        <v>3466</v>
      </c>
      <c r="V525" s="167" t="s">
        <v>5797</v>
      </c>
      <c r="W525" s="167" t="s">
        <v>5110</v>
      </c>
    </row>
    <row r="526" spans="1:24">
      <c r="A526" s="161">
        <v>526</v>
      </c>
      <c r="B526" s="162" t="s">
        <v>2280</v>
      </c>
      <c r="C526" s="161" t="s">
        <v>274</v>
      </c>
      <c r="D526" s="162" t="s">
        <v>48</v>
      </c>
      <c r="L526" s="167" t="s">
        <v>275</v>
      </c>
      <c r="Q526" s="161" t="s">
        <v>1414</v>
      </c>
      <c r="R526" s="162" t="s">
        <v>1792</v>
      </c>
      <c r="S526" s="161" t="s">
        <v>43</v>
      </c>
      <c r="T526" s="167" t="s">
        <v>3465</v>
      </c>
      <c r="V526" s="167" t="s">
        <v>5798</v>
      </c>
      <c r="W526" s="167" t="s">
        <v>5111</v>
      </c>
    </row>
    <row r="527" spans="1:24">
      <c r="A527" s="161">
        <v>527</v>
      </c>
      <c r="B527" s="162" t="s">
        <v>2280</v>
      </c>
      <c r="C527" s="161" t="s">
        <v>278</v>
      </c>
      <c r="D527" s="162" t="s">
        <v>48</v>
      </c>
      <c r="L527" s="167" t="s">
        <v>279</v>
      </c>
      <c r="Q527" s="161" t="s">
        <v>1767</v>
      </c>
      <c r="R527" s="162" t="s">
        <v>3432</v>
      </c>
      <c r="S527" s="161" t="s">
        <v>43</v>
      </c>
      <c r="T527" s="167" t="s">
        <v>3464</v>
      </c>
      <c r="V527" s="167" t="s">
        <v>5799</v>
      </c>
      <c r="W527" s="167" t="s">
        <v>5112</v>
      </c>
    </row>
    <row r="528" spans="1:24">
      <c r="A528" s="161">
        <v>528</v>
      </c>
      <c r="B528" s="162" t="s">
        <v>2280</v>
      </c>
      <c r="C528" s="161" t="s">
        <v>284</v>
      </c>
      <c r="D528" s="162" t="s">
        <v>48</v>
      </c>
      <c r="L528" s="167" t="s">
        <v>285</v>
      </c>
      <c r="Q528" s="161" t="s">
        <v>1420</v>
      </c>
      <c r="R528" s="162" t="s">
        <v>1793</v>
      </c>
      <c r="S528" s="161" t="s">
        <v>43</v>
      </c>
      <c r="T528" s="167" t="s">
        <v>3463</v>
      </c>
      <c r="V528" s="167" t="s">
        <v>5800</v>
      </c>
      <c r="W528" s="167" t="s">
        <v>5113</v>
      </c>
    </row>
    <row r="529" spans="1:24">
      <c r="A529" s="161">
        <v>529</v>
      </c>
      <c r="B529" s="162" t="s">
        <v>2280</v>
      </c>
      <c r="C529" s="161" t="s">
        <v>1794</v>
      </c>
      <c r="D529" s="162" t="s">
        <v>60</v>
      </c>
      <c r="J529" s="167" t="s">
        <v>1795</v>
      </c>
      <c r="Q529" s="161" t="s">
        <v>1796</v>
      </c>
      <c r="R529" s="162" t="s">
        <v>1797</v>
      </c>
      <c r="S529" s="161" t="s">
        <v>43</v>
      </c>
      <c r="T529" s="167" t="s">
        <v>3462</v>
      </c>
      <c r="U529" s="167">
        <v>1</v>
      </c>
      <c r="V529" s="167" t="s">
        <v>5114</v>
      </c>
      <c r="W529" s="167" t="s">
        <v>5115</v>
      </c>
      <c r="X529" s="167">
        <v>1</v>
      </c>
    </row>
    <row r="530" spans="1:24">
      <c r="A530" s="161">
        <v>530</v>
      </c>
      <c r="B530" s="162" t="s">
        <v>2280</v>
      </c>
      <c r="C530" s="161" t="s">
        <v>1798</v>
      </c>
      <c r="D530" s="162" t="s">
        <v>69</v>
      </c>
      <c r="K530" s="167" t="s">
        <v>1799</v>
      </c>
      <c r="Q530" s="161" t="s">
        <v>1800</v>
      </c>
      <c r="R530" s="162" t="s">
        <v>1801</v>
      </c>
      <c r="S530" s="161" t="s">
        <v>34</v>
      </c>
    </row>
    <row r="531" spans="1:24">
      <c r="A531" s="161">
        <v>531</v>
      </c>
      <c r="B531" s="162" t="s">
        <v>2280</v>
      </c>
      <c r="C531" s="161" t="s">
        <v>1802</v>
      </c>
      <c r="D531" s="162" t="s">
        <v>48</v>
      </c>
      <c r="L531" s="167" t="s">
        <v>1803</v>
      </c>
      <c r="Q531" s="161" t="s">
        <v>1804</v>
      </c>
      <c r="R531" s="162" t="s">
        <v>1805</v>
      </c>
      <c r="S531" s="161" t="s">
        <v>64</v>
      </c>
      <c r="T531" s="167" t="s">
        <v>3461</v>
      </c>
      <c r="V531" s="167" t="s">
        <v>5801</v>
      </c>
      <c r="W531" s="167" t="s">
        <v>5116</v>
      </c>
    </row>
    <row r="532" spans="1:24">
      <c r="A532" s="161">
        <v>532</v>
      </c>
      <c r="B532" s="162" t="s">
        <v>2280</v>
      </c>
      <c r="C532" s="161" t="s">
        <v>1806</v>
      </c>
      <c r="D532" s="162" t="s">
        <v>48</v>
      </c>
      <c r="L532" s="167" t="s">
        <v>1807</v>
      </c>
      <c r="Q532" s="161" t="s">
        <v>1808</v>
      </c>
      <c r="R532" s="162" t="s">
        <v>1809</v>
      </c>
      <c r="S532" s="161" t="s">
        <v>43</v>
      </c>
      <c r="T532" s="167" t="s">
        <v>3460</v>
      </c>
      <c r="V532" s="167" t="s">
        <v>5802</v>
      </c>
      <c r="W532" s="167" t="s">
        <v>5117</v>
      </c>
    </row>
    <row r="533" spans="1:24">
      <c r="A533" s="161">
        <v>533</v>
      </c>
      <c r="B533" s="162" t="s">
        <v>1812</v>
      </c>
      <c r="C533" s="161" t="s">
        <v>1813</v>
      </c>
      <c r="D533" s="162" t="s">
        <v>60</v>
      </c>
      <c r="H533" s="167" t="s">
        <v>1814</v>
      </c>
      <c r="Q533" s="161" t="s">
        <v>1815</v>
      </c>
      <c r="R533" s="162" t="s">
        <v>1816</v>
      </c>
      <c r="S533" s="161" t="s">
        <v>1239</v>
      </c>
      <c r="T533" s="167" t="s">
        <v>3459</v>
      </c>
      <c r="U533" s="167" t="s">
        <v>3359</v>
      </c>
      <c r="V533" s="167" t="s">
        <v>5118</v>
      </c>
      <c r="W533" s="167" t="s">
        <v>5119</v>
      </c>
      <c r="X533" s="167" t="s">
        <v>3359</v>
      </c>
    </row>
    <row r="534" spans="1:24">
      <c r="A534" s="161">
        <v>534</v>
      </c>
      <c r="B534" s="162" t="s">
        <v>1812</v>
      </c>
      <c r="C534" s="161" t="s">
        <v>1820</v>
      </c>
      <c r="D534" s="162" t="s">
        <v>69</v>
      </c>
      <c r="I534" s="167" t="s">
        <v>1821</v>
      </c>
      <c r="Q534" s="161" t="s">
        <v>1822</v>
      </c>
      <c r="R534" s="162" t="s">
        <v>1823</v>
      </c>
      <c r="S534" s="161" t="s">
        <v>73</v>
      </c>
    </row>
    <row r="535" spans="1:24">
      <c r="A535" s="161">
        <v>535</v>
      </c>
      <c r="B535" s="162" t="s">
        <v>1812</v>
      </c>
      <c r="C535" s="161" t="s">
        <v>1824</v>
      </c>
      <c r="D535" s="162" t="s">
        <v>48</v>
      </c>
      <c r="J535" s="167" t="s">
        <v>1825</v>
      </c>
      <c r="Q535" s="161" t="s">
        <v>1826</v>
      </c>
      <c r="R535" s="162" t="s">
        <v>1827</v>
      </c>
      <c r="S535" s="161" t="s">
        <v>64</v>
      </c>
      <c r="T535" s="167" t="s">
        <v>4032</v>
      </c>
      <c r="V535" s="167" t="s">
        <v>5803</v>
      </c>
      <c r="W535" s="167" t="s">
        <v>5120</v>
      </c>
    </row>
    <row r="536" spans="1:24">
      <c r="A536" s="161">
        <v>536</v>
      </c>
      <c r="B536" s="162" t="s">
        <v>1812</v>
      </c>
      <c r="C536" s="161" t="s">
        <v>1830</v>
      </c>
      <c r="D536" s="162" t="s">
        <v>48</v>
      </c>
      <c r="J536" s="167" t="s">
        <v>1831</v>
      </c>
      <c r="Q536" s="161" t="s">
        <v>1832</v>
      </c>
      <c r="R536" s="162" t="s">
        <v>3458</v>
      </c>
      <c r="S536" s="161" t="s">
        <v>43</v>
      </c>
      <c r="T536" s="167" t="s">
        <v>3457</v>
      </c>
      <c r="V536" s="167" t="s">
        <v>5804</v>
      </c>
      <c r="W536" s="167" t="s">
        <v>5121</v>
      </c>
    </row>
    <row r="537" spans="1:24">
      <c r="A537" s="161">
        <v>537</v>
      </c>
      <c r="B537" s="162" t="s">
        <v>1812</v>
      </c>
      <c r="C537" s="161" t="s">
        <v>1835</v>
      </c>
      <c r="D537" s="162" t="s">
        <v>60</v>
      </c>
      <c r="J537" s="167" t="s">
        <v>1836</v>
      </c>
      <c r="Q537" s="161" t="s">
        <v>1837</v>
      </c>
      <c r="R537" s="162" t="s">
        <v>1838</v>
      </c>
      <c r="S537" s="161" t="s">
        <v>210</v>
      </c>
      <c r="T537" s="167" t="s">
        <v>3456</v>
      </c>
      <c r="U537" s="167" t="s">
        <v>3359</v>
      </c>
      <c r="V537" s="167" t="s">
        <v>5122</v>
      </c>
      <c r="W537" s="167" t="s">
        <v>5123</v>
      </c>
      <c r="X537" s="167" t="s">
        <v>3359</v>
      </c>
    </row>
    <row r="538" spans="1:24">
      <c r="A538" s="161">
        <v>538</v>
      </c>
      <c r="B538" s="162" t="s">
        <v>1812</v>
      </c>
      <c r="C538" s="161" t="s">
        <v>211</v>
      </c>
      <c r="D538" s="162" t="s">
        <v>69</v>
      </c>
      <c r="K538" s="167" t="s">
        <v>212</v>
      </c>
      <c r="Q538" s="161" t="s">
        <v>1839</v>
      </c>
      <c r="R538" s="162" t="s">
        <v>1840</v>
      </c>
      <c r="S538" s="161" t="s">
        <v>73</v>
      </c>
    </row>
    <row r="539" spans="1:24">
      <c r="A539" s="161">
        <v>539</v>
      </c>
      <c r="B539" s="162" t="s">
        <v>1812</v>
      </c>
      <c r="C539" s="161" t="s">
        <v>215</v>
      </c>
      <c r="D539" s="162" t="s">
        <v>48</v>
      </c>
      <c r="L539" s="167" t="s">
        <v>216</v>
      </c>
      <c r="Q539" s="161" t="s">
        <v>1841</v>
      </c>
      <c r="R539" s="162" t="s">
        <v>3455</v>
      </c>
      <c r="S539" s="161" t="s">
        <v>43</v>
      </c>
      <c r="T539" s="167" t="s">
        <v>3454</v>
      </c>
      <c r="V539" s="167" t="s">
        <v>5805</v>
      </c>
      <c r="W539" s="167" t="s">
        <v>5124</v>
      </c>
    </row>
    <row r="540" spans="1:24">
      <c r="A540" s="161">
        <v>540</v>
      </c>
      <c r="B540" s="162" t="s">
        <v>1812</v>
      </c>
      <c r="C540" s="161" t="s">
        <v>219</v>
      </c>
      <c r="D540" s="162" t="s">
        <v>48</v>
      </c>
      <c r="L540" s="167" t="s">
        <v>220</v>
      </c>
      <c r="Q540" s="161" t="s">
        <v>1843</v>
      </c>
      <c r="R540" s="162" t="s">
        <v>3453</v>
      </c>
      <c r="S540" s="161" t="s">
        <v>43</v>
      </c>
      <c r="T540" s="167" t="s">
        <v>3452</v>
      </c>
      <c r="V540" s="167" t="s">
        <v>5806</v>
      </c>
      <c r="W540" s="167" t="s">
        <v>5125</v>
      </c>
    </row>
    <row r="541" spans="1:24">
      <c r="A541" s="161">
        <v>541</v>
      </c>
      <c r="B541" s="162" t="s">
        <v>1812</v>
      </c>
      <c r="C541" s="161" t="s">
        <v>226</v>
      </c>
      <c r="D541" s="162" t="s">
        <v>48</v>
      </c>
      <c r="L541" s="167" t="s">
        <v>227</v>
      </c>
      <c r="Q541" s="161" t="s">
        <v>1847</v>
      </c>
      <c r="R541" s="162" t="s">
        <v>3451</v>
      </c>
      <c r="S541" s="161" t="s">
        <v>43</v>
      </c>
      <c r="T541" s="167" t="s">
        <v>4033</v>
      </c>
      <c r="V541" s="167" t="s">
        <v>5807</v>
      </c>
      <c r="W541" s="167" t="s">
        <v>5126</v>
      </c>
    </row>
    <row r="542" spans="1:24">
      <c r="A542" s="161">
        <v>542</v>
      </c>
      <c r="B542" s="162" t="s">
        <v>1812</v>
      </c>
      <c r="C542" s="161" t="s">
        <v>1849</v>
      </c>
      <c r="D542" s="162" t="s">
        <v>60</v>
      </c>
      <c r="J542" s="167" t="s">
        <v>1850</v>
      </c>
      <c r="Q542" s="161" t="s">
        <v>1851</v>
      </c>
      <c r="R542" s="162" t="s">
        <v>1852</v>
      </c>
      <c r="S542" s="161" t="s">
        <v>64</v>
      </c>
      <c r="T542" s="167" t="s">
        <v>3450</v>
      </c>
    </row>
    <row r="543" spans="1:24">
      <c r="A543" s="161">
        <v>543</v>
      </c>
      <c r="B543" s="162" t="s">
        <v>1812</v>
      </c>
      <c r="C543" s="161" t="s">
        <v>1853</v>
      </c>
      <c r="D543" s="162" t="s">
        <v>69</v>
      </c>
      <c r="K543" s="167" t="s">
        <v>1854</v>
      </c>
      <c r="Q543" s="161" t="s">
        <v>1855</v>
      </c>
      <c r="R543" s="162" t="s">
        <v>1856</v>
      </c>
      <c r="S543" s="161" t="s">
        <v>34</v>
      </c>
    </row>
    <row r="544" spans="1:24">
      <c r="A544" s="161">
        <v>544</v>
      </c>
      <c r="B544" s="162" t="s">
        <v>1812</v>
      </c>
      <c r="C544" s="161" t="s">
        <v>1857</v>
      </c>
      <c r="D544" s="162" t="s">
        <v>60</v>
      </c>
      <c r="L544" s="167" t="s">
        <v>1858</v>
      </c>
      <c r="Q544" s="161" t="s">
        <v>1859</v>
      </c>
      <c r="R544" s="162" t="s">
        <v>1860</v>
      </c>
      <c r="S544" s="161" t="s">
        <v>43</v>
      </c>
      <c r="T544" s="167" t="s">
        <v>3449</v>
      </c>
      <c r="U544" s="167">
        <v>1</v>
      </c>
      <c r="V544" s="167" t="s">
        <v>5127</v>
      </c>
      <c r="W544" s="167" t="s">
        <v>5128</v>
      </c>
      <c r="X544" s="167">
        <v>1</v>
      </c>
    </row>
    <row r="545" spans="1:24">
      <c r="A545" s="161">
        <v>545</v>
      </c>
      <c r="B545" s="162" t="s">
        <v>1812</v>
      </c>
      <c r="C545" s="161" t="s">
        <v>236</v>
      </c>
      <c r="D545" s="162" t="s">
        <v>69</v>
      </c>
      <c r="M545" s="167" t="s">
        <v>237</v>
      </c>
      <c r="Q545" s="161" t="s">
        <v>1861</v>
      </c>
      <c r="R545" s="162" t="s">
        <v>1862</v>
      </c>
      <c r="S545" s="161" t="s">
        <v>34</v>
      </c>
    </row>
    <row r="546" spans="1:24">
      <c r="A546" s="161">
        <v>546</v>
      </c>
      <c r="B546" s="162" t="s">
        <v>1812</v>
      </c>
      <c r="C546" s="161" t="s">
        <v>240</v>
      </c>
      <c r="D546" s="162" t="s">
        <v>48</v>
      </c>
      <c r="N546" s="167" t="s">
        <v>241</v>
      </c>
      <c r="Q546" s="161" t="s">
        <v>1863</v>
      </c>
      <c r="R546" s="162" t="s">
        <v>1864</v>
      </c>
      <c r="S546" s="161" t="s">
        <v>64</v>
      </c>
      <c r="T546" s="167" t="s">
        <v>3448</v>
      </c>
      <c r="V546" s="167" t="s">
        <v>5808</v>
      </c>
      <c r="W546" s="167" t="s">
        <v>5129</v>
      </c>
    </row>
    <row r="547" spans="1:24">
      <c r="A547" s="161">
        <v>547</v>
      </c>
      <c r="B547" s="162" t="s">
        <v>1812</v>
      </c>
      <c r="C547" s="161" t="s">
        <v>1865</v>
      </c>
      <c r="D547" s="162" t="s">
        <v>48</v>
      </c>
      <c r="N547" s="167" t="s">
        <v>1866</v>
      </c>
      <c r="Q547" s="161" t="s">
        <v>1867</v>
      </c>
      <c r="R547" s="162" t="s">
        <v>1868</v>
      </c>
      <c r="S547" s="161" t="s">
        <v>64</v>
      </c>
      <c r="T547" s="167" t="s">
        <v>3447</v>
      </c>
      <c r="V547" s="167" t="s">
        <v>5809</v>
      </c>
      <c r="W547" s="167" t="s">
        <v>5130</v>
      </c>
    </row>
    <row r="548" spans="1:24">
      <c r="A548" s="161">
        <v>548</v>
      </c>
      <c r="B548" s="162" t="s">
        <v>1812</v>
      </c>
      <c r="C548" s="161" t="s">
        <v>264</v>
      </c>
      <c r="D548" s="162" t="s">
        <v>48</v>
      </c>
      <c r="N548" s="167" t="s">
        <v>265</v>
      </c>
      <c r="Q548" s="161" t="s">
        <v>1869</v>
      </c>
      <c r="R548" s="162" t="s">
        <v>1870</v>
      </c>
      <c r="S548" s="161" t="s">
        <v>43</v>
      </c>
      <c r="T548" s="167" t="s">
        <v>3446</v>
      </c>
      <c r="V548" s="167" t="s">
        <v>5810</v>
      </c>
      <c r="W548" s="167" t="s">
        <v>5131</v>
      </c>
    </row>
    <row r="549" spans="1:24">
      <c r="A549" s="161">
        <v>549</v>
      </c>
      <c r="B549" s="162" t="s">
        <v>1812</v>
      </c>
      <c r="C549" s="161" t="s">
        <v>1871</v>
      </c>
      <c r="D549" s="162" t="s">
        <v>60</v>
      </c>
      <c r="L549" s="167" t="s">
        <v>1872</v>
      </c>
      <c r="Q549" s="161" t="s">
        <v>1873</v>
      </c>
      <c r="R549" s="162" t="s">
        <v>1874</v>
      </c>
      <c r="S549" s="161" t="s">
        <v>43</v>
      </c>
      <c r="T549" s="167" t="s">
        <v>3445</v>
      </c>
      <c r="U549" s="167">
        <v>1</v>
      </c>
      <c r="V549" s="167" t="s">
        <v>5132</v>
      </c>
      <c r="W549" s="167" t="s">
        <v>5133</v>
      </c>
      <c r="X549" s="167">
        <v>1</v>
      </c>
    </row>
    <row r="550" spans="1:24">
      <c r="A550" s="161">
        <v>550</v>
      </c>
      <c r="B550" s="162" t="s">
        <v>1812</v>
      </c>
      <c r="C550" s="161" t="s">
        <v>236</v>
      </c>
      <c r="D550" s="162" t="s">
        <v>69</v>
      </c>
      <c r="M550" s="167" t="s">
        <v>237</v>
      </c>
      <c r="Q550" s="161" t="s">
        <v>1875</v>
      </c>
      <c r="R550" s="162" t="s">
        <v>1876</v>
      </c>
      <c r="S550" s="161" t="s">
        <v>34</v>
      </c>
    </row>
    <row r="551" spans="1:24">
      <c r="A551" s="161">
        <v>551</v>
      </c>
      <c r="B551" s="162" t="s">
        <v>1812</v>
      </c>
      <c r="C551" s="161" t="s">
        <v>240</v>
      </c>
      <c r="D551" s="162" t="s">
        <v>48</v>
      </c>
      <c r="N551" s="167" t="s">
        <v>241</v>
      </c>
      <c r="Q551" s="161" t="s">
        <v>1877</v>
      </c>
      <c r="R551" s="162" t="s">
        <v>1878</v>
      </c>
      <c r="S551" s="161" t="s">
        <v>64</v>
      </c>
      <c r="T551" s="167" t="s">
        <v>3444</v>
      </c>
      <c r="V551" s="167" t="s">
        <v>5811</v>
      </c>
      <c r="W551" s="167" t="s">
        <v>5134</v>
      </c>
    </row>
    <row r="552" spans="1:24">
      <c r="A552" s="161">
        <v>552</v>
      </c>
      <c r="B552" s="162" t="s">
        <v>1812</v>
      </c>
      <c r="C552" s="161" t="s">
        <v>1865</v>
      </c>
      <c r="D552" s="162" t="s">
        <v>48</v>
      </c>
      <c r="N552" s="167" t="s">
        <v>1866</v>
      </c>
      <c r="Q552" s="161" t="s">
        <v>1881</v>
      </c>
      <c r="R552" s="162" t="s">
        <v>1882</v>
      </c>
      <c r="S552" s="161" t="s">
        <v>64</v>
      </c>
      <c r="T552" s="167" t="s">
        <v>3443</v>
      </c>
      <c r="V552" s="167" t="s">
        <v>5812</v>
      </c>
      <c r="W552" s="167" t="s">
        <v>5135</v>
      </c>
    </row>
    <row r="553" spans="1:24">
      <c r="A553" s="161">
        <v>553</v>
      </c>
      <c r="B553" s="162" t="s">
        <v>1812</v>
      </c>
      <c r="C553" s="161" t="s">
        <v>264</v>
      </c>
      <c r="D553" s="162" t="s">
        <v>48</v>
      </c>
      <c r="N553" s="167" t="s">
        <v>265</v>
      </c>
      <c r="Q553" s="161" t="s">
        <v>1885</v>
      </c>
      <c r="R553" s="162" t="s">
        <v>1886</v>
      </c>
      <c r="S553" s="161" t="s">
        <v>43</v>
      </c>
      <c r="T553" s="167" t="s">
        <v>3442</v>
      </c>
      <c r="V553" s="167" t="s">
        <v>5813</v>
      </c>
      <c r="W553" s="167" t="s">
        <v>5136</v>
      </c>
    </row>
    <row r="554" spans="1:24">
      <c r="A554" s="161">
        <v>554</v>
      </c>
      <c r="B554" s="162" t="s">
        <v>1812</v>
      </c>
      <c r="C554" s="161" t="s">
        <v>1887</v>
      </c>
      <c r="D554" s="162" t="s">
        <v>60</v>
      </c>
      <c r="L554" s="167" t="s">
        <v>1888</v>
      </c>
      <c r="Q554" s="161" t="s">
        <v>1889</v>
      </c>
      <c r="R554" s="162" t="s">
        <v>3441</v>
      </c>
      <c r="S554" s="161" t="s">
        <v>43</v>
      </c>
      <c r="T554" s="167" t="s">
        <v>3438</v>
      </c>
      <c r="U554" s="167">
        <v>1</v>
      </c>
      <c r="V554" s="167" t="s">
        <v>5137</v>
      </c>
      <c r="W554" s="167" t="s">
        <v>5138</v>
      </c>
      <c r="X554" s="167">
        <v>1</v>
      </c>
    </row>
    <row r="555" spans="1:24">
      <c r="A555" s="161">
        <v>555</v>
      </c>
      <c r="B555" s="162" t="s">
        <v>1812</v>
      </c>
      <c r="C555" s="161" t="s">
        <v>236</v>
      </c>
      <c r="D555" s="162" t="s">
        <v>69</v>
      </c>
      <c r="M555" s="167" t="s">
        <v>237</v>
      </c>
      <c r="Q555" s="161" t="s">
        <v>1891</v>
      </c>
      <c r="R555" s="162" t="s">
        <v>1892</v>
      </c>
      <c r="S555" s="161" t="s">
        <v>34</v>
      </c>
    </row>
    <row r="556" spans="1:24">
      <c r="A556" s="161">
        <v>556</v>
      </c>
      <c r="B556" s="162" t="s">
        <v>1812</v>
      </c>
      <c r="C556" s="161" t="s">
        <v>240</v>
      </c>
      <c r="D556" s="162" t="s">
        <v>48</v>
      </c>
      <c r="N556" s="167" t="s">
        <v>241</v>
      </c>
      <c r="Q556" s="161" t="s">
        <v>1893</v>
      </c>
      <c r="R556" s="162" t="s">
        <v>1894</v>
      </c>
      <c r="S556" s="161" t="s">
        <v>64</v>
      </c>
      <c r="T556" s="167" t="s">
        <v>3437</v>
      </c>
      <c r="V556" s="167" t="s">
        <v>5814</v>
      </c>
      <c r="W556" s="167" t="s">
        <v>5139</v>
      </c>
    </row>
    <row r="557" spans="1:24">
      <c r="A557" s="161">
        <v>557</v>
      </c>
      <c r="B557" s="162" t="s">
        <v>1812</v>
      </c>
      <c r="C557" s="161" t="s">
        <v>1865</v>
      </c>
      <c r="D557" s="162" t="s">
        <v>48</v>
      </c>
      <c r="N557" s="167" t="s">
        <v>1866</v>
      </c>
      <c r="Q557" s="161" t="s">
        <v>1897</v>
      </c>
      <c r="R557" s="162" t="s">
        <v>1898</v>
      </c>
      <c r="S557" s="161" t="s">
        <v>64</v>
      </c>
      <c r="T557" s="167" t="s">
        <v>3436</v>
      </c>
      <c r="V557" s="167" t="s">
        <v>5815</v>
      </c>
      <c r="W557" s="167" t="s">
        <v>5140</v>
      </c>
    </row>
    <row r="558" spans="1:24">
      <c r="A558" s="161">
        <v>558</v>
      </c>
      <c r="B558" s="162" t="s">
        <v>1812</v>
      </c>
      <c r="C558" s="161" t="s">
        <v>258</v>
      </c>
      <c r="D558" s="162" t="s">
        <v>48</v>
      </c>
      <c r="N558" s="167" t="s">
        <v>259</v>
      </c>
      <c r="Q558" s="161" t="s">
        <v>1899</v>
      </c>
      <c r="R558" s="162" t="s">
        <v>1900</v>
      </c>
      <c r="S558" s="161" t="s">
        <v>43</v>
      </c>
      <c r="T558" s="167" t="s">
        <v>3435</v>
      </c>
      <c r="V558" s="167" t="s">
        <v>5816</v>
      </c>
      <c r="W558" s="167" t="s">
        <v>5141</v>
      </c>
    </row>
    <row r="559" spans="1:24">
      <c r="A559" s="161">
        <v>559</v>
      </c>
      <c r="B559" s="162" t="s">
        <v>1812</v>
      </c>
      <c r="C559" s="161" t="s">
        <v>264</v>
      </c>
      <c r="D559" s="162" t="s">
        <v>48</v>
      </c>
      <c r="N559" s="167" t="s">
        <v>265</v>
      </c>
      <c r="Q559" s="161" t="s">
        <v>1901</v>
      </c>
      <c r="R559" s="162" t="s">
        <v>1902</v>
      </c>
      <c r="S559" s="161" t="s">
        <v>43</v>
      </c>
      <c r="T559" s="167" t="s">
        <v>3434</v>
      </c>
      <c r="V559" s="167" t="s">
        <v>5817</v>
      </c>
      <c r="W559" s="167" t="s">
        <v>5142</v>
      </c>
    </row>
    <row r="560" spans="1:24">
      <c r="A560" s="161">
        <v>560</v>
      </c>
      <c r="B560" s="162" t="s">
        <v>1812</v>
      </c>
      <c r="C560" s="161" t="s">
        <v>274</v>
      </c>
      <c r="D560" s="162" t="s">
        <v>48</v>
      </c>
      <c r="N560" s="167" t="s">
        <v>275</v>
      </c>
      <c r="Q560" s="161" t="s">
        <v>1903</v>
      </c>
      <c r="R560" s="162" t="s">
        <v>3440</v>
      </c>
      <c r="S560" s="161" t="s">
        <v>43</v>
      </c>
      <c r="T560" s="167" t="s">
        <v>3433</v>
      </c>
      <c r="V560" s="167" t="s">
        <v>5818</v>
      </c>
      <c r="W560" s="167" t="s">
        <v>5143</v>
      </c>
    </row>
    <row r="561" spans="1:24">
      <c r="A561" s="161">
        <v>561</v>
      </c>
      <c r="B561" s="162" t="s">
        <v>1812</v>
      </c>
      <c r="C561" s="161" t="s">
        <v>278</v>
      </c>
      <c r="D561" s="162" t="s">
        <v>48</v>
      </c>
      <c r="N561" s="167" t="s">
        <v>279</v>
      </c>
      <c r="Q561" s="161" t="s">
        <v>1907</v>
      </c>
      <c r="R561" s="162" t="s">
        <v>3432</v>
      </c>
      <c r="S561" s="161" t="s">
        <v>43</v>
      </c>
      <c r="T561" s="167" t="s">
        <v>3431</v>
      </c>
      <c r="V561" s="167" t="s">
        <v>5819</v>
      </c>
      <c r="W561" s="167" t="s">
        <v>5144</v>
      </c>
    </row>
    <row r="562" spans="1:24">
      <c r="A562" s="161">
        <v>562</v>
      </c>
      <c r="B562" s="162" t="s">
        <v>1812</v>
      </c>
      <c r="C562" s="161" t="s">
        <v>284</v>
      </c>
      <c r="D562" s="162" t="s">
        <v>48</v>
      </c>
      <c r="N562" s="167" t="s">
        <v>285</v>
      </c>
      <c r="Q562" s="161" t="s">
        <v>1908</v>
      </c>
      <c r="R562" s="162" t="s">
        <v>3439</v>
      </c>
      <c r="S562" s="161" t="s">
        <v>43</v>
      </c>
      <c r="T562" s="167" t="s">
        <v>3430</v>
      </c>
      <c r="V562" s="167" t="s">
        <v>5820</v>
      </c>
      <c r="W562" s="167" t="s">
        <v>5145</v>
      </c>
    </row>
    <row r="563" spans="1:24">
      <c r="A563" s="161">
        <v>563</v>
      </c>
      <c r="B563" s="162" t="s">
        <v>1812</v>
      </c>
      <c r="C563" s="161" t="s">
        <v>1887</v>
      </c>
      <c r="D563" s="162" t="s">
        <v>60</v>
      </c>
      <c r="L563" s="167" t="s">
        <v>1888</v>
      </c>
      <c r="Q563" s="161" t="s">
        <v>1910</v>
      </c>
      <c r="R563" s="162" t="s">
        <v>1911</v>
      </c>
      <c r="S563" s="161" t="s">
        <v>210</v>
      </c>
      <c r="T563" s="167" t="s">
        <v>3438</v>
      </c>
      <c r="U563" s="167" t="s">
        <v>3359</v>
      </c>
      <c r="V563" s="167" t="s">
        <v>5146</v>
      </c>
      <c r="W563" s="167" t="s">
        <v>5147</v>
      </c>
      <c r="X563" s="167" t="s">
        <v>3359</v>
      </c>
    </row>
    <row r="564" spans="1:24">
      <c r="A564" s="161">
        <v>564</v>
      </c>
      <c r="B564" s="162" t="s">
        <v>1812</v>
      </c>
      <c r="C564" s="161" t="s">
        <v>236</v>
      </c>
      <c r="D564" s="162" t="s">
        <v>69</v>
      </c>
      <c r="M564" s="167" t="s">
        <v>237</v>
      </c>
      <c r="Q564" s="161" t="s">
        <v>1914</v>
      </c>
      <c r="R564" s="162" t="s">
        <v>1915</v>
      </c>
      <c r="S564" s="161" t="s">
        <v>34</v>
      </c>
    </row>
    <row r="565" spans="1:24">
      <c r="A565" s="161">
        <v>565</v>
      </c>
      <c r="B565" s="162" t="s">
        <v>1812</v>
      </c>
      <c r="C565" s="161" t="s">
        <v>240</v>
      </c>
      <c r="D565" s="162" t="s">
        <v>48</v>
      </c>
      <c r="N565" s="167" t="s">
        <v>241</v>
      </c>
      <c r="Q565" s="161" t="s">
        <v>1916</v>
      </c>
      <c r="R565" s="162" t="s">
        <v>1894</v>
      </c>
      <c r="S565" s="161" t="s">
        <v>64</v>
      </c>
      <c r="T565" s="167" t="s">
        <v>3437</v>
      </c>
      <c r="V565" s="167" t="s">
        <v>5821</v>
      </c>
      <c r="W565" s="167" t="s">
        <v>5148</v>
      </c>
    </row>
    <row r="566" spans="1:24">
      <c r="A566" s="161">
        <v>566</v>
      </c>
      <c r="B566" s="162" t="s">
        <v>1812</v>
      </c>
      <c r="C566" s="161" t="s">
        <v>1865</v>
      </c>
      <c r="D566" s="162" t="s">
        <v>48</v>
      </c>
      <c r="N566" s="167" t="s">
        <v>1866</v>
      </c>
      <c r="Q566" s="161" t="s">
        <v>1919</v>
      </c>
      <c r="R566" s="162" t="s">
        <v>1898</v>
      </c>
      <c r="S566" s="161" t="s">
        <v>64</v>
      </c>
      <c r="T566" s="167" t="s">
        <v>3436</v>
      </c>
      <c r="V566" s="167" t="s">
        <v>5822</v>
      </c>
      <c r="W566" s="167" t="s">
        <v>5149</v>
      </c>
    </row>
    <row r="567" spans="1:24">
      <c r="A567" s="161">
        <v>567</v>
      </c>
      <c r="B567" s="162" t="s">
        <v>1812</v>
      </c>
      <c r="C567" s="161" t="s">
        <v>258</v>
      </c>
      <c r="D567" s="162" t="s">
        <v>48</v>
      </c>
      <c r="N567" s="167" t="s">
        <v>259</v>
      </c>
      <c r="Q567" s="161" t="s">
        <v>1899</v>
      </c>
      <c r="R567" s="162" t="s">
        <v>1900</v>
      </c>
      <c r="S567" s="161" t="s">
        <v>43</v>
      </c>
      <c r="T567" s="167" t="s">
        <v>3435</v>
      </c>
      <c r="V567" s="167" t="s">
        <v>5823</v>
      </c>
      <c r="W567" s="167" t="s">
        <v>5150</v>
      </c>
    </row>
    <row r="568" spans="1:24">
      <c r="A568" s="161">
        <v>568</v>
      </c>
      <c r="B568" s="162" t="s">
        <v>1812</v>
      </c>
      <c r="C568" s="161" t="s">
        <v>264</v>
      </c>
      <c r="D568" s="162" t="s">
        <v>48</v>
      </c>
      <c r="N568" s="167" t="s">
        <v>265</v>
      </c>
      <c r="Q568" s="161" t="s">
        <v>1920</v>
      </c>
      <c r="R568" s="162" t="s">
        <v>1921</v>
      </c>
      <c r="S568" s="161" t="s">
        <v>43</v>
      </c>
      <c r="T568" s="167" t="s">
        <v>3434</v>
      </c>
      <c r="V568" s="167" t="s">
        <v>5824</v>
      </c>
      <c r="W568" s="167" t="s">
        <v>5151</v>
      </c>
    </row>
    <row r="569" spans="1:24">
      <c r="A569" s="161">
        <v>569</v>
      </c>
      <c r="B569" s="162" t="s">
        <v>1812</v>
      </c>
      <c r="C569" s="161" t="s">
        <v>274</v>
      </c>
      <c r="D569" s="162" t="s">
        <v>48</v>
      </c>
      <c r="N569" s="167" t="s">
        <v>275</v>
      </c>
      <c r="Q569" s="161" t="s">
        <v>1903</v>
      </c>
      <c r="R569" s="162" t="s">
        <v>1922</v>
      </c>
      <c r="S569" s="161" t="s">
        <v>43</v>
      </c>
      <c r="T569" s="167" t="s">
        <v>3433</v>
      </c>
      <c r="V569" s="167" t="s">
        <v>5825</v>
      </c>
      <c r="W569" s="167" t="s">
        <v>5152</v>
      </c>
    </row>
    <row r="570" spans="1:24">
      <c r="A570" s="161">
        <v>570</v>
      </c>
      <c r="B570" s="162" t="s">
        <v>1812</v>
      </c>
      <c r="C570" s="161" t="s">
        <v>278</v>
      </c>
      <c r="D570" s="162" t="s">
        <v>48</v>
      </c>
      <c r="N570" s="167" t="s">
        <v>279</v>
      </c>
      <c r="Q570" s="161" t="s">
        <v>1907</v>
      </c>
      <c r="R570" s="162" t="s">
        <v>3432</v>
      </c>
      <c r="S570" s="161" t="s">
        <v>43</v>
      </c>
      <c r="T570" s="167" t="s">
        <v>3431</v>
      </c>
      <c r="V570" s="167" t="s">
        <v>5826</v>
      </c>
      <c r="W570" s="167" t="s">
        <v>5153</v>
      </c>
    </row>
    <row r="571" spans="1:24">
      <c r="A571" s="161">
        <v>571</v>
      </c>
      <c r="B571" s="162" t="s">
        <v>1812</v>
      </c>
      <c r="C571" s="161" t="s">
        <v>284</v>
      </c>
      <c r="D571" s="162" t="s">
        <v>48</v>
      </c>
      <c r="N571" s="167" t="s">
        <v>285</v>
      </c>
      <c r="Q571" s="161" t="s">
        <v>1908</v>
      </c>
      <c r="R571" s="162" t="s">
        <v>1925</v>
      </c>
      <c r="S571" s="161" t="s">
        <v>43</v>
      </c>
      <c r="T571" s="167" t="s">
        <v>3430</v>
      </c>
      <c r="V571" s="167" t="s">
        <v>5827</v>
      </c>
      <c r="W571" s="167" t="s">
        <v>5154</v>
      </c>
    </row>
    <row r="572" spans="1:24">
      <c r="A572" s="161">
        <v>572</v>
      </c>
      <c r="B572" s="162" t="s">
        <v>1812</v>
      </c>
      <c r="C572" s="161" t="s">
        <v>1926</v>
      </c>
      <c r="D572" s="162" t="s">
        <v>60</v>
      </c>
      <c r="L572" s="167" t="s">
        <v>1927</v>
      </c>
      <c r="Q572" s="161" t="s">
        <v>1928</v>
      </c>
      <c r="R572" s="162" t="s">
        <v>1929</v>
      </c>
      <c r="S572" s="161" t="s">
        <v>64</v>
      </c>
      <c r="T572" s="167" t="s">
        <v>3429</v>
      </c>
      <c r="U572" s="167">
        <v>1</v>
      </c>
      <c r="V572" s="167" t="s">
        <v>5155</v>
      </c>
      <c r="W572" s="167" t="s">
        <v>5156</v>
      </c>
      <c r="X572" s="167">
        <v>1</v>
      </c>
    </row>
    <row r="573" spans="1:24">
      <c r="A573" s="161">
        <v>573</v>
      </c>
      <c r="B573" s="162" t="s">
        <v>1812</v>
      </c>
      <c r="C573" s="161" t="s">
        <v>1933</v>
      </c>
      <c r="D573" s="162" t="s">
        <v>69</v>
      </c>
      <c r="M573" s="167" t="s">
        <v>1934</v>
      </c>
      <c r="Q573" s="161" t="s">
        <v>1935</v>
      </c>
      <c r="R573" s="162" t="s">
        <v>1936</v>
      </c>
      <c r="S573" s="161" t="s">
        <v>34</v>
      </c>
    </row>
    <row r="574" spans="1:24">
      <c r="A574" s="161">
        <v>574</v>
      </c>
      <c r="B574" s="162" t="s">
        <v>1812</v>
      </c>
      <c r="C574" s="161" t="s">
        <v>1937</v>
      </c>
      <c r="D574" s="162" t="s">
        <v>48</v>
      </c>
      <c r="N574" s="167" t="s">
        <v>1938</v>
      </c>
      <c r="Q574" s="161" t="s">
        <v>1939</v>
      </c>
      <c r="R574" s="162" t="s">
        <v>1940</v>
      </c>
      <c r="S574" s="161" t="s">
        <v>43</v>
      </c>
      <c r="T574" s="167" t="s">
        <v>3428</v>
      </c>
      <c r="V574" s="167" t="s">
        <v>5828</v>
      </c>
      <c r="W574" s="167" t="s">
        <v>5157</v>
      </c>
    </row>
    <row r="575" spans="1:24">
      <c r="A575" s="161">
        <v>575</v>
      </c>
      <c r="B575" s="162" t="s">
        <v>1812</v>
      </c>
      <c r="C575" s="161" t="s">
        <v>1942</v>
      </c>
      <c r="D575" s="162" t="s">
        <v>48</v>
      </c>
      <c r="N575" s="167" t="s">
        <v>1943</v>
      </c>
      <c r="Q575" s="161" t="s">
        <v>1944</v>
      </c>
      <c r="R575" s="162" t="s">
        <v>3427</v>
      </c>
      <c r="S575" s="161" t="s">
        <v>64</v>
      </c>
      <c r="T575" s="167" t="s">
        <v>3426</v>
      </c>
      <c r="V575" s="167" t="s">
        <v>5829</v>
      </c>
      <c r="W575" s="167" t="s">
        <v>5158</v>
      </c>
    </row>
    <row r="576" spans="1:24">
      <c r="A576" s="161">
        <v>576</v>
      </c>
      <c r="B576" s="162" t="s">
        <v>1812</v>
      </c>
      <c r="C576" s="161" t="s">
        <v>1948</v>
      </c>
      <c r="D576" s="162" t="s">
        <v>48</v>
      </c>
      <c r="N576" s="167" t="s">
        <v>1949</v>
      </c>
      <c r="Q576" s="161" t="s">
        <v>1950</v>
      </c>
      <c r="R576" s="162" t="s">
        <v>3425</v>
      </c>
      <c r="S576" s="161" t="s">
        <v>43</v>
      </c>
      <c r="T576" s="167" t="s">
        <v>3424</v>
      </c>
      <c r="V576" s="167" t="s">
        <v>5830</v>
      </c>
      <c r="W576" s="167" t="s">
        <v>5159</v>
      </c>
    </row>
    <row r="577" spans="1:24">
      <c r="A577" s="161">
        <v>577</v>
      </c>
      <c r="B577" s="162" t="s">
        <v>1812</v>
      </c>
      <c r="C577" s="161" t="s">
        <v>1957</v>
      </c>
      <c r="D577" s="162" t="s">
        <v>60</v>
      </c>
      <c r="J577" s="167" t="s">
        <v>1958</v>
      </c>
      <c r="Q577" s="161" t="s">
        <v>1959</v>
      </c>
      <c r="R577" s="162" t="s">
        <v>1960</v>
      </c>
      <c r="S577" s="161" t="s">
        <v>64</v>
      </c>
      <c r="T577" s="167" t="s">
        <v>3423</v>
      </c>
      <c r="U577" s="167">
        <v>1</v>
      </c>
      <c r="V577" s="167" t="s">
        <v>5160</v>
      </c>
      <c r="W577" s="167" t="s">
        <v>5161</v>
      </c>
      <c r="X577" s="167">
        <v>1</v>
      </c>
    </row>
    <row r="578" spans="1:24">
      <c r="A578" s="161">
        <v>578</v>
      </c>
      <c r="B578" s="162" t="s">
        <v>1812</v>
      </c>
      <c r="C578" s="161" t="s">
        <v>1961</v>
      </c>
      <c r="D578" s="162" t="s">
        <v>69</v>
      </c>
      <c r="K578" s="167" t="s">
        <v>1962</v>
      </c>
      <c r="Q578" s="161" t="s">
        <v>1963</v>
      </c>
      <c r="R578" s="162" t="s">
        <v>1964</v>
      </c>
      <c r="S578" s="161" t="s">
        <v>1965</v>
      </c>
    </row>
    <row r="579" spans="1:24">
      <c r="A579" s="161">
        <v>579</v>
      </c>
      <c r="B579" s="162" t="s">
        <v>1812</v>
      </c>
      <c r="C579" s="161" t="s">
        <v>1966</v>
      </c>
      <c r="D579" s="162" t="s">
        <v>48</v>
      </c>
      <c r="L579" s="167" t="s">
        <v>1967</v>
      </c>
      <c r="Q579" s="161" t="s">
        <v>1968</v>
      </c>
      <c r="R579" s="162" t="s">
        <v>3422</v>
      </c>
      <c r="S579" s="161" t="s">
        <v>43</v>
      </c>
      <c r="T579" s="167" t="s">
        <v>3421</v>
      </c>
      <c r="V579" s="167" t="s">
        <v>5831</v>
      </c>
      <c r="W579" s="167" t="s">
        <v>5162</v>
      </c>
    </row>
    <row r="580" spans="1:24">
      <c r="A580" s="161">
        <v>580</v>
      </c>
      <c r="B580" s="162" t="s">
        <v>1812</v>
      </c>
      <c r="C580" s="161" t="s">
        <v>1973</v>
      </c>
      <c r="D580" s="162" t="s">
        <v>48</v>
      </c>
      <c r="L580" s="167" t="s">
        <v>1974</v>
      </c>
      <c r="Q580" s="161" t="s">
        <v>1975</v>
      </c>
      <c r="R580" s="162" t="s">
        <v>3420</v>
      </c>
      <c r="S580" s="161" t="s">
        <v>43</v>
      </c>
      <c r="T580" s="167" t="s">
        <v>3419</v>
      </c>
      <c r="V580" s="167" t="s">
        <v>5832</v>
      </c>
      <c r="W580" s="167" t="s">
        <v>5163</v>
      </c>
    </row>
    <row r="581" spans="1:24">
      <c r="A581" s="161">
        <v>581</v>
      </c>
      <c r="B581" s="162" t="s">
        <v>1812</v>
      </c>
      <c r="C581" s="161" t="s">
        <v>1977</v>
      </c>
      <c r="D581" s="162" t="s">
        <v>48</v>
      </c>
      <c r="L581" s="167" t="s">
        <v>1978</v>
      </c>
      <c r="Q581" s="161" t="s">
        <v>1979</v>
      </c>
      <c r="R581" s="162" t="s">
        <v>3418</v>
      </c>
      <c r="S581" s="161" t="s">
        <v>43</v>
      </c>
      <c r="T581" s="167" t="s">
        <v>3417</v>
      </c>
      <c r="V581" s="167" t="s">
        <v>5833</v>
      </c>
      <c r="W581" s="167" t="s">
        <v>5164</v>
      </c>
    </row>
    <row r="582" spans="1:24">
      <c r="A582" s="161">
        <v>582</v>
      </c>
      <c r="B582" s="162" t="s">
        <v>1812</v>
      </c>
      <c r="C582" s="161" t="s">
        <v>1982</v>
      </c>
      <c r="D582" s="162" t="s">
        <v>48</v>
      </c>
      <c r="L582" s="167" t="s">
        <v>1983</v>
      </c>
      <c r="Q582" s="161" t="s">
        <v>1984</v>
      </c>
      <c r="R582" s="162" t="s">
        <v>3416</v>
      </c>
      <c r="S582" s="161" t="s">
        <v>64</v>
      </c>
      <c r="T582" s="167" t="s">
        <v>3415</v>
      </c>
      <c r="V582" s="167" t="s">
        <v>5834</v>
      </c>
      <c r="W582" s="167" t="s">
        <v>5165</v>
      </c>
    </row>
    <row r="583" spans="1:24">
      <c r="A583" s="161">
        <v>583</v>
      </c>
      <c r="B583" s="162" t="s">
        <v>1812</v>
      </c>
      <c r="C583" s="161" t="s">
        <v>1988</v>
      </c>
      <c r="D583" s="162" t="s">
        <v>60</v>
      </c>
      <c r="J583" s="167" t="s">
        <v>1989</v>
      </c>
      <c r="Q583" s="161" t="s">
        <v>1990</v>
      </c>
      <c r="R583" s="162" t="s">
        <v>1991</v>
      </c>
      <c r="S583" s="161" t="s">
        <v>64</v>
      </c>
      <c r="T583" s="167" t="s">
        <v>3414</v>
      </c>
      <c r="U583" s="167">
        <v>1</v>
      </c>
      <c r="V583" s="167" t="s">
        <v>5166</v>
      </c>
      <c r="W583" s="167" t="s">
        <v>5167</v>
      </c>
      <c r="X583" s="167">
        <v>1</v>
      </c>
    </row>
    <row r="584" spans="1:24">
      <c r="A584" s="161">
        <v>584</v>
      </c>
      <c r="B584" s="162" t="s">
        <v>1812</v>
      </c>
      <c r="C584" s="161" t="s">
        <v>1992</v>
      </c>
      <c r="D584" s="162" t="s">
        <v>69</v>
      </c>
      <c r="K584" s="167" t="s">
        <v>1993</v>
      </c>
      <c r="Q584" s="161" t="s">
        <v>1994</v>
      </c>
      <c r="R584" s="162" t="s">
        <v>1995</v>
      </c>
      <c r="S584" s="161" t="s">
        <v>1965</v>
      </c>
    </row>
    <row r="585" spans="1:24">
      <c r="A585" s="161">
        <v>585</v>
      </c>
      <c r="B585" s="162" t="s">
        <v>1812</v>
      </c>
      <c r="C585" s="161" t="s">
        <v>1996</v>
      </c>
      <c r="D585" s="162" t="s">
        <v>48</v>
      </c>
      <c r="L585" s="167" t="s">
        <v>1997</v>
      </c>
      <c r="Q585" s="161" t="s">
        <v>1998</v>
      </c>
      <c r="R585" s="162" t="s">
        <v>3413</v>
      </c>
      <c r="S585" s="161" t="s">
        <v>43</v>
      </c>
      <c r="T585" s="167" t="s">
        <v>3412</v>
      </c>
      <c r="V585" s="167" t="s">
        <v>5835</v>
      </c>
      <c r="W585" s="167" t="s">
        <v>5168</v>
      </c>
    </row>
    <row r="586" spans="1:24">
      <c r="A586" s="161">
        <v>586</v>
      </c>
      <c r="B586" s="162" t="s">
        <v>1812</v>
      </c>
      <c r="C586" s="161" t="s">
        <v>2000</v>
      </c>
      <c r="D586" s="162" t="s">
        <v>60</v>
      </c>
      <c r="L586" s="167" t="s">
        <v>2001</v>
      </c>
      <c r="Q586" s="161" t="s">
        <v>2002</v>
      </c>
      <c r="R586" s="162" t="s">
        <v>2003</v>
      </c>
      <c r="S586" s="161" t="s">
        <v>64</v>
      </c>
      <c r="T586" s="167" t="s">
        <v>3411</v>
      </c>
      <c r="U586" s="167">
        <v>1</v>
      </c>
      <c r="V586" s="167" t="s">
        <v>5169</v>
      </c>
      <c r="W586" s="167" t="s">
        <v>5170</v>
      </c>
      <c r="X586" s="167">
        <v>1</v>
      </c>
    </row>
    <row r="587" spans="1:24">
      <c r="A587" s="161">
        <v>587</v>
      </c>
      <c r="B587" s="162" t="s">
        <v>1812</v>
      </c>
      <c r="C587" s="161" t="s">
        <v>971</v>
      </c>
      <c r="D587" s="162" t="s">
        <v>69</v>
      </c>
      <c r="M587" s="167" t="s">
        <v>972</v>
      </c>
      <c r="Q587" s="161" t="s">
        <v>2006</v>
      </c>
      <c r="R587" s="162" t="s">
        <v>2007</v>
      </c>
      <c r="S587" s="161" t="s">
        <v>1965</v>
      </c>
    </row>
    <row r="588" spans="1:24">
      <c r="A588" s="161">
        <v>588</v>
      </c>
      <c r="B588" s="162" t="s">
        <v>1812</v>
      </c>
      <c r="C588" s="161" t="s">
        <v>1566</v>
      </c>
      <c r="D588" s="162" t="s">
        <v>48</v>
      </c>
      <c r="N588" s="167" t="s">
        <v>1567</v>
      </c>
      <c r="Q588" s="161" t="s">
        <v>2008</v>
      </c>
      <c r="R588" s="162" t="s">
        <v>2009</v>
      </c>
      <c r="S588" s="161" t="s">
        <v>43</v>
      </c>
      <c r="T588" s="167" t="s">
        <v>3410</v>
      </c>
      <c r="V588" s="167" t="s">
        <v>5836</v>
      </c>
      <c r="W588" s="167" t="s">
        <v>5171</v>
      </c>
    </row>
    <row r="589" spans="1:24">
      <c r="A589" s="161">
        <v>589</v>
      </c>
      <c r="B589" s="162" t="s">
        <v>1812</v>
      </c>
      <c r="C589" s="161" t="s">
        <v>1571</v>
      </c>
      <c r="D589" s="162" t="s">
        <v>48</v>
      </c>
      <c r="N589" s="167" t="s">
        <v>1572</v>
      </c>
      <c r="Q589" s="161" t="s">
        <v>2013</v>
      </c>
      <c r="R589" s="162" t="s">
        <v>3409</v>
      </c>
      <c r="S589" s="161" t="s">
        <v>43</v>
      </c>
      <c r="T589" s="167" t="s">
        <v>3408</v>
      </c>
      <c r="V589" s="167" t="s">
        <v>5837</v>
      </c>
      <c r="W589" s="167" t="s">
        <v>5172</v>
      </c>
    </row>
    <row r="590" spans="1:24">
      <c r="A590" s="161">
        <v>590</v>
      </c>
      <c r="B590" s="162" t="s">
        <v>1812</v>
      </c>
      <c r="C590" s="161" t="s">
        <v>979</v>
      </c>
      <c r="D590" s="162" t="s">
        <v>48</v>
      </c>
      <c r="N590" s="167" t="s">
        <v>980</v>
      </c>
      <c r="Q590" s="161" t="s">
        <v>2018</v>
      </c>
      <c r="R590" s="162" t="s">
        <v>2019</v>
      </c>
      <c r="S590" s="161" t="s">
        <v>64</v>
      </c>
      <c r="T590" s="167" t="s">
        <v>3407</v>
      </c>
      <c r="V590" s="167" t="s">
        <v>5838</v>
      </c>
      <c r="W590" s="167" t="s">
        <v>5173</v>
      </c>
    </row>
    <row r="591" spans="1:24">
      <c r="A591" s="161">
        <v>591</v>
      </c>
      <c r="B591" s="162" t="s">
        <v>1812</v>
      </c>
      <c r="C591" s="161" t="s">
        <v>984</v>
      </c>
      <c r="D591" s="162" t="s">
        <v>48</v>
      </c>
      <c r="N591" s="167" t="s">
        <v>985</v>
      </c>
      <c r="Q591" s="161" t="s">
        <v>2022</v>
      </c>
      <c r="R591" s="162" t="s">
        <v>2023</v>
      </c>
      <c r="S591" s="161" t="s">
        <v>43</v>
      </c>
      <c r="T591" s="167" t="s">
        <v>3406</v>
      </c>
      <c r="V591" s="167" t="s">
        <v>5839</v>
      </c>
      <c r="W591" s="167" t="s">
        <v>5174</v>
      </c>
    </row>
    <row r="592" spans="1:24">
      <c r="A592" s="161">
        <v>592</v>
      </c>
      <c r="B592" s="162" t="s">
        <v>1812</v>
      </c>
      <c r="C592" s="161" t="s">
        <v>988</v>
      </c>
      <c r="D592" s="162" t="s">
        <v>48</v>
      </c>
      <c r="N592" s="167" t="s">
        <v>989</v>
      </c>
      <c r="Q592" s="161" t="s">
        <v>2024</v>
      </c>
      <c r="R592" s="162" t="s">
        <v>2025</v>
      </c>
      <c r="S592" s="161" t="s">
        <v>43</v>
      </c>
      <c r="T592" s="167" t="s">
        <v>3405</v>
      </c>
      <c r="V592" s="167" t="s">
        <v>5840</v>
      </c>
      <c r="W592" s="167" t="s">
        <v>5175</v>
      </c>
    </row>
    <row r="593" spans="1:24">
      <c r="A593" s="161">
        <v>593</v>
      </c>
      <c r="B593" s="162" t="s">
        <v>1812</v>
      </c>
      <c r="C593" s="161" t="s">
        <v>1594</v>
      </c>
      <c r="D593" s="162" t="s">
        <v>48</v>
      </c>
      <c r="N593" s="167" t="s">
        <v>1595</v>
      </c>
      <c r="Q593" s="161" t="s">
        <v>2028</v>
      </c>
      <c r="R593" s="162" t="s">
        <v>2029</v>
      </c>
      <c r="S593" s="161" t="s">
        <v>43</v>
      </c>
      <c r="T593" s="167" t="s">
        <v>3404</v>
      </c>
      <c r="V593" s="167" t="s">
        <v>5841</v>
      </c>
      <c r="W593" s="167" t="s">
        <v>5176</v>
      </c>
    </row>
    <row r="594" spans="1:24">
      <c r="A594" s="161">
        <v>594</v>
      </c>
      <c r="B594" s="162" t="s">
        <v>1812</v>
      </c>
      <c r="C594" s="161" t="s">
        <v>996</v>
      </c>
      <c r="D594" s="162" t="s">
        <v>48</v>
      </c>
      <c r="N594" s="167" t="s">
        <v>997</v>
      </c>
      <c r="Q594" s="161" t="s">
        <v>2030</v>
      </c>
      <c r="R594" s="162" t="s">
        <v>3403</v>
      </c>
      <c r="S594" s="161" t="s">
        <v>43</v>
      </c>
      <c r="T594" s="167" t="s">
        <v>3402</v>
      </c>
      <c r="V594" s="167" t="s">
        <v>5842</v>
      </c>
      <c r="W594" s="167" t="s">
        <v>5177</v>
      </c>
    </row>
    <row r="595" spans="1:24">
      <c r="A595" s="161">
        <v>595</v>
      </c>
      <c r="B595" s="162" t="s">
        <v>1812</v>
      </c>
      <c r="C595" s="161" t="s">
        <v>2032</v>
      </c>
      <c r="D595" s="162" t="s">
        <v>60</v>
      </c>
      <c r="L595" s="167" t="s">
        <v>2033</v>
      </c>
      <c r="Q595" s="161" t="s">
        <v>2034</v>
      </c>
      <c r="R595" s="162" t="s">
        <v>2035</v>
      </c>
      <c r="S595" s="161" t="s">
        <v>210</v>
      </c>
      <c r="T595" s="167" t="s">
        <v>3401</v>
      </c>
      <c r="U595" s="167" t="s">
        <v>3359</v>
      </c>
      <c r="V595" s="167" t="s">
        <v>5178</v>
      </c>
      <c r="W595" s="167" t="s">
        <v>5179</v>
      </c>
      <c r="X595" s="167" t="s">
        <v>3359</v>
      </c>
    </row>
    <row r="596" spans="1:24">
      <c r="A596" s="161">
        <v>596</v>
      </c>
      <c r="B596" s="162" t="s">
        <v>1812</v>
      </c>
      <c r="C596" s="161" t="s">
        <v>236</v>
      </c>
      <c r="D596" s="162" t="s">
        <v>69</v>
      </c>
      <c r="M596" s="167" t="s">
        <v>237</v>
      </c>
      <c r="Q596" s="161" t="s">
        <v>2036</v>
      </c>
      <c r="R596" s="162" t="s">
        <v>3400</v>
      </c>
      <c r="S596" s="161" t="s">
        <v>34</v>
      </c>
    </row>
    <row r="597" spans="1:24">
      <c r="A597" s="161">
        <v>597</v>
      </c>
      <c r="B597" s="162" t="s">
        <v>1812</v>
      </c>
      <c r="C597" s="161" t="s">
        <v>240</v>
      </c>
      <c r="D597" s="162" t="s">
        <v>48</v>
      </c>
      <c r="N597" s="167" t="s">
        <v>241</v>
      </c>
      <c r="Q597" s="161" t="s">
        <v>2038</v>
      </c>
      <c r="R597" s="162" t="s">
        <v>2039</v>
      </c>
      <c r="S597" s="161" t="s">
        <v>64</v>
      </c>
      <c r="T597" s="167" t="s">
        <v>3399</v>
      </c>
      <c r="V597" s="167" t="s">
        <v>5843</v>
      </c>
      <c r="W597" s="167" t="s">
        <v>5180</v>
      </c>
    </row>
    <row r="598" spans="1:24">
      <c r="A598" s="161">
        <v>598</v>
      </c>
      <c r="B598" s="162" t="s">
        <v>1812</v>
      </c>
      <c r="C598" s="161" t="s">
        <v>253</v>
      </c>
      <c r="D598" s="162" t="s">
        <v>48</v>
      </c>
      <c r="N598" s="167" t="s">
        <v>254</v>
      </c>
      <c r="Q598" s="161" t="s">
        <v>2042</v>
      </c>
      <c r="R598" s="162" t="s">
        <v>2043</v>
      </c>
      <c r="S598" s="161" t="s">
        <v>43</v>
      </c>
      <c r="T598" s="167" t="s">
        <v>3398</v>
      </c>
      <c r="V598" s="167" t="s">
        <v>5844</v>
      </c>
      <c r="W598" s="167" t="s">
        <v>5181</v>
      </c>
    </row>
    <row r="599" spans="1:24">
      <c r="A599" s="161">
        <v>599</v>
      </c>
      <c r="B599" s="162" t="s">
        <v>1812</v>
      </c>
      <c r="C599" s="161" t="s">
        <v>1865</v>
      </c>
      <c r="D599" s="162" t="s">
        <v>48</v>
      </c>
      <c r="N599" s="167" t="s">
        <v>1866</v>
      </c>
      <c r="Q599" s="161" t="s">
        <v>2044</v>
      </c>
      <c r="R599" s="162" t="s">
        <v>2045</v>
      </c>
      <c r="S599" s="161" t="s">
        <v>64</v>
      </c>
      <c r="T599" s="167" t="s">
        <v>3397</v>
      </c>
      <c r="V599" s="167" t="s">
        <v>5845</v>
      </c>
      <c r="W599" s="167" t="s">
        <v>5182</v>
      </c>
    </row>
    <row r="600" spans="1:24">
      <c r="A600" s="161">
        <v>600</v>
      </c>
      <c r="B600" s="162" t="s">
        <v>1812</v>
      </c>
      <c r="C600" s="161" t="s">
        <v>258</v>
      </c>
      <c r="D600" s="162" t="s">
        <v>48</v>
      </c>
      <c r="N600" s="167" t="s">
        <v>259</v>
      </c>
      <c r="Q600" s="161" t="s">
        <v>1899</v>
      </c>
      <c r="R600" s="162" t="s">
        <v>1900</v>
      </c>
      <c r="S600" s="161" t="s">
        <v>43</v>
      </c>
      <c r="T600" s="167" t="s">
        <v>3396</v>
      </c>
      <c r="V600" s="167" t="s">
        <v>5846</v>
      </c>
      <c r="W600" s="167" t="s">
        <v>5183</v>
      </c>
    </row>
    <row r="601" spans="1:24">
      <c r="A601" s="161">
        <v>601</v>
      </c>
      <c r="B601" s="162" t="s">
        <v>1812</v>
      </c>
      <c r="C601" s="161" t="s">
        <v>264</v>
      </c>
      <c r="D601" s="162" t="s">
        <v>48</v>
      </c>
      <c r="N601" s="167" t="s">
        <v>265</v>
      </c>
      <c r="Q601" s="161" t="s">
        <v>2047</v>
      </c>
      <c r="R601" s="162" t="s">
        <v>2048</v>
      </c>
      <c r="S601" s="161" t="s">
        <v>43</v>
      </c>
      <c r="T601" s="167" t="s">
        <v>3395</v>
      </c>
      <c r="V601" s="167" t="s">
        <v>5847</v>
      </c>
      <c r="W601" s="167" t="s">
        <v>5184</v>
      </c>
    </row>
    <row r="602" spans="1:24">
      <c r="A602" s="161">
        <v>602</v>
      </c>
      <c r="B602" s="162" t="s">
        <v>1812</v>
      </c>
      <c r="C602" s="161" t="s">
        <v>274</v>
      </c>
      <c r="D602" s="162" t="s">
        <v>48</v>
      </c>
      <c r="N602" s="167" t="s">
        <v>275</v>
      </c>
      <c r="Q602" s="161" t="s">
        <v>1903</v>
      </c>
      <c r="R602" s="162" t="s">
        <v>2049</v>
      </c>
      <c r="S602" s="161" t="s">
        <v>43</v>
      </c>
      <c r="T602" s="167" t="s">
        <v>3394</v>
      </c>
      <c r="V602" s="167" t="s">
        <v>5848</v>
      </c>
      <c r="W602" s="167" t="s">
        <v>5185</v>
      </c>
    </row>
    <row r="603" spans="1:24">
      <c r="A603" s="161">
        <v>603</v>
      </c>
      <c r="B603" s="162" t="s">
        <v>1812</v>
      </c>
      <c r="C603" s="161" t="s">
        <v>284</v>
      </c>
      <c r="D603" s="162" t="s">
        <v>48</v>
      </c>
      <c r="N603" s="167" t="s">
        <v>285</v>
      </c>
      <c r="Q603" s="161" t="s">
        <v>1908</v>
      </c>
      <c r="R603" s="162" t="s">
        <v>2050</v>
      </c>
      <c r="S603" s="161" t="s">
        <v>43</v>
      </c>
      <c r="T603" s="167" t="s">
        <v>3393</v>
      </c>
      <c r="V603" s="167" t="s">
        <v>5849</v>
      </c>
      <c r="W603" s="167" t="s">
        <v>5186</v>
      </c>
    </row>
    <row r="604" spans="1:24">
      <c r="A604" s="161">
        <v>604</v>
      </c>
      <c r="B604" s="162" t="s">
        <v>1812</v>
      </c>
      <c r="C604" s="161" t="s">
        <v>2051</v>
      </c>
      <c r="D604" s="162" t="s">
        <v>60</v>
      </c>
      <c r="L604" s="167" t="s">
        <v>2052</v>
      </c>
      <c r="Q604" s="161" t="s">
        <v>2053</v>
      </c>
      <c r="R604" s="162" t="s">
        <v>2054</v>
      </c>
      <c r="S604" s="161" t="s">
        <v>210</v>
      </c>
      <c r="T604" s="167" t="s">
        <v>3392</v>
      </c>
      <c r="U604" s="167" t="s">
        <v>3359</v>
      </c>
      <c r="V604" s="167" t="s">
        <v>5187</v>
      </c>
      <c r="W604" s="167" t="s">
        <v>5188</v>
      </c>
      <c r="X604" s="167" t="s">
        <v>3359</v>
      </c>
    </row>
    <row r="605" spans="1:24">
      <c r="A605" s="161">
        <v>605</v>
      </c>
      <c r="B605" s="162" t="s">
        <v>1812</v>
      </c>
      <c r="C605" s="161" t="s">
        <v>1456</v>
      </c>
      <c r="D605" s="162" t="s">
        <v>69</v>
      </c>
      <c r="M605" s="167" t="s">
        <v>1457</v>
      </c>
      <c r="Q605" s="161" t="s">
        <v>2057</v>
      </c>
      <c r="R605" s="162" t="s">
        <v>2058</v>
      </c>
      <c r="S605" s="161" t="s">
        <v>34</v>
      </c>
    </row>
    <row r="606" spans="1:24">
      <c r="A606" s="161">
        <v>606</v>
      </c>
      <c r="B606" s="162" t="s">
        <v>1812</v>
      </c>
      <c r="C606" s="161" t="s">
        <v>1460</v>
      </c>
      <c r="D606" s="162" t="s">
        <v>48</v>
      </c>
      <c r="N606" s="167" t="s">
        <v>1461</v>
      </c>
      <c r="Q606" s="161" t="s">
        <v>3390</v>
      </c>
      <c r="R606" s="162" t="s">
        <v>3390</v>
      </c>
      <c r="S606" s="161" t="s">
        <v>64</v>
      </c>
      <c r="T606" s="167" t="s">
        <v>3389</v>
      </c>
      <c r="V606" s="167" t="s">
        <v>5850</v>
      </c>
      <c r="W606" s="167" t="s">
        <v>5189</v>
      </c>
    </row>
    <row r="607" spans="1:24">
      <c r="A607" s="161">
        <v>607</v>
      </c>
      <c r="B607" s="162" t="s">
        <v>1812</v>
      </c>
      <c r="C607" s="161" t="s">
        <v>1466</v>
      </c>
      <c r="D607" s="162" t="s">
        <v>48</v>
      </c>
      <c r="N607" s="167" t="s">
        <v>1467</v>
      </c>
      <c r="Q607" s="161" t="s">
        <v>2060</v>
      </c>
      <c r="R607" s="162" t="s">
        <v>2060</v>
      </c>
      <c r="S607" s="161" t="s">
        <v>43</v>
      </c>
      <c r="T607" s="167" t="s">
        <v>3388</v>
      </c>
      <c r="V607" s="167" t="s">
        <v>5851</v>
      </c>
      <c r="W607" s="167" t="s">
        <v>5190</v>
      </c>
    </row>
    <row r="608" spans="1:24">
      <c r="A608" s="161">
        <v>608</v>
      </c>
      <c r="B608" s="162" t="s">
        <v>1812</v>
      </c>
      <c r="C608" s="161" t="s">
        <v>1472</v>
      </c>
      <c r="D608" s="162" t="s">
        <v>48</v>
      </c>
      <c r="N608" s="167" t="s">
        <v>1473</v>
      </c>
      <c r="Q608" s="161" t="s">
        <v>2063</v>
      </c>
      <c r="R608" s="162" t="s">
        <v>2063</v>
      </c>
      <c r="S608" s="161" t="s">
        <v>43</v>
      </c>
      <c r="T608" s="167" t="s">
        <v>3387</v>
      </c>
      <c r="V608" s="167" t="s">
        <v>5852</v>
      </c>
      <c r="W608" s="167" t="s">
        <v>5191</v>
      </c>
    </row>
    <row r="609" spans="1:24">
      <c r="A609" s="161">
        <v>609</v>
      </c>
      <c r="B609" s="162" t="s">
        <v>1812</v>
      </c>
      <c r="C609" s="161" t="s">
        <v>1478</v>
      </c>
      <c r="D609" s="162" t="s">
        <v>48</v>
      </c>
      <c r="N609" s="167" t="s">
        <v>1479</v>
      </c>
      <c r="Q609" s="161" t="s">
        <v>2066</v>
      </c>
      <c r="R609" s="162" t="s">
        <v>2066</v>
      </c>
      <c r="S609" s="161" t="s">
        <v>43</v>
      </c>
      <c r="T609" s="167" t="s">
        <v>3386</v>
      </c>
      <c r="V609" s="167" t="s">
        <v>5853</v>
      </c>
      <c r="W609" s="167" t="s">
        <v>5192</v>
      </c>
    </row>
    <row r="610" spans="1:24">
      <c r="A610" s="161">
        <v>610</v>
      </c>
      <c r="B610" s="162" t="s">
        <v>1812</v>
      </c>
      <c r="C610" s="161" t="s">
        <v>1484</v>
      </c>
      <c r="D610" s="162" t="s">
        <v>48</v>
      </c>
      <c r="N610" s="167" t="s">
        <v>1485</v>
      </c>
      <c r="Q610" s="161" t="s">
        <v>2069</v>
      </c>
      <c r="R610" s="162" t="s">
        <v>2069</v>
      </c>
      <c r="S610" s="161" t="s">
        <v>43</v>
      </c>
      <c r="T610" s="167" t="s">
        <v>3385</v>
      </c>
      <c r="V610" s="167" t="s">
        <v>5854</v>
      </c>
      <c r="W610" s="167" t="s">
        <v>5193</v>
      </c>
    </row>
    <row r="611" spans="1:24">
      <c r="A611" s="161">
        <v>611</v>
      </c>
      <c r="B611" s="162" t="s">
        <v>1812</v>
      </c>
      <c r="C611" s="161" t="s">
        <v>1490</v>
      </c>
      <c r="D611" s="162" t="s">
        <v>48</v>
      </c>
      <c r="N611" s="167" t="s">
        <v>1491</v>
      </c>
      <c r="Q611" s="161" t="s">
        <v>2072</v>
      </c>
      <c r="R611" s="162" t="s">
        <v>2072</v>
      </c>
      <c r="S611" s="161" t="s">
        <v>43</v>
      </c>
      <c r="T611" s="167" t="s">
        <v>3384</v>
      </c>
      <c r="V611" s="167" t="s">
        <v>5855</v>
      </c>
      <c r="W611" s="167" t="s">
        <v>5194</v>
      </c>
    </row>
    <row r="612" spans="1:24">
      <c r="A612" s="161">
        <v>612</v>
      </c>
      <c r="B612" s="162" t="s">
        <v>1812</v>
      </c>
      <c r="C612" s="161" t="s">
        <v>2051</v>
      </c>
      <c r="D612" s="162" t="s">
        <v>60</v>
      </c>
      <c r="L612" s="167" t="s">
        <v>2052</v>
      </c>
      <c r="Q612" s="161" t="s">
        <v>2075</v>
      </c>
      <c r="R612" s="162" t="s">
        <v>2075</v>
      </c>
      <c r="S612" s="161" t="s">
        <v>210</v>
      </c>
      <c r="T612" s="167" t="s">
        <v>3392</v>
      </c>
      <c r="U612" s="167" t="s">
        <v>3359</v>
      </c>
      <c r="V612" s="167" t="s">
        <v>5195</v>
      </c>
      <c r="W612" s="167" t="s">
        <v>5196</v>
      </c>
      <c r="X612" s="167" t="s">
        <v>3359</v>
      </c>
    </row>
    <row r="613" spans="1:24">
      <c r="A613" s="161">
        <v>613</v>
      </c>
      <c r="B613" s="162" t="s">
        <v>1812</v>
      </c>
      <c r="C613" s="161" t="s">
        <v>1456</v>
      </c>
      <c r="D613" s="162" t="s">
        <v>69</v>
      </c>
      <c r="M613" s="167" t="s">
        <v>1457</v>
      </c>
      <c r="Q613" s="161" t="s">
        <v>2078</v>
      </c>
      <c r="R613" s="162" t="s">
        <v>2078</v>
      </c>
      <c r="S613" s="161" t="s">
        <v>34</v>
      </c>
    </row>
    <row r="614" spans="1:24">
      <c r="A614" s="161">
        <v>614</v>
      </c>
      <c r="B614" s="162" t="s">
        <v>1812</v>
      </c>
      <c r="C614" s="161" t="s">
        <v>1460</v>
      </c>
      <c r="D614" s="162" t="s">
        <v>48</v>
      </c>
      <c r="N614" s="167" t="s">
        <v>1461</v>
      </c>
      <c r="Q614" s="161" t="s">
        <v>3391</v>
      </c>
      <c r="R614" s="162" t="s">
        <v>3390</v>
      </c>
      <c r="S614" s="161" t="s">
        <v>64</v>
      </c>
      <c r="T614" s="167" t="s">
        <v>3389</v>
      </c>
      <c r="V614" s="167" t="s">
        <v>5856</v>
      </c>
      <c r="W614" s="167" t="s">
        <v>5197</v>
      </c>
    </row>
    <row r="615" spans="1:24">
      <c r="A615" s="161">
        <v>615</v>
      </c>
      <c r="B615" s="162" t="s">
        <v>1812</v>
      </c>
      <c r="C615" s="161" t="s">
        <v>1466</v>
      </c>
      <c r="D615" s="162" t="s">
        <v>48</v>
      </c>
      <c r="N615" s="167" t="s">
        <v>1467</v>
      </c>
      <c r="Q615" s="161" t="s">
        <v>2081</v>
      </c>
      <c r="R615" s="162" t="s">
        <v>2082</v>
      </c>
      <c r="S615" s="161" t="s">
        <v>43</v>
      </c>
      <c r="T615" s="167" t="s">
        <v>3388</v>
      </c>
      <c r="V615" s="167" t="s">
        <v>5857</v>
      </c>
      <c r="W615" s="167" t="s">
        <v>5198</v>
      </c>
    </row>
    <row r="616" spans="1:24">
      <c r="A616" s="161">
        <v>616</v>
      </c>
      <c r="B616" s="162" t="s">
        <v>1812</v>
      </c>
      <c r="C616" s="161" t="s">
        <v>1472</v>
      </c>
      <c r="D616" s="162" t="s">
        <v>48</v>
      </c>
      <c r="N616" s="167" t="s">
        <v>1473</v>
      </c>
      <c r="Q616" s="161" t="s">
        <v>2085</v>
      </c>
      <c r="R616" s="162" t="s">
        <v>2086</v>
      </c>
      <c r="S616" s="161" t="s">
        <v>43</v>
      </c>
      <c r="T616" s="167" t="s">
        <v>3387</v>
      </c>
      <c r="V616" s="167" t="s">
        <v>5858</v>
      </c>
      <c r="W616" s="167" t="s">
        <v>5199</v>
      </c>
    </row>
    <row r="617" spans="1:24">
      <c r="A617" s="161">
        <v>617</v>
      </c>
      <c r="B617" s="162" t="s">
        <v>1812</v>
      </c>
      <c r="C617" s="161" t="s">
        <v>1478</v>
      </c>
      <c r="D617" s="162" t="s">
        <v>48</v>
      </c>
      <c r="N617" s="167" t="s">
        <v>1479</v>
      </c>
      <c r="Q617" s="161" t="s">
        <v>2089</v>
      </c>
      <c r="R617" s="162" t="s">
        <v>2090</v>
      </c>
      <c r="S617" s="161" t="s">
        <v>43</v>
      </c>
      <c r="T617" s="167" t="s">
        <v>3386</v>
      </c>
      <c r="V617" s="167" t="s">
        <v>5859</v>
      </c>
      <c r="W617" s="167" t="s">
        <v>5200</v>
      </c>
    </row>
    <row r="618" spans="1:24">
      <c r="A618" s="161">
        <v>618</v>
      </c>
      <c r="B618" s="162" t="s">
        <v>1812</v>
      </c>
      <c r="C618" s="161" t="s">
        <v>1484</v>
      </c>
      <c r="D618" s="162" t="s">
        <v>48</v>
      </c>
      <c r="N618" s="167" t="s">
        <v>1485</v>
      </c>
      <c r="Q618" s="161" t="s">
        <v>2093</v>
      </c>
      <c r="R618" s="162" t="s">
        <v>2094</v>
      </c>
      <c r="S618" s="161" t="s">
        <v>43</v>
      </c>
      <c r="T618" s="167" t="s">
        <v>3385</v>
      </c>
      <c r="V618" s="167" t="s">
        <v>5860</v>
      </c>
      <c r="W618" s="167" t="s">
        <v>5201</v>
      </c>
    </row>
    <row r="619" spans="1:24">
      <c r="A619" s="161">
        <v>619</v>
      </c>
      <c r="B619" s="162" t="s">
        <v>1812</v>
      </c>
      <c r="C619" s="161" t="s">
        <v>1490</v>
      </c>
      <c r="D619" s="162" t="s">
        <v>48</v>
      </c>
      <c r="N619" s="167" t="s">
        <v>1491</v>
      </c>
      <c r="Q619" s="161" t="s">
        <v>2097</v>
      </c>
      <c r="R619" s="162" t="s">
        <v>2098</v>
      </c>
      <c r="S619" s="161" t="s">
        <v>43</v>
      </c>
      <c r="T619" s="167" t="s">
        <v>3384</v>
      </c>
      <c r="V619" s="167" t="s">
        <v>5861</v>
      </c>
      <c r="W619" s="167" t="s">
        <v>5202</v>
      </c>
    </row>
    <row r="620" spans="1:24">
      <c r="A620" s="161">
        <v>620</v>
      </c>
      <c r="B620" s="162" t="s">
        <v>1812</v>
      </c>
      <c r="C620" s="161" t="s">
        <v>2101</v>
      </c>
      <c r="D620" s="162" t="s">
        <v>60</v>
      </c>
      <c r="L620" s="167" t="s">
        <v>2102</v>
      </c>
      <c r="Q620" s="161" t="s">
        <v>2103</v>
      </c>
      <c r="R620" s="162" t="s">
        <v>2104</v>
      </c>
      <c r="S620" s="161" t="s">
        <v>210</v>
      </c>
      <c r="T620" s="167" t="s">
        <v>3383</v>
      </c>
      <c r="U620" s="167" t="s">
        <v>3359</v>
      </c>
      <c r="V620" s="167" t="s">
        <v>5203</v>
      </c>
      <c r="W620" s="167" t="s">
        <v>5204</v>
      </c>
      <c r="X620" s="167" t="s">
        <v>3359</v>
      </c>
    </row>
    <row r="621" spans="1:24">
      <c r="A621" s="161">
        <v>621</v>
      </c>
      <c r="B621" s="162" t="s">
        <v>1812</v>
      </c>
      <c r="C621" s="161" t="s">
        <v>1103</v>
      </c>
      <c r="D621" s="162" t="s">
        <v>69</v>
      </c>
      <c r="M621" s="167" t="s">
        <v>1104</v>
      </c>
      <c r="Q621" s="161" t="s">
        <v>2105</v>
      </c>
      <c r="R621" s="162" t="s">
        <v>2106</v>
      </c>
      <c r="S621" s="161" t="s">
        <v>34</v>
      </c>
    </row>
    <row r="622" spans="1:24">
      <c r="A622" s="161">
        <v>622</v>
      </c>
      <c r="B622" s="162" t="s">
        <v>1812</v>
      </c>
      <c r="C622" s="161" t="s">
        <v>1107</v>
      </c>
      <c r="D622" s="162" t="s">
        <v>48</v>
      </c>
      <c r="N622" s="167" t="s">
        <v>1108</v>
      </c>
      <c r="Q622" s="161" t="s">
        <v>2107</v>
      </c>
      <c r="R622" s="162" t="s">
        <v>2108</v>
      </c>
      <c r="S622" s="161" t="s">
        <v>43</v>
      </c>
      <c r="T622" s="167" t="s">
        <v>3382</v>
      </c>
      <c r="V622" s="167" t="s">
        <v>5862</v>
      </c>
      <c r="W622" s="167" t="s">
        <v>5205</v>
      </c>
    </row>
    <row r="623" spans="1:24">
      <c r="A623" s="161">
        <v>623</v>
      </c>
      <c r="B623" s="162" t="s">
        <v>1812</v>
      </c>
      <c r="C623" s="161" t="s">
        <v>1112</v>
      </c>
      <c r="D623" s="162" t="s">
        <v>48</v>
      </c>
      <c r="N623" s="167" t="s">
        <v>1113</v>
      </c>
      <c r="Q623" s="161" t="s">
        <v>2109</v>
      </c>
      <c r="R623" s="162" t="s">
        <v>2110</v>
      </c>
      <c r="S623" s="161" t="s">
        <v>43</v>
      </c>
      <c r="T623" s="167" t="s">
        <v>3381</v>
      </c>
      <c r="V623" s="167" t="s">
        <v>5863</v>
      </c>
      <c r="W623" s="167" t="s">
        <v>5206</v>
      </c>
    </row>
    <row r="624" spans="1:24">
      <c r="A624" s="161">
        <v>624</v>
      </c>
      <c r="B624" s="162" t="s">
        <v>1812</v>
      </c>
      <c r="C624" s="161" t="s">
        <v>1116</v>
      </c>
      <c r="D624" s="162" t="s">
        <v>48</v>
      </c>
      <c r="N624" s="167" t="s">
        <v>1117</v>
      </c>
      <c r="Q624" s="161" t="s">
        <v>2111</v>
      </c>
      <c r="R624" s="162" t="s">
        <v>3380</v>
      </c>
      <c r="S624" s="161" t="s">
        <v>43</v>
      </c>
      <c r="T624" s="167" t="s">
        <v>3379</v>
      </c>
      <c r="V624" s="167" t="s">
        <v>5864</v>
      </c>
      <c r="W624" s="167" t="s">
        <v>5207</v>
      </c>
    </row>
    <row r="625" spans="1:24">
      <c r="A625" s="161">
        <v>625</v>
      </c>
      <c r="B625" s="162" t="s">
        <v>1812</v>
      </c>
      <c r="C625" s="161" t="s">
        <v>2113</v>
      </c>
      <c r="D625" s="162" t="s">
        <v>60</v>
      </c>
      <c r="L625" s="167" t="s">
        <v>2114</v>
      </c>
      <c r="Q625" s="161" t="s">
        <v>2115</v>
      </c>
      <c r="R625" s="162" t="s">
        <v>2116</v>
      </c>
      <c r="S625" s="161" t="s">
        <v>64</v>
      </c>
      <c r="T625" s="167" t="s">
        <v>3378</v>
      </c>
      <c r="U625" s="167">
        <v>1</v>
      </c>
      <c r="V625" s="167" t="s">
        <v>5208</v>
      </c>
      <c r="W625" s="167" t="s">
        <v>5209</v>
      </c>
      <c r="X625" s="167">
        <v>1</v>
      </c>
    </row>
    <row r="626" spans="1:24">
      <c r="A626" s="161">
        <v>626</v>
      </c>
      <c r="B626" s="162" t="s">
        <v>1812</v>
      </c>
      <c r="C626" s="161" t="s">
        <v>1004</v>
      </c>
      <c r="D626" s="162" t="s">
        <v>69</v>
      </c>
      <c r="M626" s="167" t="s">
        <v>1005</v>
      </c>
      <c r="Q626" s="161" t="s">
        <v>2119</v>
      </c>
      <c r="R626" s="162" t="s">
        <v>2120</v>
      </c>
      <c r="S626" s="161" t="s">
        <v>34</v>
      </c>
    </row>
    <row r="627" spans="1:24">
      <c r="A627" s="161">
        <v>627</v>
      </c>
      <c r="B627" s="162" t="s">
        <v>1812</v>
      </c>
      <c r="C627" s="161" t="s">
        <v>1008</v>
      </c>
      <c r="D627" s="162" t="s">
        <v>48</v>
      </c>
      <c r="N627" s="167" t="s">
        <v>1009</v>
      </c>
      <c r="Q627" s="161" t="s">
        <v>2121</v>
      </c>
      <c r="R627" s="162" t="s">
        <v>2122</v>
      </c>
      <c r="S627" s="161" t="s">
        <v>43</v>
      </c>
      <c r="T627" s="167" t="s">
        <v>3377</v>
      </c>
      <c r="V627" s="167" t="s">
        <v>5865</v>
      </c>
      <c r="W627" s="167" t="s">
        <v>5210</v>
      </c>
    </row>
    <row r="628" spans="1:24">
      <c r="A628" s="161">
        <v>628</v>
      </c>
      <c r="B628" s="162" t="s">
        <v>1812</v>
      </c>
      <c r="C628" s="161" t="s">
        <v>1013</v>
      </c>
      <c r="D628" s="162" t="s">
        <v>48</v>
      </c>
      <c r="N628" s="167" t="s">
        <v>1014</v>
      </c>
      <c r="Q628" s="161" t="s">
        <v>2125</v>
      </c>
      <c r="R628" s="162" t="s">
        <v>2126</v>
      </c>
      <c r="S628" s="161" t="s">
        <v>64</v>
      </c>
      <c r="T628" s="167" t="s">
        <v>3376</v>
      </c>
      <c r="V628" s="167" t="s">
        <v>5866</v>
      </c>
      <c r="W628" s="167" t="s">
        <v>5211</v>
      </c>
    </row>
    <row r="629" spans="1:24">
      <c r="A629" s="161">
        <v>629</v>
      </c>
      <c r="B629" s="162" t="s">
        <v>1812</v>
      </c>
      <c r="C629" s="161" t="s">
        <v>2129</v>
      </c>
      <c r="D629" s="162" t="s">
        <v>60</v>
      </c>
      <c r="L629" s="167" t="s">
        <v>2130</v>
      </c>
      <c r="Q629" s="161" t="s">
        <v>2131</v>
      </c>
      <c r="R629" s="162" t="s">
        <v>2132</v>
      </c>
      <c r="S629" s="161" t="s">
        <v>43</v>
      </c>
      <c r="T629" s="167" t="s">
        <v>3375</v>
      </c>
      <c r="U629" s="167">
        <v>1</v>
      </c>
      <c r="V629" s="167" t="s">
        <v>5212</v>
      </c>
      <c r="W629" s="167" t="s">
        <v>5213</v>
      </c>
      <c r="X629" s="167">
        <v>1</v>
      </c>
    </row>
    <row r="630" spans="1:24">
      <c r="A630" s="161">
        <v>630</v>
      </c>
      <c r="B630" s="162" t="s">
        <v>1812</v>
      </c>
      <c r="C630" s="161" t="s">
        <v>1798</v>
      </c>
      <c r="D630" s="162" t="s">
        <v>69</v>
      </c>
      <c r="M630" s="167" t="s">
        <v>1799</v>
      </c>
      <c r="Q630" s="161" t="s">
        <v>2133</v>
      </c>
      <c r="R630" s="162" t="s">
        <v>2134</v>
      </c>
      <c r="S630" s="161" t="s">
        <v>34</v>
      </c>
    </row>
    <row r="631" spans="1:24">
      <c r="A631" s="161">
        <v>631</v>
      </c>
      <c r="B631" s="162" t="s">
        <v>1812</v>
      </c>
      <c r="C631" s="161" t="s">
        <v>1802</v>
      </c>
      <c r="D631" s="162" t="s">
        <v>48</v>
      </c>
      <c r="N631" s="167" t="s">
        <v>1803</v>
      </c>
      <c r="Q631" s="161" t="s">
        <v>2135</v>
      </c>
      <c r="R631" s="162" t="s">
        <v>2136</v>
      </c>
      <c r="S631" s="161" t="s">
        <v>43</v>
      </c>
      <c r="T631" s="167" t="s">
        <v>3374</v>
      </c>
      <c r="V631" s="167" t="s">
        <v>5867</v>
      </c>
      <c r="W631" s="167" t="s">
        <v>5214</v>
      </c>
    </row>
    <row r="632" spans="1:24">
      <c r="A632" s="161">
        <v>632</v>
      </c>
      <c r="B632" s="162" t="s">
        <v>1812</v>
      </c>
      <c r="C632" s="161" t="s">
        <v>1806</v>
      </c>
      <c r="D632" s="162" t="s">
        <v>48</v>
      </c>
      <c r="N632" s="167" t="s">
        <v>1807</v>
      </c>
      <c r="Q632" s="161" t="s">
        <v>2137</v>
      </c>
      <c r="R632" s="162" t="s">
        <v>2138</v>
      </c>
      <c r="S632" s="161" t="s">
        <v>43</v>
      </c>
      <c r="T632" s="167" t="s">
        <v>3373</v>
      </c>
      <c r="V632" s="167" t="s">
        <v>5868</v>
      </c>
      <c r="W632" s="167" t="s">
        <v>5215</v>
      </c>
    </row>
    <row r="633" spans="1:24">
      <c r="A633" s="161">
        <v>633</v>
      </c>
      <c r="B633" s="162" t="s">
        <v>1812</v>
      </c>
      <c r="C633" s="161" t="s">
        <v>2141</v>
      </c>
      <c r="D633" s="162" t="s">
        <v>60</v>
      </c>
      <c r="J633" s="167" t="s">
        <v>2142</v>
      </c>
      <c r="Q633" s="161" t="s">
        <v>2143</v>
      </c>
      <c r="R633" s="162" t="s">
        <v>2144</v>
      </c>
      <c r="S633" s="161" t="s">
        <v>64</v>
      </c>
      <c r="T633" s="167" t="s">
        <v>3372</v>
      </c>
      <c r="U633" s="167">
        <v>1</v>
      </c>
      <c r="V633" s="167" t="s">
        <v>5216</v>
      </c>
      <c r="W633" s="167" t="s">
        <v>5217</v>
      </c>
      <c r="X633" s="167">
        <v>1</v>
      </c>
    </row>
    <row r="634" spans="1:24">
      <c r="A634" s="161">
        <v>634</v>
      </c>
      <c r="B634" s="162" t="s">
        <v>1812</v>
      </c>
      <c r="C634" s="161" t="s">
        <v>2148</v>
      </c>
      <c r="D634" s="162" t="s">
        <v>69</v>
      </c>
      <c r="K634" s="167" t="s">
        <v>2149</v>
      </c>
      <c r="Q634" s="161" t="s">
        <v>2150</v>
      </c>
      <c r="R634" s="162" t="s">
        <v>2151</v>
      </c>
      <c r="S634" s="161" t="s">
        <v>73</v>
      </c>
    </row>
    <row r="635" spans="1:24">
      <c r="A635" s="161">
        <v>635</v>
      </c>
      <c r="B635" s="162" t="s">
        <v>1812</v>
      </c>
      <c r="C635" s="161" t="s">
        <v>2152</v>
      </c>
      <c r="D635" s="162" t="s">
        <v>48</v>
      </c>
      <c r="L635" s="167" t="s">
        <v>2153</v>
      </c>
      <c r="Q635" s="161" t="s">
        <v>2154</v>
      </c>
      <c r="R635" s="162" t="s">
        <v>2155</v>
      </c>
      <c r="S635" s="161" t="s">
        <v>43</v>
      </c>
      <c r="T635" s="167" t="s">
        <v>4034</v>
      </c>
      <c r="V635" s="167" t="s">
        <v>5869</v>
      </c>
      <c r="W635" s="167" t="s">
        <v>5218</v>
      </c>
    </row>
    <row r="636" spans="1:24">
      <c r="A636" s="161">
        <v>636</v>
      </c>
      <c r="B636" s="162" t="s">
        <v>1812</v>
      </c>
      <c r="C636" s="161" t="s">
        <v>2156</v>
      </c>
      <c r="D636" s="162" t="s">
        <v>48</v>
      </c>
      <c r="L636" s="167" t="s">
        <v>2157</v>
      </c>
      <c r="Q636" s="161" t="s">
        <v>2158</v>
      </c>
      <c r="R636" s="162" t="s">
        <v>2159</v>
      </c>
      <c r="S636" s="161" t="s">
        <v>43</v>
      </c>
      <c r="T636" s="167" t="s">
        <v>3371</v>
      </c>
      <c r="V636" s="167" t="s">
        <v>5870</v>
      </c>
      <c r="W636" s="167" t="s">
        <v>5219</v>
      </c>
    </row>
    <row r="637" spans="1:24">
      <c r="A637" s="161">
        <v>637</v>
      </c>
      <c r="B637" s="162" t="s">
        <v>1812</v>
      </c>
      <c r="C637" s="161" t="s">
        <v>2163</v>
      </c>
      <c r="D637" s="162" t="s">
        <v>48</v>
      </c>
      <c r="L637" s="167" t="s">
        <v>2164</v>
      </c>
      <c r="Q637" s="161" t="s">
        <v>2165</v>
      </c>
      <c r="R637" s="162" t="s">
        <v>2166</v>
      </c>
      <c r="S637" s="161" t="s">
        <v>43</v>
      </c>
      <c r="T637" s="167" t="s">
        <v>3370</v>
      </c>
      <c r="V637" s="167" t="s">
        <v>5871</v>
      </c>
      <c r="W637" s="167" t="s">
        <v>5220</v>
      </c>
    </row>
    <row r="638" spans="1:24">
      <c r="A638" s="161">
        <v>638</v>
      </c>
      <c r="B638" s="162" t="s">
        <v>1812</v>
      </c>
      <c r="C638" s="161" t="s">
        <v>2169</v>
      </c>
      <c r="D638" s="162" t="s">
        <v>48</v>
      </c>
      <c r="L638" s="167" t="s">
        <v>2170</v>
      </c>
      <c r="Q638" s="161" t="s">
        <v>2171</v>
      </c>
      <c r="R638" s="162" t="s">
        <v>2172</v>
      </c>
      <c r="S638" s="161" t="s">
        <v>43</v>
      </c>
      <c r="T638" s="167" t="s">
        <v>3369</v>
      </c>
      <c r="V638" s="167" t="s">
        <v>5872</v>
      </c>
      <c r="W638" s="167" t="s">
        <v>5221</v>
      </c>
    </row>
    <row r="639" spans="1:24">
      <c r="A639" s="161">
        <v>639</v>
      </c>
      <c r="B639" s="162" t="s">
        <v>1812</v>
      </c>
      <c r="C639" s="161" t="s">
        <v>2173</v>
      </c>
      <c r="D639" s="162" t="s">
        <v>48</v>
      </c>
      <c r="L639" s="167" t="s">
        <v>2174</v>
      </c>
      <c r="Q639" s="161" t="s">
        <v>2175</v>
      </c>
      <c r="R639" s="162" t="s">
        <v>2176</v>
      </c>
      <c r="S639" s="161" t="s">
        <v>43</v>
      </c>
      <c r="T639" s="167" t="s">
        <v>3368</v>
      </c>
      <c r="V639" s="167" t="s">
        <v>5873</v>
      </c>
      <c r="W639" s="167" t="s">
        <v>5222</v>
      </c>
    </row>
    <row r="640" spans="1:24">
      <c r="A640" s="161">
        <v>640</v>
      </c>
      <c r="B640" s="162" t="s">
        <v>1812</v>
      </c>
      <c r="C640" s="161" t="s">
        <v>2177</v>
      </c>
      <c r="D640" s="162" t="s">
        <v>48</v>
      </c>
      <c r="L640" s="167" t="s">
        <v>2178</v>
      </c>
      <c r="Q640" s="161" t="s">
        <v>2179</v>
      </c>
      <c r="R640" s="162" t="s">
        <v>2180</v>
      </c>
      <c r="S640" s="161" t="s">
        <v>64</v>
      </c>
      <c r="T640" s="167" t="s">
        <v>3367</v>
      </c>
      <c r="V640" s="167" t="s">
        <v>5874</v>
      </c>
      <c r="W640" s="167" t="s">
        <v>5223</v>
      </c>
    </row>
    <row r="641" spans="1:24">
      <c r="A641" s="161">
        <v>641</v>
      </c>
      <c r="B641" s="162" t="s">
        <v>1812</v>
      </c>
      <c r="C641" s="161" t="s">
        <v>2183</v>
      </c>
      <c r="D641" s="162" t="s">
        <v>48</v>
      </c>
      <c r="L641" s="167" t="s">
        <v>2184</v>
      </c>
      <c r="Q641" s="161" t="s">
        <v>2185</v>
      </c>
      <c r="R641" s="162" t="s">
        <v>2186</v>
      </c>
      <c r="S641" s="161" t="s">
        <v>43</v>
      </c>
      <c r="T641" s="167" t="s">
        <v>3366</v>
      </c>
      <c r="V641" s="167" t="s">
        <v>5875</v>
      </c>
      <c r="W641" s="167" t="s">
        <v>5224</v>
      </c>
    </row>
    <row r="642" spans="1:24">
      <c r="A642" s="161">
        <v>642</v>
      </c>
      <c r="B642" s="162" t="s">
        <v>1812</v>
      </c>
      <c r="C642" s="161" t="s">
        <v>2189</v>
      </c>
      <c r="D642" s="162" t="s">
        <v>48</v>
      </c>
      <c r="L642" s="167" t="s">
        <v>2190</v>
      </c>
      <c r="Q642" s="161" t="s">
        <v>2191</v>
      </c>
      <c r="R642" s="162" t="s">
        <v>2192</v>
      </c>
      <c r="S642" s="161" t="s">
        <v>43</v>
      </c>
      <c r="T642" s="167" t="s">
        <v>3365</v>
      </c>
      <c r="V642" s="167" t="s">
        <v>5876</v>
      </c>
      <c r="W642" s="167" t="s">
        <v>5225</v>
      </c>
    </row>
    <row r="643" spans="1:24">
      <c r="A643" s="161">
        <v>643</v>
      </c>
      <c r="B643" s="162" t="s">
        <v>1812</v>
      </c>
      <c r="C643" s="161" t="s">
        <v>2195</v>
      </c>
      <c r="D643" s="162" t="s">
        <v>60</v>
      </c>
      <c r="L643" s="167" t="s">
        <v>2196</v>
      </c>
      <c r="Q643" s="161" t="s">
        <v>2197</v>
      </c>
      <c r="R643" s="162" t="s">
        <v>2198</v>
      </c>
      <c r="S643" s="161" t="s">
        <v>43</v>
      </c>
      <c r="T643" s="167" t="s">
        <v>3364</v>
      </c>
    </row>
    <row r="644" spans="1:24">
      <c r="A644" s="161">
        <v>644</v>
      </c>
      <c r="B644" s="162" t="s">
        <v>1812</v>
      </c>
      <c r="C644" s="161" t="s">
        <v>2200</v>
      </c>
      <c r="D644" s="162" t="s">
        <v>69</v>
      </c>
      <c r="M644" s="167" t="s">
        <v>2201</v>
      </c>
      <c r="Q644" s="161" t="s">
        <v>2202</v>
      </c>
      <c r="R644" s="162" t="s">
        <v>2203</v>
      </c>
      <c r="S644" s="161" t="s">
        <v>73</v>
      </c>
    </row>
    <row r="645" spans="1:24">
      <c r="A645" s="161">
        <v>645</v>
      </c>
      <c r="B645" s="162" t="s">
        <v>1812</v>
      </c>
      <c r="C645" s="161" t="s">
        <v>2204</v>
      </c>
      <c r="D645" s="162" t="s">
        <v>48</v>
      </c>
      <c r="N645" s="167" t="s">
        <v>2205</v>
      </c>
      <c r="Q645" s="161" t="s">
        <v>2206</v>
      </c>
      <c r="R645" s="162" t="s">
        <v>2207</v>
      </c>
      <c r="S645" s="161" t="s">
        <v>43</v>
      </c>
      <c r="T645" s="167" t="s">
        <v>3363</v>
      </c>
      <c r="V645" s="167" t="s">
        <v>5877</v>
      </c>
      <c r="W645" s="167" t="s">
        <v>5226</v>
      </c>
    </row>
    <row r="646" spans="1:24">
      <c r="A646" s="161">
        <v>646</v>
      </c>
      <c r="B646" s="162" t="s">
        <v>1812</v>
      </c>
      <c r="C646" s="161" t="s">
        <v>2210</v>
      </c>
      <c r="D646" s="162" t="s">
        <v>60</v>
      </c>
      <c r="L646" s="167" t="s">
        <v>2211</v>
      </c>
      <c r="Q646" s="161" t="s">
        <v>2212</v>
      </c>
      <c r="R646" s="162" t="s">
        <v>2213</v>
      </c>
      <c r="S646" s="161" t="s">
        <v>210</v>
      </c>
      <c r="T646" s="167" t="s">
        <v>3362</v>
      </c>
      <c r="U646" s="167" t="s">
        <v>3359</v>
      </c>
      <c r="V646" s="167" t="s">
        <v>5227</v>
      </c>
      <c r="W646" s="167" t="s">
        <v>5228</v>
      </c>
      <c r="X646" s="167" t="s">
        <v>3359</v>
      </c>
    </row>
    <row r="647" spans="1:24">
      <c r="A647" s="161">
        <v>647</v>
      </c>
      <c r="B647" s="162" t="s">
        <v>1812</v>
      </c>
      <c r="C647" s="161" t="s">
        <v>2216</v>
      </c>
      <c r="D647" s="162" t="s">
        <v>69</v>
      </c>
      <c r="M647" s="167" t="s">
        <v>2217</v>
      </c>
      <c r="Q647" s="161" t="s">
        <v>2218</v>
      </c>
      <c r="R647" s="162" t="s">
        <v>2219</v>
      </c>
      <c r="S647" s="161" t="s">
        <v>34</v>
      </c>
    </row>
    <row r="648" spans="1:24">
      <c r="A648" s="161">
        <v>648</v>
      </c>
      <c r="B648" s="162" t="s">
        <v>1812</v>
      </c>
      <c r="C648" s="161" t="s">
        <v>2220</v>
      </c>
      <c r="D648" s="162" t="s">
        <v>48</v>
      </c>
      <c r="N648" s="167" t="s">
        <v>2221</v>
      </c>
      <c r="Q648" s="161" t="s">
        <v>2222</v>
      </c>
      <c r="R648" s="162" t="s">
        <v>2186</v>
      </c>
      <c r="S648" s="161" t="s">
        <v>43</v>
      </c>
      <c r="T648" s="167" t="s">
        <v>3361</v>
      </c>
      <c r="V648" s="167" t="s">
        <v>5878</v>
      </c>
      <c r="W648" s="167" t="s">
        <v>5229</v>
      </c>
    </row>
    <row r="649" spans="1:24">
      <c r="A649" s="161">
        <v>649</v>
      </c>
      <c r="B649" s="162" t="s">
        <v>1812</v>
      </c>
      <c r="C649" s="161" t="s">
        <v>2225</v>
      </c>
      <c r="D649" s="162" t="s">
        <v>48</v>
      </c>
      <c r="N649" s="167" t="s">
        <v>2226</v>
      </c>
      <c r="Q649" s="161" t="s">
        <v>2227</v>
      </c>
      <c r="R649" s="162" t="s">
        <v>2228</v>
      </c>
      <c r="S649" s="161" t="s">
        <v>43</v>
      </c>
      <c r="T649" s="167" t="s">
        <v>3360</v>
      </c>
      <c r="V649" s="167" t="s">
        <v>5879</v>
      </c>
      <c r="W649" s="167" t="s">
        <v>5230</v>
      </c>
    </row>
    <row r="650" spans="1:24">
      <c r="A650" s="161">
        <v>650</v>
      </c>
      <c r="B650" s="162" t="s">
        <v>1812</v>
      </c>
      <c r="C650" s="161" t="s">
        <v>2231</v>
      </c>
      <c r="D650" s="162" t="s">
        <v>60</v>
      </c>
      <c r="L650" s="167" t="s">
        <v>2232</v>
      </c>
      <c r="Q650" s="161" t="s">
        <v>2233</v>
      </c>
      <c r="R650" s="162" t="s">
        <v>2234</v>
      </c>
      <c r="S650" s="161" t="s">
        <v>210</v>
      </c>
      <c r="T650" s="167" t="s">
        <v>3358</v>
      </c>
      <c r="U650" s="167">
        <v>1</v>
      </c>
      <c r="V650" s="167" t="s">
        <v>5231</v>
      </c>
      <c r="W650" s="167" t="s">
        <v>5232</v>
      </c>
      <c r="X650" s="167">
        <v>1</v>
      </c>
    </row>
    <row r="651" spans="1:24">
      <c r="A651" s="161">
        <v>651</v>
      </c>
      <c r="B651" s="162" t="s">
        <v>1812</v>
      </c>
      <c r="C651" s="161" t="s">
        <v>2235</v>
      </c>
      <c r="D651" s="162" t="s">
        <v>69</v>
      </c>
      <c r="M651" s="167" t="s">
        <v>2236</v>
      </c>
      <c r="Q651" s="161" t="s">
        <v>2237</v>
      </c>
      <c r="R651" s="162" t="s">
        <v>2238</v>
      </c>
      <c r="S651" s="161" t="s">
        <v>34</v>
      </c>
    </row>
    <row r="652" spans="1:24">
      <c r="A652" s="161">
        <v>652</v>
      </c>
      <c r="B652" s="162" t="s">
        <v>1812</v>
      </c>
      <c r="C652" s="161" t="s">
        <v>2239</v>
      </c>
      <c r="D652" s="162" t="s">
        <v>48</v>
      </c>
      <c r="N652" s="167" t="s">
        <v>2240</v>
      </c>
      <c r="Q652" s="161" t="s">
        <v>2241</v>
      </c>
      <c r="R652" s="162" t="s">
        <v>2242</v>
      </c>
      <c r="S652" s="161" t="s">
        <v>43</v>
      </c>
      <c r="T652" s="167" t="s">
        <v>4035</v>
      </c>
      <c r="V652" s="167" t="s">
        <v>5880</v>
      </c>
      <c r="W652" s="167" t="s">
        <v>5233</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47" zoomScale="120" zoomScaleNormal="120" workbookViewId="0">
      <selection activeCell="B64" sqref="B64"/>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2330</v>
      </c>
      <c r="D1" s="7"/>
      <c r="G1" s="7" t="e">
        <v>#REF!</v>
      </c>
      <c r="V1" s="8"/>
    </row>
    <row r="2" spans="1:32">
      <c r="D2" s="7"/>
      <c r="G2" s="7"/>
      <c r="V2" s="8"/>
    </row>
    <row r="3" spans="1:32">
      <c r="A3" s="4">
        <v>1</v>
      </c>
      <c r="B3" s="9" t="s">
        <v>2331</v>
      </c>
      <c r="D3" s="7" t="s">
        <v>2332</v>
      </c>
      <c r="G3" s="7"/>
      <c r="V3" s="8"/>
    </row>
    <row r="4" spans="1:32">
      <c r="B4" s="9" t="s">
        <v>2333</v>
      </c>
      <c r="D4" s="7"/>
      <c r="G4" s="8"/>
      <c r="V4" s="8"/>
    </row>
    <row r="5" spans="1:32">
      <c r="D5" s="7"/>
      <c r="G5" s="7"/>
      <c r="V5" s="8"/>
    </row>
    <row r="6" spans="1:32" ht="15.75" thickBot="1">
      <c r="A6" s="4">
        <v>2</v>
      </c>
      <c r="B6" s="5" t="s">
        <v>2334</v>
      </c>
      <c r="D6" s="7"/>
      <c r="G6" s="7"/>
      <c r="J6" s="8" t="s">
        <v>2335</v>
      </c>
      <c r="V6" s="8"/>
    </row>
    <row r="7" spans="1:32" s="11" customFormat="1" ht="17.649999999999999" customHeight="1">
      <c r="A7" s="10"/>
      <c r="B7" s="285" t="s">
        <v>2336</v>
      </c>
      <c r="C7" s="286"/>
      <c r="D7" s="289" t="s">
        <v>2337</v>
      </c>
      <c r="E7" s="289"/>
      <c r="F7" s="289"/>
      <c r="G7" s="289"/>
      <c r="H7" s="289"/>
      <c r="I7" s="290"/>
      <c r="J7" s="291" t="s">
        <v>2338</v>
      </c>
      <c r="K7" s="292"/>
      <c r="L7" s="292"/>
      <c r="M7" s="292"/>
      <c r="N7" s="292"/>
      <c r="O7" s="292"/>
      <c r="P7" s="292"/>
      <c r="Q7" s="292"/>
      <c r="R7" s="292"/>
      <c r="S7" s="292"/>
      <c r="T7" s="293"/>
    </row>
    <row r="8" spans="1:32" ht="15.75" thickBot="1">
      <c r="B8" s="287"/>
      <c r="C8" s="288"/>
      <c r="D8" s="294" t="s">
        <v>14</v>
      </c>
      <c r="E8" s="294"/>
      <c r="F8" s="295"/>
      <c r="G8" s="296" t="s">
        <v>2339</v>
      </c>
      <c r="H8" s="294"/>
      <c r="I8" s="297"/>
      <c r="J8" s="12" t="s">
        <v>2340</v>
      </c>
      <c r="K8" s="13" t="s">
        <v>2341</v>
      </c>
      <c r="L8" s="13" t="s">
        <v>2342</v>
      </c>
      <c r="M8" s="13" t="s">
        <v>2282</v>
      </c>
      <c r="N8" s="13" t="s">
        <v>2343</v>
      </c>
      <c r="O8" s="13" t="s">
        <v>2300</v>
      </c>
      <c r="P8" s="13" t="s">
        <v>2305</v>
      </c>
      <c r="Q8" s="13" t="s">
        <v>2344</v>
      </c>
      <c r="R8" s="13" t="s">
        <v>2345</v>
      </c>
      <c r="S8" s="13" t="s">
        <v>2346</v>
      </c>
      <c r="T8" s="14"/>
    </row>
    <row r="9" spans="1:32" s="15" customFormat="1" ht="17.649999999999999" customHeight="1">
      <c r="B9" s="16" t="s">
        <v>2347</v>
      </c>
      <c r="C9" s="17"/>
      <c r="D9" s="278" t="s">
        <v>2348</v>
      </c>
      <c r="E9" s="279"/>
      <c r="F9" s="279"/>
      <c r="G9" s="282" t="s">
        <v>2349</v>
      </c>
      <c r="H9" s="282"/>
      <c r="I9" s="283"/>
      <c r="J9" s="18" t="s">
        <v>165</v>
      </c>
      <c r="K9" s="19" t="s">
        <v>165</v>
      </c>
      <c r="L9" s="19"/>
      <c r="M9" s="19"/>
      <c r="N9" s="19"/>
      <c r="O9" s="19"/>
      <c r="P9" s="19"/>
      <c r="Q9" s="19"/>
      <c r="R9" s="19"/>
      <c r="S9" s="19"/>
      <c r="T9" s="136"/>
    </row>
    <row r="10" spans="1:32" s="15" customFormat="1">
      <c r="B10" s="20" t="s">
        <v>2350</v>
      </c>
      <c r="C10" s="21"/>
      <c r="D10" s="280"/>
      <c r="E10" s="281"/>
      <c r="F10" s="281"/>
      <c r="G10" s="186"/>
      <c r="H10" s="186"/>
      <c r="I10" s="284"/>
      <c r="J10" s="22"/>
      <c r="K10" s="23"/>
      <c r="L10" s="23" t="s">
        <v>165</v>
      </c>
      <c r="M10" s="23"/>
      <c r="N10" s="23"/>
      <c r="O10" s="23"/>
      <c r="P10" s="23"/>
      <c r="Q10" s="23"/>
      <c r="R10" s="23"/>
      <c r="S10" s="23"/>
      <c r="T10" s="137"/>
    </row>
    <row r="11" spans="1:32" s="15" customFormat="1">
      <c r="B11" s="20" t="s">
        <v>2283</v>
      </c>
      <c r="C11" s="21"/>
      <c r="D11" s="280"/>
      <c r="E11" s="281"/>
      <c r="F11" s="281"/>
      <c r="G11" s="186"/>
      <c r="H11" s="186"/>
      <c r="I11" s="284"/>
      <c r="J11" s="22"/>
      <c r="K11" s="23"/>
      <c r="L11" s="23"/>
      <c r="M11" s="23" t="s">
        <v>165</v>
      </c>
      <c r="N11" s="23"/>
      <c r="O11" s="23"/>
      <c r="P11" s="23"/>
      <c r="Q11" s="23"/>
      <c r="R11" s="23"/>
      <c r="S11" s="23"/>
      <c r="T11" s="137"/>
    </row>
    <row r="12" spans="1:32" s="15" customFormat="1">
      <c r="B12" s="20" t="s">
        <v>2284</v>
      </c>
      <c r="C12" s="21"/>
      <c r="D12" s="280"/>
      <c r="E12" s="281"/>
      <c r="F12" s="281"/>
      <c r="G12" s="186"/>
      <c r="H12" s="186"/>
      <c r="I12" s="284"/>
      <c r="J12" s="22"/>
      <c r="K12" s="23"/>
      <c r="L12" s="23"/>
      <c r="M12" s="23"/>
      <c r="N12" s="23" t="s">
        <v>174</v>
      </c>
      <c r="O12" s="23"/>
      <c r="P12" s="23"/>
      <c r="Q12" s="23"/>
      <c r="R12" s="23"/>
      <c r="S12" s="23"/>
      <c r="T12" s="137"/>
    </row>
    <row r="13" spans="1:32" s="15" customFormat="1">
      <c r="B13" s="20" t="s">
        <v>166</v>
      </c>
      <c r="C13" s="21"/>
      <c r="D13" s="280"/>
      <c r="E13" s="281"/>
      <c r="F13" s="281"/>
      <c r="G13" s="186"/>
      <c r="H13" s="186"/>
      <c r="I13" s="284"/>
      <c r="J13" s="22"/>
      <c r="K13" s="23"/>
      <c r="L13" s="23"/>
      <c r="M13" s="23"/>
      <c r="N13" s="23"/>
      <c r="O13" s="23" t="s">
        <v>174</v>
      </c>
      <c r="P13" s="23" t="s">
        <v>174</v>
      </c>
      <c r="Q13" s="23"/>
      <c r="R13" s="23"/>
      <c r="S13" s="23"/>
      <c r="T13" s="137"/>
    </row>
    <row r="14" spans="1:32" s="15" customFormat="1">
      <c r="B14" s="20" t="s">
        <v>2285</v>
      </c>
      <c r="C14" s="21"/>
      <c r="D14" s="280"/>
      <c r="E14" s="281"/>
      <c r="F14" s="281"/>
      <c r="G14" s="186"/>
      <c r="H14" s="186"/>
      <c r="I14" s="284"/>
      <c r="J14" s="22"/>
      <c r="K14" s="23"/>
      <c r="L14" s="23"/>
      <c r="M14" s="23"/>
      <c r="N14" s="23"/>
      <c r="O14" s="23"/>
      <c r="P14" s="23"/>
      <c r="Q14" s="23" t="s">
        <v>165</v>
      </c>
      <c r="R14" s="23"/>
      <c r="S14" s="23"/>
      <c r="T14" s="137"/>
    </row>
    <row r="15" spans="1:32" s="15" customFormat="1">
      <c r="B15" s="20" t="s">
        <v>2351</v>
      </c>
      <c r="C15" s="21"/>
      <c r="D15" s="280"/>
      <c r="E15" s="281"/>
      <c r="F15" s="281"/>
      <c r="G15" s="186"/>
      <c r="H15" s="186"/>
      <c r="I15" s="284"/>
      <c r="J15" s="22"/>
      <c r="K15" s="23"/>
      <c r="L15" s="23"/>
      <c r="M15" s="23"/>
      <c r="N15" s="23"/>
      <c r="O15" s="23"/>
      <c r="P15" s="23"/>
      <c r="Q15" s="23"/>
      <c r="R15" s="23" t="s">
        <v>165</v>
      </c>
      <c r="S15" s="23" t="s">
        <v>165</v>
      </c>
      <c r="T15" s="137"/>
    </row>
    <row r="16" spans="1:32" s="15" customFormat="1" ht="31.9" customHeight="1" thickBot="1">
      <c r="B16" s="24" t="s">
        <v>274</v>
      </c>
      <c r="C16" s="25"/>
      <c r="D16" s="2" t="s">
        <v>2352</v>
      </c>
      <c r="E16" s="26"/>
      <c r="F16" s="27"/>
      <c r="G16" s="255" t="s">
        <v>2353</v>
      </c>
      <c r="H16" s="255"/>
      <c r="I16" s="256"/>
      <c r="J16" s="28" t="s">
        <v>165</v>
      </c>
      <c r="K16" s="29" t="s">
        <v>165</v>
      </c>
      <c r="L16" s="29" t="s">
        <v>165</v>
      </c>
      <c r="M16" s="29" t="s">
        <v>165</v>
      </c>
      <c r="N16" s="29" t="s">
        <v>165</v>
      </c>
      <c r="O16" s="29" t="s">
        <v>174</v>
      </c>
      <c r="P16" s="29" t="s">
        <v>174</v>
      </c>
      <c r="Q16" s="29" t="s">
        <v>165</v>
      </c>
      <c r="R16" s="29"/>
      <c r="S16" s="29"/>
      <c r="T16" s="30"/>
      <c r="U16" s="8"/>
      <c r="W16" s="8"/>
      <c r="X16" s="8"/>
      <c r="Y16" s="8"/>
      <c r="Z16" s="8"/>
      <c r="AA16" s="8"/>
      <c r="AB16" s="8"/>
      <c r="AC16" s="8"/>
      <c r="AD16" s="8"/>
      <c r="AE16" s="8"/>
      <c r="AF16" s="8"/>
    </row>
    <row r="17" spans="1:24">
      <c r="B17" s="4"/>
    </row>
    <row r="18" spans="1:24">
      <c r="A18" s="4">
        <v>3</v>
      </c>
      <c r="B18" s="4" t="s">
        <v>2354</v>
      </c>
    </row>
    <row r="19" spans="1:24" ht="18.75" thickBot="1">
      <c r="B19" s="31" t="s">
        <v>2286</v>
      </c>
      <c r="C19" s="32"/>
      <c r="D19" s="31"/>
      <c r="E19" s="33"/>
      <c r="F19" s="34"/>
      <c r="G19" s="8"/>
      <c r="I19" s="3"/>
    </row>
    <row r="20" spans="1:24" ht="18.75" thickBot="1">
      <c r="B20" s="35" t="s">
        <v>2355</v>
      </c>
      <c r="C20" s="260" t="s">
        <v>2287</v>
      </c>
      <c r="D20" s="261"/>
      <c r="E20" s="262"/>
      <c r="F20" s="260" t="s">
        <v>2356</v>
      </c>
      <c r="G20" s="261"/>
      <c r="H20" s="261"/>
      <c r="I20" s="261"/>
      <c r="J20" s="261"/>
      <c r="K20" s="261"/>
      <c r="L20" s="261"/>
      <c r="M20" s="261"/>
      <c r="N20" s="261"/>
      <c r="O20" s="262"/>
      <c r="P20" s="275" t="s">
        <v>2357</v>
      </c>
      <c r="Q20" s="276"/>
      <c r="R20" s="277"/>
      <c r="S20" s="273" t="s">
        <v>2358</v>
      </c>
      <c r="T20" s="274"/>
      <c r="X20" s="3"/>
    </row>
    <row r="21" spans="1:24">
      <c r="B21" s="202">
        <v>315</v>
      </c>
      <c r="C21" s="204" t="s">
        <v>2288</v>
      </c>
      <c r="D21" s="205"/>
      <c r="E21" s="206"/>
      <c r="F21" s="210" t="s">
        <v>2289</v>
      </c>
      <c r="G21" s="211"/>
      <c r="H21" s="211"/>
      <c r="I21" s="211"/>
      <c r="J21" s="211"/>
      <c r="K21" s="211"/>
      <c r="L21" s="211"/>
      <c r="M21" s="211"/>
      <c r="N21" s="211"/>
      <c r="O21" s="211"/>
      <c r="P21" s="263" t="s">
        <v>2359</v>
      </c>
      <c r="Q21" s="264"/>
      <c r="R21" s="265"/>
      <c r="S21" s="269" t="s">
        <v>2360</v>
      </c>
      <c r="T21" s="270"/>
      <c r="X21" s="3"/>
    </row>
    <row r="22" spans="1:24" ht="31.9" customHeight="1" thickBot="1">
      <c r="B22" s="232"/>
      <c r="C22" s="257"/>
      <c r="D22" s="258"/>
      <c r="E22" s="259"/>
      <c r="F22" s="195"/>
      <c r="G22" s="196"/>
      <c r="H22" s="196"/>
      <c r="I22" s="196"/>
      <c r="J22" s="196"/>
      <c r="K22" s="196"/>
      <c r="L22" s="196"/>
      <c r="M22" s="196"/>
      <c r="N22" s="196"/>
      <c r="O22" s="196"/>
      <c r="P22" s="266"/>
      <c r="Q22" s="267"/>
      <c r="R22" s="268"/>
      <c r="S22" s="271"/>
      <c r="T22" s="272"/>
      <c r="X22" s="3"/>
    </row>
    <row r="23" spans="1:24" ht="18">
      <c r="B23" s="37">
        <v>311</v>
      </c>
      <c r="C23" s="38" t="s">
        <v>2361</v>
      </c>
      <c r="D23" s="39"/>
      <c r="E23" s="40"/>
      <c r="F23" s="41" t="s">
        <v>2290</v>
      </c>
      <c r="G23" s="39"/>
      <c r="H23" s="39"/>
      <c r="I23" s="39"/>
      <c r="J23" s="39"/>
      <c r="K23" s="39"/>
      <c r="L23" s="39"/>
      <c r="M23" s="39"/>
      <c r="N23" s="39"/>
      <c r="O23" s="39"/>
      <c r="P23" s="42" t="s">
        <v>2291</v>
      </c>
      <c r="Q23" s="43"/>
      <c r="R23" s="44"/>
      <c r="S23" s="216" t="s">
        <v>2362</v>
      </c>
      <c r="T23" s="217"/>
      <c r="X23" s="3"/>
    </row>
    <row r="24" spans="1:24" ht="18.75" thickBot="1">
      <c r="B24" s="45">
        <v>311</v>
      </c>
      <c r="C24" s="46"/>
      <c r="D24" s="47"/>
      <c r="E24" s="48"/>
      <c r="F24" s="49"/>
      <c r="G24" s="47"/>
      <c r="H24" s="47"/>
      <c r="I24" s="47"/>
      <c r="J24" s="47"/>
      <c r="K24" s="47"/>
      <c r="L24" s="47"/>
      <c r="M24" s="47"/>
      <c r="N24" s="47"/>
      <c r="O24" s="47"/>
      <c r="P24" s="50" t="s">
        <v>2363</v>
      </c>
      <c r="Q24" s="51"/>
      <c r="R24" s="52"/>
      <c r="S24" s="220"/>
      <c r="T24" s="221"/>
      <c r="X24" s="3"/>
    </row>
    <row r="25" spans="1:24" ht="48" customHeight="1">
      <c r="B25" s="36">
        <v>220</v>
      </c>
      <c r="C25" s="53" t="s">
        <v>2364</v>
      </c>
      <c r="D25" s="54"/>
      <c r="E25" s="55"/>
      <c r="F25" s="249" t="s">
        <v>2365</v>
      </c>
      <c r="G25" s="250"/>
      <c r="H25" s="250"/>
      <c r="I25" s="250"/>
      <c r="J25" s="250"/>
      <c r="K25" s="250"/>
      <c r="L25" s="250"/>
      <c r="M25" s="250"/>
      <c r="N25" s="250"/>
      <c r="O25" s="251"/>
      <c r="P25" s="56" t="s">
        <v>2366</v>
      </c>
      <c r="Q25" s="57"/>
      <c r="R25" s="58"/>
      <c r="S25" s="216" t="s">
        <v>2367</v>
      </c>
      <c r="T25" s="217"/>
      <c r="V25" s="8"/>
      <c r="X25" s="3"/>
    </row>
    <row r="26" spans="1:24" ht="28.9" customHeight="1" thickBot="1">
      <c r="B26" s="59">
        <v>231</v>
      </c>
      <c r="C26" s="60" t="s">
        <v>2292</v>
      </c>
      <c r="D26" s="61"/>
      <c r="E26" s="62"/>
      <c r="F26" s="61" t="s">
        <v>2293</v>
      </c>
      <c r="G26" s="63"/>
      <c r="H26" s="63"/>
      <c r="I26" s="63"/>
      <c r="J26" s="63"/>
      <c r="K26" s="63"/>
      <c r="L26" s="63"/>
      <c r="M26" s="63"/>
      <c r="N26" s="63"/>
      <c r="O26" s="63"/>
      <c r="P26" s="50" t="s">
        <v>2368</v>
      </c>
      <c r="Q26" s="64"/>
      <c r="R26" s="65"/>
      <c r="S26" s="218"/>
      <c r="T26" s="219"/>
      <c r="V26" s="8"/>
      <c r="X26" s="3"/>
    </row>
    <row r="27" spans="1:24" ht="18">
      <c r="B27" s="66">
        <v>220</v>
      </c>
      <c r="C27" s="46"/>
      <c r="D27" s="47"/>
      <c r="E27" s="48"/>
      <c r="F27" s="49"/>
      <c r="G27" s="47"/>
      <c r="H27" s="47"/>
      <c r="I27" s="47"/>
      <c r="J27" s="47"/>
      <c r="K27" s="47"/>
      <c r="L27" s="47"/>
      <c r="M27" s="47"/>
      <c r="N27" s="47"/>
      <c r="O27" s="47"/>
      <c r="P27" s="67" t="s">
        <v>2369</v>
      </c>
      <c r="Q27" s="68"/>
      <c r="R27" s="69"/>
      <c r="S27" s="218"/>
      <c r="T27" s="219"/>
      <c r="V27" s="8"/>
      <c r="X27" s="3"/>
    </row>
    <row r="28" spans="1:24" ht="18.75" thickBot="1">
      <c r="B28" s="45">
        <v>220</v>
      </c>
      <c r="C28" s="60"/>
      <c r="D28" s="61"/>
      <c r="E28" s="62"/>
      <c r="F28" s="63"/>
      <c r="G28" s="63"/>
      <c r="H28" s="63"/>
      <c r="I28" s="63"/>
      <c r="J28" s="63"/>
      <c r="K28" s="63"/>
      <c r="L28" s="63"/>
      <c r="M28" s="63"/>
      <c r="N28" s="63"/>
      <c r="O28" s="63"/>
      <c r="P28" s="50" t="s">
        <v>2370</v>
      </c>
      <c r="Q28" s="64"/>
      <c r="R28" s="65"/>
      <c r="S28" s="220"/>
      <c r="T28" s="221"/>
      <c r="V28" s="8"/>
      <c r="X28" s="3"/>
    </row>
    <row r="29" spans="1:24" ht="34.15" customHeight="1">
      <c r="B29" s="70">
        <v>270</v>
      </c>
      <c r="C29" s="71" t="s">
        <v>2294</v>
      </c>
      <c r="D29" s="72"/>
      <c r="E29" s="73"/>
      <c r="F29" s="213" t="s">
        <v>2295</v>
      </c>
      <c r="G29" s="214"/>
      <c r="H29" s="214"/>
      <c r="I29" s="214"/>
      <c r="J29" s="214"/>
      <c r="K29" s="214"/>
      <c r="L29" s="214"/>
      <c r="M29" s="214"/>
      <c r="N29" s="214"/>
      <c r="O29" s="215"/>
      <c r="P29" s="74" t="s">
        <v>2371</v>
      </c>
      <c r="Q29" s="75"/>
      <c r="R29" s="76"/>
      <c r="S29" s="216" t="s">
        <v>2372</v>
      </c>
      <c r="T29" s="217"/>
      <c r="V29" s="8"/>
    </row>
    <row r="30" spans="1:24" ht="17.649999999999999" customHeight="1">
      <c r="B30" s="70">
        <v>351</v>
      </c>
      <c r="C30" s="252" t="s">
        <v>2296</v>
      </c>
      <c r="D30" s="253"/>
      <c r="E30" s="254"/>
      <c r="F30" s="192" t="s">
        <v>2297</v>
      </c>
      <c r="G30" s="193"/>
      <c r="H30" s="193"/>
      <c r="I30" s="193"/>
      <c r="J30" s="193"/>
      <c r="K30" s="193"/>
      <c r="L30" s="193"/>
      <c r="M30" s="193"/>
      <c r="N30" s="193"/>
      <c r="O30" s="194"/>
      <c r="P30" s="74" t="s">
        <v>2373</v>
      </c>
      <c r="Q30" s="75"/>
      <c r="R30" s="76"/>
      <c r="S30" s="218"/>
      <c r="T30" s="219"/>
      <c r="V30" s="8"/>
    </row>
    <row r="31" spans="1:24" ht="18">
      <c r="B31" s="70">
        <v>351</v>
      </c>
      <c r="C31" s="207"/>
      <c r="D31" s="208"/>
      <c r="E31" s="209"/>
      <c r="F31" s="213"/>
      <c r="G31" s="214"/>
      <c r="H31" s="214"/>
      <c r="I31" s="214"/>
      <c r="J31" s="214"/>
      <c r="K31" s="214"/>
      <c r="L31" s="214"/>
      <c r="M31" s="214"/>
      <c r="N31" s="214"/>
      <c r="O31" s="215"/>
      <c r="P31" s="78" t="s">
        <v>2298</v>
      </c>
      <c r="Q31" s="79"/>
      <c r="R31" s="80"/>
      <c r="S31" s="218"/>
      <c r="T31" s="219"/>
      <c r="V31" s="8"/>
    </row>
    <row r="32" spans="1:24" ht="36.75" customHeight="1" thickBot="1">
      <c r="B32" s="59">
        <v>632</v>
      </c>
      <c r="C32" s="46" t="s">
        <v>2374</v>
      </c>
      <c r="D32" s="47"/>
      <c r="E32" s="48"/>
      <c r="F32" s="246" t="s">
        <v>2375</v>
      </c>
      <c r="G32" s="247"/>
      <c r="H32" s="247"/>
      <c r="I32" s="247"/>
      <c r="J32" s="247"/>
      <c r="K32" s="247"/>
      <c r="L32" s="247"/>
      <c r="M32" s="247"/>
      <c r="N32" s="247"/>
      <c r="O32" s="248"/>
      <c r="P32" s="50" t="s">
        <v>2376</v>
      </c>
      <c r="Q32" s="81"/>
      <c r="R32" s="82"/>
      <c r="S32" s="220"/>
      <c r="T32" s="221"/>
      <c r="V32" s="8"/>
    </row>
    <row r="33" spans="2:24" ht="18">
      <c r="B33" s="202">
        <v>389</v>
      </c>
      <c r="C33" s="204" t="s">
        <v>2377</v>
      </c>
      <c r="D33" s="205"/>
      <c r="E33" s="206"/>
      <c r="F33" s="204" t="s">
        <v>2299</v>
      </c>
      <c r="G33" s="205"/>
      <c r="H33" s="205"/>
      <c r="I33" s="205"/>
      <c r="J33" s="205"/>
      <c r="K33" s="205"/>
      <c r="L33" s="205"/>
      <c r="M33" s="205"/>
      <c r="N33" s="205"/>
      <c r="O33" s="206"/>
      <c r="P33" s="74" t="s">
        <v>2378</v>
      </c>
      <c r="Q33" s="75"/>
      <c r="R33" s="76"/>
      <c r="S33" s="216" t="s">
        <v>2300</v>
      </c>
      <c r="T33" s="217"/>
      <c r="V33" s="8"/>
      <c r="X33" s="3"/>
    </row>
    <row r="34" spans="2:24" ht="18">
      <c r="B34" s="203"/>
      <c r="C34" s="207"/>
      <c r="D34" s="208"/>
      <c r="E34" s="209"/>
      <c r="F34" s="207"/>
      <c r="G34" s="208"/>
      <c r="H34" s="208"/>
      <c r="I34" s="208"/>
      <c r="J34" s="208"/>
      <c r="K34" s="208"/>
      <c r="L34" s="208"/>
      <c r="M34" s="208"/>
      <c r="N34" s="208"/>
      <c r="O34" s="209"/>
      <c r="P34" s="67" t="s">
        <v>2301</v>
      </c>
      <c r="Q34" s="83"/>
      <c r="R34" s="84"/>
      <c r="S34" s="218"/>
      <c r="T34" s="219"/>
      <c r="V34" s="8"/>
    </row>
    <row r="35" spans="2:24" ht="18">
      <c r="B35" s="85">
        <v>389</v>
      </c>
      <c r="C35" s="86"/>
      <c r="D35" s="87"/>
      <c r="E35" s="88"/>
      <c r="F35" s="89"/>
      <c r="G35" s="87"/>
      <c r="H35" s="87"/>
      <c r="I35" s="87"/>
      <c r="J35" s="87"/>
      <c r="K35" s="87"/>
      <c r="L35" s="87"/>
      <c r="M35" s="87"/>
      <c r="N35" s="87"/>
      <c r="O35" s="87"/>
      <c r="P35" s="78" t="s">
        <v>2379</v>
      </c>
      <c r="Q35" s="79"/>
      <c r="R35" s="80"/>
      <c r="S35" s="218"/>
      <c r="T35" s="219"/>
      <c r="V35" s="8"/>
      <c r="X35" s="3"/>
    </row>
    <row r="36" spans="2:24" ht="18">
      <c r="B36" s="90">
        <v>389</v>
      </c>
      <c r="C36" s="71"/>
      <c r="D36" s="72"/>
      <c r="E36" s="73"/>
      <c r="F36" s="77"/>
      <c r="G36" s="72"/>
      <c r="H36" s="72"/>
      <c r="I36" s="72"/>
      <c r="J36" s="72"/>
      <c r="K36" s="72"/>
      <c r="L36" s="72"/>
      <c r="M36" s="72"/>
      <c r="N36" s="72"/>
      <c r="O36" s="72"/>
      <c r="P36" s="74" t="s">
        <v>2380</v>
      </c>
      <c r="Q36" s="75"/>
      <c r="R36" s="76"/>
      <c r="S36" s="218"/>
      <c r="T36" s="219"/>
      <c r="V36" s="8"/>
      <c r="X36" s="3"/>
    </row>
    <row r="37" spans="2:24" ht="18">
      <c r="B37" s="85">
        <v>389</v>
      </c>
      <c r="C37" s="91"/>
      <c r="D37" s="92"/>
      <c r="E37" s="93"/>
      <c r="F37" s="89"/>
      <c r="G37" s="87"/>
      <c r="H37" s="87"/>
      <c r="I37" s="87"/>
      <c r="J37" s="87"/>
      <c r="K37" s="87"/>
      <c r="L37" s="87"/>
      <c r="M37" s="87"/>
      <c r="N37" s="87"/>
      <c r="O37" s="87"/>
      <c r="P37" s="78" t="s">
        <v>2381</v>
      </c>
      <c r="Q37" s="79"/>
      <c r="R37" s="80"/>
      <c r="S37" s="218"/>
      <c r="T37" s="219"/>
      <c r="V37" s="8"/>
      <c r="X37" s="3"/>
    </row>
    <row r="38" spans="2:24" ht="36.75" customHeight="1" thickBot="1">
      <c r="B38" s="94">
        <v>527</v>
      </c>
      <c r="C38" s="86" t="s">
        <v>2302</v>
      </c>
      <c r="D38" s="87"/>
      <c r="E38" s="88"/>
      <c r="F38" s="246" t="s">
        <v>2303</v>
      </c>
      <c r="G38" s="247"/>
      <c r="H38" s="247"/>
      <c r="I38" s="247"/>
      <c r="J38" s="247"/>
      <c r="K38" s="247"/>
      <c r="L38" s="247"/>
      <c r="M38" s="247"/>
      <c r="N38" s="247"/>
      <c r="O38" s="248"/>
      <c r="P38" s="78" t="s">
        <v>2382</v>
      </c>
      <c r="Q38" s="79"/>
      <c r="R38" s="80"/>
      <c r="S38" s="220"/>
      <c r="T38" s="221"/>
      <c r="V38" s="8"/>
      <c r="X38" s="3"/>
    </row>
    <row r="39" spans="2:24" ht="36.75" customHeight="1">
      <c r="B39" s="202">
        <v>380</v>
      </c>
      <c r="C39" s="204" t="s">
        <v>2383</v>
      </c>
      <c r="D39" s="205"/>
      <c r="E39" s="206"/>
      <c r="F39" s="237" t="s">
        <v>2384</v>
      </c>
      <c r="G39" s="238"/>
      <c r="H39" s="238"/>
      <c r="I39" s="238"/>
      <c r="J39" s="238"/>
      <c r="K39" s="238"/>
      <c r="L39" s="238"/>
      <c r="M39" s="238"/>
      <c r="N39" s="238"/>
      <c r="O39" s="239"/>
      <c r="P39" s="95" t="s">
        <v>2304</v>
      </c>
      <c r="Q39" s="96"/>
      <c r="R39" s="97"/>
      <c r="S39" s="216" t="s">
        <v>2305</v>
      </c>
      <c r="T39" s="217"/>
      <c r="V39" s="8"/>
    </row>
    <row r="40" spans="2:24" ht="17.649999999999999" customHeight="1">
      <c r="B40" s="233"/>
      <c r="C40" s="234"/>
      <c r="D40" s="235"/>
      <c r="E40" s="236"/>
      <c r="F40" s="240"/>
      <c r="G40" s="241"/>
      <c r="H40" s="241"/>
      <c r="I40" s="241"/>
      <c r="J40" s="241"/>
      <c r="K40" s="241"/>
      <c r="L40" s="241"/>
      <c r="M40" s="241"/>
      <c r="N40" s="241"/>
      <c r="O40" s="242"/>
      <c r="P40" s="78" t="s">
        <v>2306</v>
      </c>
      <c r="Q40" s="101"/>
      <c r="R40" s="102" t="s">
        <v>36</v>
      </c>
      <c r="S40" s="218"/>
      <c r="T40" s="219"/>
      <c r="V40" s="8"/>
      <c r="X40" s="3" t="s">
        <v>36</v>
      </c>
    </row>
    <row r="41" spans="2:24" ht="18">
      <c r="B41" s="233"/>
      <c r="C41" s="234"/>
      <c r="D41" s="235"/>
      <c r="E41" s="236"/>
      <c r="F41" s="240"/>
      <c r="G41" s="241"/>
      <c r="H41" s="241"/>
      <c r="I41" s="241"/>
      <c r="J41" s="241"/>
      <c r="K41" s="241"/>
      <c r="L41" s="241"/>
      <c r="M41" s="241"/>
      <c r="N41" s="241"/>
      <c r="O41" s="242"/>
      <c r="P41" s="78" t="s">
        <v>2307</v>
      </c>
      <c r="Q41" s="79"/>
      <c r="R41" s="80"/>
      <c r="S41" s="218"/>
      <c r="T41" s="219"/>
      <c r="V41" s="8"/>
    </row>
    <row r="42" spans="2:24" ht="18">
      <c r="B42" s="233"/>
      <c r="C42" s="234"/>
      <c r="D42" s="235"/>
      <c r="E42" s="236"/>
      <c r="F42" s="240"/>
      <c r="G42" s="241"/>
      <c r="H42" s="241"/>
      <c r="I42" s="241"/>
      <c r="J42" s="241"/>
      <c r="K42" s="241"/>
      <c r="L42" s="241"/>
      <c r="M42" s="241"/>
      <c r="N42" s="241"/>
      <c r="O42" s="242"/>
      <c r="P42" s="78" t="s">
        <v>2308</v>
      </c>
      <c r="Q42" s="79"/>
      <c r="R42" s="80"/>
      <c r="S42" s="218"/>
      <c r="T42" s="219"/>
      <c r="V42" s="8"/>
      <c r="X42" s="3"/>
    </row>
    <row r="43" spans="2:24" ht="18">
      <c r="B43" s="233"/>
      <c r="C43" s="234"/>
      <c r="D43" s="235"/>
      <c r="E43" s="236"/>
      <c r="F43" s="240"/>
      <c r="G43" s="241"/>
      <c r="H43" s="241"/>
      <c r="I43" s="241"/>
      <c r="J43" s="241"/>
      <c r="K43" s="241"/>
      <c r="L43" s="241"/>
      <c r="M43" s="241"/>
      <c r="N43" s="241"/>
      <c r="O43" s="242"/>
      <c r="P43" s="103" t="s">
        <v>2385</v>
      </c>
      <c r="Q43" s="83"/>
      <c r="R43" s="84"/>
      <c r="S43" s="218"/>
      <c r="T43" s="219"/>
      <c r="V43" s="8"/>
      <c r="X43" s="3"/>
    </row>
    <row r="44" spans="2:24" ht="16.899999999999999" customHeight="1">
      <c r="B44" s="233"/>
      <c r="C44" s="234"/>
      <c r="D44" s="235"/>
      <c r="E44" s="236"/>
      <c r="F44" s="240"/>
      <c r="G44" s="241"/>
      <c r="H44" s="241"/>
      <c r="I44" s="241"/>
      <c r="J44" s="241"/>
      <c r="K44" s="241"/>
      <c r="L44" s="241"/>
      <c r="M44" s="241"/>
      <c r="N44" s="241"/>
      <c r="O44" s="242"/>
      <c r="P44" s="78" t="s">
        <v>2309</v>
      </c>
      <c r="Q44" s="79"/>
      <c r="R44" s="80"/>
      <c r="S44" s="218"/>
      <c r="T44" s="219"/>
      <c r="V44" s="8"/>
      <c r="X44" s="3"/>
    </row>
    <row r="45" spans="2:24" ht="18.75" customHeight="1">
      <c r="B45" s="203"/>
      <c r="C45" s="207"/>
      <c r="D45" s="208"/>
      <c r="E45" s="209"/>
      <c r="F45" s="243"/>
      <c r="G45" s="244"/>
      <c r="H45" s="244"/>
      <c r="I45" s="244"/>
      <c r="J45" s="244"/>
      <c r="K45" s="244"/>
      <c r="L45" s="244"/>
      <c r="M45" s="244"/>
      <c r="N45" s="244"/>
      <c r="O45" s="245"/>
      <c r="P45" s="104" t="s">
        <v>2310</v>
      </c>
      <c r="Q45" s="79"/>
      <c r="R45" s="80"/>
      <c r="S45" s="218"/>
      <c r="T45" s="219"/>
      <c r="V45" s="8"/>
      <c r="X45" s="3"/>
    </row>
    <row r="46" spans="2:24" ht="17.25" customHeight="1">
      <c r="B46" s="94">
        <v>385</v>
      </c>
      <c r="C46" s="46" t="s">
        <v>2386</v>
      </c>
      <c r="D46" s="47"/>
      <c r="E46" s="48"/>
      <c r="F46" s="49" t="s">
        <v>2311</v>
      </c>
      <c r="G46" s="47"/>
      <c r="H46" s="47"/>
      <c r="I46" s="47"/>
      <c r="J46" s="47"/>
      <c r="K46" s="47"/>
      <c r="L46" s="47"/>
      <c r="M46" s="47"/>
      <c r="N46" s="47"/>
      <c r="O46" s="47"/>
      <c r="P46" s="103" t="s">
        <v>32</v>
      </c>
      <c r="Q46" s="83"/>
      <c r="R46" s="84"/>
      <c r="S46" s="218"/>
      <c r="T46" s="219"/>
      <c r="V46" s="8"/>
      <c r="X46" s="3"/>
    </row>
    <row r="47" spans="2:24" ht="33" customHeight="1" thickBot="1">
      <c r="B47" s="94">
        <v>81</v>
      </c>
      <c r="C47" s="246" t="s">
        <v>2387</v>
      </c>
      <c r="D47" s="247"/>
      <c r="E47" s="248"/>
      <c r="F47" s="61" t="s">
        <v>2312</v>
      </c>
      <c r="G47" s="105"/>
      <c r="H47" s="105"/>
      <c r="I47" s="105"/>
      <c r="J47" s="105"/>
      <c r="K47" s="105"/>
      <c r="L47" s="105"/>
      <c r="M47" s="105"/>
      <c r="N47" s="105"/>
      <c r="O47" s="105"/>
      <c r="P47" s="106" t="s">
        <v>2388</v>
      </c>
      <c r="Q47" s="81"/>
      <c r="R47" s="82"/>
      <c r="S47" s="220"/>
      <c r="T47" s="221"/>
      <c r="V47" s="8"/>
      <c r="X47" s="3"/>
    </row>
    <row r="48" spans="2:24" ht="17.649999999999999" customHeight="1">
      <c r="B48" s="202">
        <v>384</v>
      </c>
      <c r="C48" s="204" t="s">
        <v>2389</v>
      </c>
      <c r="D48" s="205"/>
      <c r="E48" s="206"/>
      <c r="F48" s="210" t="s">
        <v>2313</v>
      </c>
      <c r="G48" s="211"/>
      <c r="H48" s="211"/>
      <c r="I48" s="211"/>
      <c r="J48" s="211"/>
      <c r="K48" s="211"/>
      <c r="L48" s="211"/>
      <c r="M48" s="211"/>
      <c r="N48" s="211"/>
      <c r="O48" s="212"/>
      <c r="P48" s="42" t="s">
        <v>2314</v>
      </c>
      <c r="Q48" s="107"/>
      <c r="R48" s="108"/>
      <c r="S48" s="216" t="s">
        <v>2390</v>
      </c>
      <c r="T48" s="217"/>
      <c r="V48" s="8"/>
    </row>
    <row r="49" spans="2:22" ht="18">
      <c r="B49" s="203"/>
      <c r="C49" s="207"/>
      <c r="D49" s="208"/>
      <c r="E49" s="209"/>
      <c r="F49" s="213"/>
      <c r="G49" s="214"/>
      <c r="H49" s="214"/>
      <c r="I49" s="214"/>
      <c r="J49" s="214"/>
      <c r="K49" s="214"/>
      <c r="L49" s="214"/>
      <c r="M49" s="214"/>
      <c r="N49" s="214"/>
      <c r="O49" s="215"/>
      <c r="P49" s="104" t="s">
        <v>2391</v>
      </c>
      <c r="Q49" s="79"/>
      <c r="R49" s="80"/>
      <c r="S49" s="218"/>
      <c r="T49" s="219"/>
      <c r="V49" s="8"/>
    </row>
    <row r="50" spans="2:22" ht="18" customHeight="1">
      <c r="B50" s="85">
        <v>384</v>
      </c>
      <c r="C50" s="86"/>
      <c r="D50" s="87"/>
      <c r="E50" s="88"/>
      <c r="F50" s="89"/>
      <c r="G50" s="87"/>
      <c r="H50" s="87"/>
      <c r="I50" s="87"/>
      <c r="J50" s="87"/>
      <c r="K50" s="87"/>
      <c r="L50" s="87"/>
      <c r="M50" s="87"/>
      <c r="N50" s="87"/>
      <c r="O50" s="87"/>
      <c r="P50" s="104" t="s">
        <v>2315</v>
      </c>
      <c r="Q50" s="79"/>
      <c r="R50" s="80"/>
      <c r="S50" s="218"/>
      <c r="T50" s="219"/>
      <c r="V50" s="8"/>
    </row>
    <row r="51" spans="2:22" ht="18.75" thickBot="1">
      <c r="B51" s="66">
        <v>384</v>
      </c>
      <c r="C51" s="46"/>
      <c r="D51" s="47"/>
      <c r="E51" s="48"/>
      <c r="F51" s="49"/>
      <c r="G51" s="47"/>
      <c r="H51" s="47"/>
      <c r="I51" s="47"/>
      <c r="J51" s="47"/>
      <c r="K51" s="47"/>
      <c r="L51" s="47"/>
      <c r="M51" s="47"/>
      <c r="N51" s="47"/>
      <c r="O51" s="47"/>
      <c r="P51" s="103" t="s">
        <v>2392</v>
      </c>
      <c r="Q51" s="83"/>
      <c r="R51" s="84"/>
      <c r="S51" s="220"/>
      <c r="T51" s="221"/>
      <c r="V51" s="8"/>
    </row>
    <row r="52" spans="2:22" ht="18.75" thickBot="1">
      <c r="B52" s="37">
        <v>383</v>
      </c>
      <c r="C52" s="38" t="s">
        <v>2393</v>
      </c>
      <c r="D52" s="39"/>
      <c r="E52" s="40"/>
      <c r="F52" s="41" t="s">
        <v>2316</v>
      </c>
      <c r="G52" s="39"/>
      <c r="H52" s="39"/>
      <c r="I52" s="39"/>
      <c r="J52" s="39"/>
      <c r="K52" s="39"/>
      <c r="L52" s="39"/>
      <c r="M52" s="39"/>
      <c r="N52" s="39"/>
      <c r="O52" s="39"/>
      <c r="P52" s="42" t="s">
        <v>2394</v>
      </c>
      <c r="Q52" s="107"/>
      <c r="R52" s="108"/>
      <c r="S52" s="222" t="s">
        <v>2395</v>
      </c>
      <c r="T52" s="223"/>
      <c r="V52" s="8"/>
    </row>
    <row r="53" spans="2:22" ht="18">
      <c r="B53" s="98">
        <v>381</v>
      </c>
      <c r="C53" s="99" t="s">
        <v>2317</v>
      </c>
      <c r="D53" s="109"/>
      <c r="E53" s="110"/>
      <c r="F53" s="100" t="s">
        <v>2318</v>
      </c>
      <c r="G53" s="109"/>
      <c r="H53" s="109"/>
      <c r="I53" s="109"/>
      <c r="J53" s="109"/>
      <c r="K53" s="109"/>
      <c r="L53" s="109"/>
      <c r="M53" s="109"/>
      <c r="N53" s="109"/>
      <c r="O53" s="109"/>
      <c r="P53" s="42" t="s">
        <v>2396</v>
      </c>
      <c r="Q53" s="111"/>
      <c r="R53" s="112"/>
      <c r="S53" s="224"/>
      <c r="T53" s="225"/>
      <c r="V53" s="8"/>
    </row>
    <row r="54" spans="2:22" ht="30" customHeight="1">
      <c r="B54" s="113">
        <v>729</v>
      </c>
      <c r="C54" s="46" t="s">
        <v>2319</v>
      </c>
      <c r="D54" s="47"/>
      <c r="E54" s="48"/>
      <c r="F54" s="228" t="s">
        <v>2397</v>
      </c>
      <c r="G54" s="229"/>
      <c r="H54" s="229"/>
      <c r="I54" s="229"/>
      <c r="J54" s="229"/>
      <c r="K54" s="229"/>
      <c r="L54" s="229"/>
      <c r="M54" s="229"/>
      <c r="N54" s="229"/>
      <c r="O54" s="230"/>
      <c r="P54" s="67" t="s">
        <v>2320</v>
      </c>
      <c r="Q54" s="83"/>
      <c r="R54" s="84"/>
      <c r="S54" s="224"/>
      <c r="T54" s="225"/>
      <c r="V54" s="8"/>
    </row>
    <row r="55" spans="2:22" ht="18">
      <c r="B55" s="231">
        <v>84</v>
      </c>
      <c r="C55" s="192" t="s">
        <v>2398</v>
      </c>
      <c r="D55" s="193"/>
      <c r="E55" s="194"/>
      <c r="F55" s="192" t="s">
        <v>2321</v>
      </c>
      <c r="G55" s="193"/>
      <c r="H55" s="193"/>
      <c r="I55" s="193"/>
      <c r="J55" s="193"/>
      <c r="K55" s="193"/>
      <c r="L55" s="193"/>
      <c r="M55" s="193"/>
      <c r="N55" s="193"/>
      <c r="O55" s="194"/>
      <c r="P55" s="78" t="s">
        <v>2399</v>
      </c>
      <c r="Q55" s="101"/>
      <c r="R55" s="102"/>
      <c r="S55" s="224"/>
      <c r="T55" s="225"/>
      <c r="V55" s="8"/>
    </row>
    <row r="56" spans="2:22" ht="18">
      <c r="B56" s="203"/>
      <c r="C56" s="213"/>
      <c r="D56" s="214"/>
      <c r="E56" s="215"/>
      <c r="F56" s="213"/>
      <c r="G56" s="214"/>
      <c r="H56" s="214"/>
      <c r="I56" s="214"/>
      <c r="J56" s="214"/>
      <c r="K56" s="214"/>
      <c r="L56" s="214"/>
      <c r="M56" s="214"/>
      <c r="N56" s="214"/>
      <c r="O56" s="215"/>
      <c r="P56" s="67" t="s">
        <v>2400</v>
      </c>
      <c r="Q56" s="114"/>
      <c r="R56" s="115"/>
      <c r="S56" s="224"/>
      <c r="T56" s="225"/>
      <c r="V56" s="8"/>
    </row>
    <row r="57" spans="2:22" ht="19.5" customHeight="1">
      <c r="B57" s="231">
        <v>83</v>
      </c>
      <c r="C57" s="192" t="s">
        <v>2401</v>
      </c>
      <c r="D57" s="193"/>
      <c r="E57" s="194"/>
      <c r="F57" s="192" t="s">
        <v>2322</v>
      </c>
      <c r="G57" s="193"/>
      <c r="H57" s="193"/>
      <c r="I57" s="193"/>
      <c r="J57" s="193"/>
      <c r="K57" s="193"/>
      <c r="L57" s="193"/>
      <c r="M57" s="193"/>
      <c r="N57" s="193"/>
      <c r="O57" s="194"/>
      <c r="P57" s="67" t="s">
        <v>2402</v>
      </c>
      <c r="Q57" s="114"/>
      <c r="R57" s="115"/>
      <c r="S57" s="224"/>
      <c r="T57" s="225"/>
      <c r="V57" s="8"/>
    </row>
    <row r="58" spans="2:22" ht="19.5" customHeight="1" thickBot="1">
      <c r="B58" s="232"/>
      <c r="C58" s="195"/>
      <c r="D58" s="196"/>
      <c r="E58" s="197"/>
      <c r="F58" s="195"/>
      <c r="G58" s="196"/>
      <c r="H58" s="196"/>
      <c r="I58" s="196"/>
      <c r="J58" s="196"/>
      <c r="K58" s="196"/>
      <c r="L58" s="196"/>
      <c r="M58" s="196"/>
      <c r="N58" s="196"/>
      <c r="O58" s="197"/>
      <c r="P58" s="67" t="s">
        <v>2403</v>
      </c>
      <c r="Q58" s="114"/>
      <c r="R58" s="115"/>
      <c r="S58" s="226"/>
      <c r="T58" s="227"/>
      <c r="V58" s="8"/>
    </row>
    <row r="59" spans="2:22" ht="18.75" thickBot="1">
      <c r="B59" s="116">
        <v>481</v>
      </c>
      <c r="C59" s="117" t="s">
        <v>2323</v>
      </c>
      <c r="D59" s="118"/>
      <c r="E59" s="119"/>
      <c r="F59" s="120" t="s">
        <v>2324</v>
      </c>
      <c r="G59" s="118"/>
      <c r="H59" s="118"/>
      <c r="I59" s="118"/>
      <c r="J59" s="118"/>
      <c r="K59" s="118"/>
      <c r="L59" s="118"/>
      <c r="M59" s="118"/>
      <c r="N59" s="118"/>
      <c r="O59" s="118"/>
      <c r="P59" s="121" t="s">
        <v>2325</v>
      </c>
      <c r="Q59" s="122"/>
      <c r="R59" s="123"/>
      <c r="S59" s="198" t="s">
        <v>2326</v>
      </c>
      <c r="T59" s="199"/>
      <c r="V59" s="8"/>
    </row>
    <row r="60" spans="2:22" ht="15.75" thickBot="1">
      <c r="B60" s="124">
        <v>236</v>
      </c>
      <c r="C60" s="125" t="s">
        <v>2404</v>
      </c>
      <c r="D60" s="126"/>
      <c r="E60" s="127"/>
      <c r="F60" s="125" t="s">
        <v>2327</v>
      </c>
      <c r="G60" s="126"/>
      <c r="H60" s="126"/>
      <c r="I60" s="126"/>
      <c r="J60" s="126"/>
      <c r="K60" s="126"/>
      <c r="L60" s="126"/>
      <c r="M60" s="126"/>
      <c r="N60" s="126"/>
      <c r="O60" s="127"/>
      <c r="P60" s="128" t="s">
        <v>2405</v>
      </c>
      <c r="Q60" s="126"/>
      <c r="R60" s="127"/>
      <c r="S60" s="200" t="s">
        <v>2345</v>
      </c>
      <c r="T60" s="201"/>
      <c r="V60" s="8"/>
    </row>
    <row r="61" spans="2:22" ht="15.75" thickBot="1">
      <c r="B61" s="129">
        <v>288</v>
      </c>
      <c r="C61" s="125" t="s">
        <v>2328</v>
      </c>
      <c r="D61" s="126"/>
      <c r="E61" s="127"/>
      <c r="F61" s="125" t="s">
        <v>2329</v>
      </c>
      <c r="G61" s="126"/>
      <c r="H61" s="126"/>
      <c r="I61" s="126"/>
      <c r="J61" s="126"/>
      <c r="K61" s="126"/>
      <c r="L61" s="126"/>
      <c r="M61" s="126"/>
      <c r="N61" s="126"/>
      <c r="O61" s="127"/>
      <c r="P61" s="128" t="s">
        <v>2406</v>
      </c>
      <c r="Q61" s="126"/>
      <c r="R61" s="127"/>
      <c r="S61" s="200" t="s">
        <v>2346</v>
      </c>
      <c r="T61" s="201"/>
      <c r="V61" s="8"/>
    </row>
    <row r="62" spans="2:22">
      <c r="B62" s="4"/>
      <c r="D62" s="8"/>
      <c r="G62" s="8"/>
      <c r="V62" s="8"/>
    </row>
    <row r="63" spans="2:22" ht="32.25" customHeight="1">
      <c r="B63" s="133">
        <v>130</v>
      </c>
      <c r="C63" s="134" t="s">
        <v>2407</v>
      </c>
      <c r="D63" s="135"/>
      <c r="E63" s="135"/>
      <c r="F63" s="186" t="s">
        <v>2408</v>
      </c>
      <c r="G63" s="186"/>
      <c r="H63" s="186"/>
      <c r="I63" s="186"/>
      <c r="J63" s="186"/>
      <c r="K63" s="186"/>
      <c r="L63" s="186"/>
      <c r="M63" s="186"/>
      <c r="N63" s="186"/>
      <c r="O63" s="186"/>
      <c r="P63" s="190" t="s">
        <v>3352</v>
      </c>
      <c r="Q63" s="191"/>
      <c r="R63" s="191"/>
      <c r="S63" s="191" t="s">
        <v>2305</v>
      </c>
      <c r="T63" s="191"/>
      <c r="V63" s="8"/>
    </row>
    <row r="64" spans="2:22">
      <c r="B64" s="133">
        <v>758</v>
      </c>
      <c r="C64" s="187" t="s">
        <v>3350</v>
      </c>
      <c r="D64" s="188"/>
      <c r="E64" s="189"/>
      <c r="F64" s="186" t="s">
        <v>3351</v>
      </c>
      <c r="G64" s="186"/>
      <c r="H64" s="186"/>
      <c r="I64" s="186"/>
      <c r="J64" s="186"/>
      <c r="K64" s="186"/>
      <c r="L64" s="186"/>
      <c r="M64" s="186"/>
      <c r="N64" s="186"/>
      <c r="O64" s="186"/>
      <c r="P64" s="190" t="s">
        <v>3353</v>
      </c>
      <c r="Q64" s="191"/>
      <c r="R64" s="191"/>
      <c r="S64" s="191" t="s">
        <v>2305</v>
      </c>
      <c r="T64" s="191"/>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D9:F15"/>
    <mergeCell ref="G9:I15"/>
    <mergeCell ref="B7:C8"/>
    <mergeCell ref="D7:I7"/>
    <mergeCell ref="J7:T7"/>
    <mergeCell ref="D8:F8"/>
    <mergeCell ref="G8:I8"/>
    <mergeCell ref="P21:R22"/>
    <mergeCell ref="S21:T22"/>
    <mergeCell ref="S20:T20"/>
    <mergeCell ref="P20:R20"/>
    <mergeCell ref="F20:O20"/>
    <mergeCell ref="C30:E31"/>
    <mergeCell ref="F30:O31"/>
    <mergeCell ref="F32:O32"/>
    <mergeCell ref="G16:I16"/>
    <mergeCell ref="B21:B22"/>
    <mergeCell ref="C21:E22"/>
    <mergeCell ref="F21:O22"/>
    <mergeCell ref="C20:E20"/>
    <mergeCell ref="S23:T24"/>
    <mergeCell ref="F25:O25"/>
    <mergeCell ref="S25:T28"/>
    <mergeCell ref="F29:O29"/>
    <mergeCell ref="S29:T32"/>
    <mergeCell ref="B33:B34"/>
    <mergeCell ref="C33:E34"/>
    <mergeCell ref="F33:O34"/>
    <mergeCell ref="S33:T38"/>
    <mergeCell ref="B39:B45"/>
    <mergeCell ref="C39:E45"/>
    <mergeCell ref="F39:O45"/>
    <mergeCell ref="S39:T47"/>
    <mergeCell ref="C47:E47"/>
    <mergeCell ref="F38:O38"/>
    <mergeCell ref="B48:B49"/>
    <mergeCell ref="C48:E49"/>
    <mergeCell ref="F48:O49"/>
    <mergeCell ref="S48:T51"/>
    <mergeCell ref="S52:T58"/>
    <mergeCell ref="F54:O54"/>
    <mergeCell ref="B55:B56"/>
    <mergeCell ref="C55:E56"/>
    <mergeCell ref="F55:O56"/>
    <mergeCell ref="B57:B58"/>
    <mergeCell ref="F64:O64"/>
    <mergeCell ref="C64:E64"/>
    <mergeCell ref="P64:R64"/>
    <mergeCell ref="S64:T64"/>
    <mergeCell ref="C57:E58"/>
    <mergeCell ref="F57:O58"/>
    <mergeCell ref="S59:T59"/>
    <mergeCell ref="F63:O63"/>
    <mergeCell ref="P63:R63"/>
    <mergeCell ref="S63:T63"/>
    <mergeCell ref="S60:T60"/>
    <mergeCell ref="S61:T6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F677"/>
  <sheetViews>
    <sheetView zoomScale="80" zoomScaleNormal="80" workbookViewId="0">
      <selection activeCell="S461" sqref="S461"/>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2">
      <c r="A1" t="s">
        <v>0</v>
      </c>
      <c r="Q1" t="s">
        <v>1</v>
      </c>
      <c r="AD1" t="s">
        <v>2</v>
      </c>
    </row>
    <row r="2" spans="1:32">
      <c r="B2" t="s">
        <v>3</v>
      </c>
      <c r="Q2" t="s">
        <v>4</v>
      </c>
      <c r="U2" t="s">
        <v>5</v>
      </c>
      <c r="Y2" t="s">
        <v>6</v>
      </c>
      <c r="AB2" t="s">
        <v>7</v>
      </c>
      <c r="AD2" t="s">
        <v>8</v>
      </c>
    </row>
    <row r="3" spans="1:32">
      <c r="A3" t="s">
        <v>9</v>
      </c>
      <c r="B3" t="s">
        <v>10</v>
      </c>
      <c r="C3" t="s">
        <v>11</v>
      </c>
      <c r="D3" t="s">
        <v>12</v>
      </c>
      <c r="E3" t="s">
        <v>13</v>
      </c>
      <c r="Q3" t="s">
        <v>14</v>
      </c>
      <c r="R3" t="s">
        <v>15</v>
      </c>
      <c r="S3" s="1" t="s">
        <v>16</v>
      </c>
      <c r="T3" t="s">
        <v>17</v>
      </c>
      <c r="U3" t="s">
        <v>18</v>
      </c>
      <c r="V3" t="s">
        <v>19</v>
      </c>
      <c r="W3" t="s">
        <v>20</v>
      </c>
      <c r="X3" t="s">
        <v>21</v>
      </c>
      <c r="Y3" t="s">
        <v>22</v>
      </c>
      <c r="Z3" t="s">
        <v>23</v>
      </c>
      <c r="AA3" t="s">
        <v>24</v>
      </c>
      <c r="AB3" t="s">
        <v>25</v>
      </c>
      <c r="AD3" t="s">
        <v>26</v>
      </c>
      <c r="AE3" t="s">
        <v>27</v>
      </c>
      <c r="AF3" t="s">
        <v>28</v>
      </c>
    </row>
    <row r="4" spans="1:32">
      <c r="A4">
        <v>1</v>
      </c>
      <c r="B4" t="s">
        <v>29</v>
      </c>
      <c r="D4" t="s">
        <v>30</v>
      </c>
      <c r="E4" t="s">
        <v>31</v>
      </c>
      <c r="Q4" t="s">
        <v>32</v>
      </c>
      <c r="R4" t="s">
        <v>33</v>
      </c>
      <c r="S4" s="1" t="s">
        <v>34</v>
      </c>
      <c r="T4" t="s">
        <v>35</v>
      </c>
      <c r="U4" t="s">
        <v>36</v>
      </c>
      <c r="V4" t="s">
        <v>37</v>
      </c>
      <c r="X4" t="s">
        <v>37</v>
      </c>
      <c r="Y4" t="s">
        <v>37</v>
      </c>
      <c r="Z4" t="s">
        <v>37</v>
      </c>
      <c r="AA4" t="s">
        <v>37</v>
      </c>
      <c r="AB4" t="s">
        <v>37</v>
      </c>
      <c r="AD4" t="s">
        <v>37</v>
      </c>
      <c r="AE4" t="s">
        <v>37</v>
      </c>
      <c r="AF4" t="s">
        <v>37</v>
      </c>
    </row>
    <row r="5" spans="1:32">
      <c r="A5">
        <v>2</v>
      </c>
      <c r="B5" t="s">
        <v>29</v>
      </c>
      <c r="C5" t="s">
        <v>38</v>
      </c>
      <c r="D5" t="s">
        <v>39</v>
      </c>
      <c r="E5" t="s">
        <v>40</v>
      </c>
      <c r="Q5" t="s">
        <v>41</v>
      </c>
      <c r="R5" t="s">
        <v>42</v>
      </c>
      <c r="S5" s="1" t="s">
        <v>43</v>
      </c>
      <c r="T5" t="s">
        <v>44</v>
      </c>
      <c r="U5" t="s">
        <v>37</v>
      </c>
      <c r="V5" t="s">
        <v>37</v>
      </c>
      <c r="X5" t="s">
        <v>45</v>
      </c>
      <c r="Y5" t="s">
        <v>46</v>
      </c>
      <c r="Z5" t="s">
        <v>46</v>
      </c>
      <c r="AA5" t="s">
        <v>46</v>
      </c>
      <c r="AB5" t="s">
        <v>37</v>
      </c>
      <c r="AD5" t="s">
        <v>37</v>
      </c>
      <c r="AE5" t="s">
        <v>37</v>
      </c>
      <c r="AF5" t="s">
        <v>37</v>
      </c>
    </row>
    <row r="6" spans="1:32">
      <c r="A6">
        <v>3</v>
      </c>
      <c r="B6" t="s">
        <v>29</v>
      </c>
      <c r="C6" t="s">
        <v>47</v>
      </c>
      <c r="D6" t="s">
        <v>48</v>
      </c>
      <c r="F6" t="s">
        <v>49</v>
      </c>
      <c r="Q6" t="s">
        <v>50</v>
      </c>
      <c r="R6" t="s">
        <v>51</v>
      </c>
      <c r="S6" s="1" t="s">
        <v>43</v>
      </c>
      <c r="T6" t="s">
        <v>44</v>
      </c>
      <c r="U6" t="s">
        <v>37</v>
      </c>
      <c r="V6" t="s">
        <v>37</v>
      </c>
      <c r="X6" t="s">
        <v>36</v>
      </c>
      <c r="Y6" t="s">
        <v>46</v>
      </c>
      <c r="Z6" t="s">
        <v>46</v>
      </c>
      <c r="AA6" t="s">
        <v>46</v>
      </c>
      <c r="AB6" t="s">
        <v>37</v>
      </c>
      <c r="AD6" t="s">
        <v>37</v>
      </c>
      <c r="AE6" t="s">
        <v>37</v>
      </c>
      <c r="AF6" t="s">
        <v>37</v>
      </c>
    </row>
    <row r="7" spans="1:32">
      <c r="A7">
        <v>4</v>
      </c>
      <c r="B7" t="s">
        <v>29</v>
      </c>
      <c r="C7" t="s">
        <v>52</v>
      </c>
      <c r="D7" t="s">
        <v>48</v>
      </c>
      <c r="F7" t="s">
        <v>53</v>
      </c>
      <c r="Q7" t="s">
        <v>54</v>
      </c>
      <c r="R7" t="s">
        <v>55</v>
      </c>
      <c r="S7" s="1" t="s">
        <v>43</v>
      </c>
      <c r="T7" t="s">
        <v>56</v>
      </c>
      <c r="U7" t="s">
        <v>57</v>
      </c>
      <c r="V7" t="s">
        <v>58</v>
      </c>
      <c r="X7" t="s">
        <v>36</v>
      </c>
      <c r="Y7" t="s">
        <v>46</v>
      </c>
      <c r="Z7" t="s">
        <v>46</v>
      </c>
      <c r="AA7" t="s">
        <v>46</v>
      </c>
      <c r="AB7" t="s">
        <v>37</v>
      </c>
      <c r="AD7" t="s">
        <v>37</v>
      </c>
      <c r="AE7" t="s">
        <v>37</v>
      </c>
      <c r="AF7" t="s">
        <v>37</v>
      </c>
    </row>
    <row r="8" spans="1:32">
      <c r="A8">
        <v>5</v>
      </c>
      <c r="B8" t="s">
        <v>29</v>
      </c>
      <c r="C8" t="s">
        <v>59</v>
      </c>
      <c r="D8" t="s">
        <v>60</v>
      </c>
      <c r="F8" t="s">
        <v>61</v>
      </c>
      <c r="Q8" t="s">
        <v>62</v>
      </c>
      <c r="R8" t="s">
        <v>63</v>
      </c>
      <c r="S8" s="1" t="s">
        <v>64</v>
      </c>
      <c r="T8" t="s">
        <v>44</v>
      </c>
      <c r="U8" t="s">
        <v>36</v>
      </c>
      <c r="V8" t="s">
        <v>36</v>
      </c>
      <c r="X8" t="s">
        <v>36</v>
      </c>
      <c r="Y8" t="s">
        <v>46</v>
      </c>
      <c r="Z8" t="s">
        <v>46</v>
      </c>
      <c r="AA8" t="s">
        <v>46</v>
      </c>
      <c r="AB8" t="s">
        <v>65</v>
      </c>
      <c r="AD8" t="s">
        <v>66</v>
      </c>
      <c r="AE8" t="s">
        <v>67</v>
      </c>
      <c r="AF8" t="s">
        <v>64</v>
      </c>
    </row>
    <row r="9" spans="1:32">
      <c r="A9">
        <v>6</v>
      </c>
      <c r="B9" t="s">
        <v>29</v>
      </c>
      <c r="C9" t="s">
        <v>68</v>
      </c>
      <c r="D9" t="s">
        <v>69</v>
      </c>
      <c r="G9" t="s">
        <v>70</v>
      </c>
      <c r="Q9" t="s">
        <v>71</v>
      </c>
      <c r="R9" t="s">
        <v>72</v>
      </c>
      <c r="S9" s="1" t="s">
        <v>73</v>
      </c>
      <c r="T9" t="s">
        <v>44</v>
      </c>
      <c r="U9" t="s">
        <v>36</v>
      </c>
      <c r="V9" t="s">
        <v>36</v>
      </c>
      <c r="X9" t="s">
        <v>36</v>
      </c>
      <c r="Y9" t="s">
        <v>74</v>
      </c>
      <c r="Z9" t="s">
        <v>37</v>
      </c>
      <c r="AA9" t="s">
        <v>36</v>
      </c>
      <c r="AB9" t="s">
        <v>37</v>
      </c>
      <c r="AD9" t="s">
        <v>37</v>
      </c>
      <c r="AE9" t="s">
        <v>37</v>
      </c>
      <c r="AF9" t="s">
        <v>37</v>
      </c>
    </row>
    <row r="10" spans="1:32">
      <c r="A10">
        <v>7</v>
      </c>
      <c r="B10" t="s">
        <v>29</v>
      </c>
      <c r="C10" t="s">
        <v>75</v>
      </c>
      <c r="D10" t="s">
        <v>48</v>
      </c>
      <c r="H10" t="s">
        <v>76</v>
      </c>
      <c r="Q10" t="s">
        <v>77</v>
      </c>
      <c r="R10" t="s">
        <v>78</v>
      </c>
      <c r="S10" s="1" t="s">
        <v>43</v>
      </c>
      <c r="T10" t="s">
        <v>44</v>
      </c>
      <c r="U10" t="s">
        <v>79</v>
      </c>
      <c r="V10" t="s">
        <v>80</v>
      </c>
      <c r="W10" t="s">
        <v>81</v>
      </c>
      <c r="X10" t="s">
        <v>82</v>
      </c>
      <c r="Y10" t="s">
        <v>46</v>
      </c>
      <c r="Z10" t="s">
        <v>46</v>
      </c>
      <c r="AA10" t="s">
        <v>46</v>
      </c>
      <c r="AB10" t="s">
        <v>65</v>
      </c>
      <c r="AD10" t="s">
        <v>83</v>
      </c>
      <c r="AE10" t="s">
        <v>84</v>
      </c>
      <c r="AF10" t="s">
        <v>64</v>
      </c>
    </row>
    <row r="11" spans="1:32">
      <c r="A11">
        <v>8</v>
      </c>
      <c r="B11" t="s">
        <v>29</v>
      </c>
      <c r="C11" t="s">
        <v>85</v>
      </c>
      <c r="D11" t="s">
        <v>48</v>
      </c>
      <c r="H11" t="s">
        <v>86</v>
      </c>
      <c r="Q11" t="s">
        <v>87</v>
      </c>
      <c r="R11" t="s">
        <v>88</v>
      </c>
      <c r="S11" s="1" t="s">
        <v>43</v>
      </c>
      <c r="T11" t="s">
        <v>44</v>
      </c>
      <c r="U11" t="s">
        <v>89</v>
      </c>
      <c r="V11" t="s">
        <v>58</v>
      </c>
      <c r="X11" t="s">
        <v>90</v>
      </c>
      <c r="Y11" t="s">
        <v>46</v>
      </c>
      <c r="Z11" t="s">
        <v>46</v>
      </c>
      <c r="AA11" t="s">
        <v>46</v>
      </c>
      <c r="AB11" t="s">
        <v>37</v>
      </c>
      <c r="AD11" t="s">
        <v>37</v>
      </c>
      <c r="AE11" t="s">
        <v>37</v>
      </c>
      <c r="AF11" t="s">
        <v>37</v>
      </c>
    </row>
    <row r="12" spans="1:32">
      <c r="A12">
        <v>9</v>
      </c>
      <c r="B12" t="s">
        <v>29</v>
      </c>
      <c r="C12" t="s">
        <v>91</v>
      </c>
      <c r="D12" t="s">
        <v>60</v>
      </c>
      <c r="H12" t="s">
        <v>92</v>
      </c>
      <c r="Q12" t="s">
        <v>93</v>
      </c>
      <c r="R12" t="s">
        <v>94</v>
      </c>
      <c r="S12" s="1" t="s">
        <v>64</v>
      </c>
      <c r="T12" t="s">
        <v>44</v>
      </c>
      <c r="U12" t="s">
        <v>37</v>
      </c>
      <c r="V12" t="s">
        <v>37</v>
      </c>
      <c r="X12" t="s">
        <v>90</v>
      </c>
      <c r="Y12" t="s">
        <v>46</v>
      </c>
      <c r="Z12" t="s">
        <v>46</v>
      </c>
      <c r="AA12" t="s">
        <v>46</v>
      </c>
      <c r="AB12" t="s">
        <v>37</v>
      </c>
      <c r="AD12" t="s">
        <v>37</v>
      </c>
      <c r="AE12" t="s">
        <v>37</v>
      </c>
      <c r="AF12" t="s">
        <v>37</v>
      </c>
    </row>
    <row r="13" spans="1:32">
      <c r="A13">
        <v>10</v>
      </c>
      <c r="B13" t="s">
        <v>29</v>
      </c>
      <c r="C13" t="s">
        <v>95</v>
      </c>
      <c r="D13" t="s">
        <v>69</v>
      </c>
      <c r="I13" t="s">
        <v>96</v>
      </c>
      <c r="Q13" t="s">
        <v>97</v>
      </c>
      <c r="R13" t="s">
        <v>98</v>
      </c>
      <c r="S13" s="1" t="s">
        <v>99</v>
      </c>
      <c r="T13" t="s">
        <v>44</v>
      </c>
      <c r="U13" t="s">
        <v>37</v>
      </c>
      <c r="V13" t="s">
        <v>37</v>
      </c>
      <c r="X13" t="s">
        <v>90</v>
      </c>
      <c r="Y13" t="s">
        <v>74</v>
      </c>
      <c r="Z13" t="s">
        <v>37</v>
      </c>
      <c r="AA13" t="s">
        <v>36</v>
      </c>
      <c r="AB13" t="s">
        <v>37</v>
      </c>
      <c r="AD13" t="s">
        <v>37</v>
      </c>
      <c r="AE13" t="s">
        <v>37</v>
      </c>
      <c r="AF13" t="s">
        <v>37</v>
      </c>
    </row>
    <row r="14" spans="1:32">
      <c r="A14">
        <v>11</v>
      </c>
      <c r="B14" t="s">
        <v>29</v>
      </c>
      <c r="C14" t="s">
        <v>100</v>
      </c>
      <c r="D14" t="s">
        <v>48</v>
      </c>
      <c r="J14" t="s">
        <v>101</v>
      </c>
      <c r="Q14" t="s">
        <v>102</v>
      </c>
      <c r="R14" t="s">
        <v>103</v>
      </c>
      <c r="S14" s="1" t="s">
        <v>43</v>
      </c>
      <c r="T14" t="s">
        <v>44</v>
      </c>
      <c r="U14" t="s">
        <v>36</v>
      </c>
      <c r="V14" t="s">
        <v>36</v>
      </c>
      <c r="W14" t="s">
        <v>81</v>
      </c>
      <c r="X14" t="s">
        <v>104</v>
      </c>
      <c r="Y14" t="s">
        <v>46</v>
      </c>
      <c r="Z14" t="s">
        <v>46</v>
      </c>
      <c r="AA14" t="s">
        <v>46</v>
      </c>
      <c r="AB14" t="s">
        <v>65</v>
      </c>
      <c r="AD14" t="s">
        <v>105</v>
      </c>
      <c r="AE14" t="s">
        <v>106</v>
      </c>
      <c r="AF14" t="s">
        <v>64</v>
      </c>
    </row>
    <row r="15" spans="1:32">
      <c r="A15">
        <v>12</v>
      </c>
      <c r="B15" t="s">
        <v>29</v>
      </c>
      <c r="C15" t="s">
        <v>107</v>
      </c>
      <c r="D15" t="s">
        <v>48</v>
      </c>
      <c r="J15" t="s">
        <v>108</v>
      </c>
      <c r="Q15" t="s">
        <v>109</v>
      </c>
      <c r="R15" t="s">
        <v>110</v>
      </c>
      <c r="S15" s="1" t="s">
        <v>43</v>
      </c>
      <c r="T15" t="s">
        <v>44</v>
      </c>
      <c r="U15" t="s">
        <v>111</v>
      </c>
      <c r="V15" t="s">
        <v>58</v>
      </c>
      <c r="X15" t="s">
        <v>90</v>
      </c>
      <c r="Y15" t="s">
        <v>46</v>
      </c>
      <c r="Z15" t="s">
        <v>46</v>
      </c>
      <c r="AA15" t="s">
        <v>46</v>
      </c>
      <c r="AB15" t="s">
        <v>37</v>
      </c>
      <c r="AD15" t="s">
        <v>37</v>
      </c>
      <c r="AE15" t="s">
        <v>37</v>
      </c>
      <c r="AF15" t="s">
        <v>37</v>
      </c>
    </row>
    <row r="16" spans="1:32">
      <c r="A16">
        <v>13</v>
      </c>
      <c r="B16" t="s">
        <v>29</v>
      </c>
      <c r="C16" t="s">
        <v>112</v>
      </c>
      <c r="D16" t="s">
        <v>60</v>
      </c>
      <c r="F16" t="s">
        <v>113</v>
      </c>
      <c r="Q16" t="s">
        <v>114</v>
      </c>
      <c r="R16" t="s">
        <v>115</v>
      </c>
      <c r="S16" s="1" t="s">
        <v>43</v>
      </c>
      <c r="T16" t="s">
        <v>44</v>
      </c>
      <c r="U16" t="s">
        <v>37</v>
      </c>
      <c r="V16" t="s">
        <v>37</v>
      </c>
      <c r="X16" t="s">
        <v>90</v>
      </c>
      <c r="Y16" t="s">
        <v>46</v>
      </c>
      <c r="Z16" t="s">
        <v>46</v>
      </c>
      <c r="AA16" t="s">
        <v>46</v>
      </c>
      <c r="AB16" t="s">
        <v>37</v>
      </c>
      <c r="AD16" t="s">
        <v>37</v>
      </c>
      <c r="AE16" t="s">
        <v>37</v>
      </c>
      <c r="AF16" t="s">
        <v>37</v>
      </c>
    </row>
    <row r="17" spans="1:32">
      <c r="A17">
        <v>14</v>
      </c>
      <c r="B17" t="s">
        <v>29</v>
      </c>
      <c r="C17" t="s">
        <v>68</v>
      </c>
      <c r="D17" t="s">
        <v>69</v>
      </c>
      <c r="G17" t="s">
        <v>70</v>
      </c>
      <c r="Q17" t="s">
        <v>116</v>
      </c>
      <c r="R17" t="s">
        <v>117</v>
      </c>
      <c r="S17" s="1" t="s">
        <v>73</v>
      </c>
      <c r="T17" t="s">
        <v>44</v>
      </c>
      <c r="U17" t="s">
        <v>37</v>
      </c>
      <c r="V17" t="s">
        <v>37</v>
      </c>
      <c r="X17" t="s">
        <v>90</v>
      </c>
      <c r="Y17" t="s">
        <v>74</v>
      </c>
      <c r="Z17" t="s">
        <v>74</v>
      </c>
      <c r="AA17" t="s">
        <v>74</v>
      </c>
      <c r="AB17" t="s">
        <v>37</v>
      </c>
      <c r="AD17" t="s">
        <v>37</v>
      </c>
      <c r="AE17" t="s">
        <v>37</v>
      </c>
      <c r="AF17" t="s">
        <v>37</v>
      </c>
    </row>
    <row r="18" spans="1:32">
      <c r="A18">
        <v>15</v>
      </c>
      <c r="B18" t="s">
        <v>29</v>
      </c>
      <c r="C18" t="s">
        <v>75</v>
      </c>
      <c r="D18" t="s">
        <v>48</v>
      </c>
      <c r="H18" t="s">
        <v>76</v>
      </c>
      <c r="Q18" t="s">
        <v>118</v>
      </c>
      <c r="R18" t="s">
        <v>119</v>
      </c>
      <c r="S18" s="1" t="s">
        <v>43</v>
      </c>
      <c r="T18" t="s">
        <v>44</v>
      </c>
      <c r="U18" t="s">
        <v>37</v>
      </c>
      <c r="V18" t="s">
        <v>90</v>
      </c>
      <c r="W18" t="s">
        <v>81</v>
      </c>
      <c r="X18" t="s">
        <v>90</v>
      </c>
      <c r="Y18" t="s">
        <v>46</v>
      </c>
      <c r="Z18" t="s">
        <v>46</v>
      </c>
      <c r="AA18" t="s">
        <v>46</v>
      </c>
      <c r="AB18" t="s">
        <v>37</v>
      </c>
      <c r="AD18" t="s">
        <v>37</v>
      </c>
      <c r="AE18" t="s">
        <v>37</v>
      </c>
      <c r="AF18" t="s">
        <v>37</v>
      </c>
    </row>
    <row r="19" spans="1:32">
      <c r="A19">
        <v>16</v>
      </c>
      <c r="B19" t="s">
        <v>29</v>
      </c>
      <c r="C19" t="s">
        <v>85</v>
      </c>
      <c r="D19" t="s">
        <v>48</v>
      </c>
      <c r="H19" t="s">
        <v>86</v>
      </c>
      <c r="Q19" t="s">
        <v>120</v>
      </c>
      <c r="R19" t="s">
        <v>121</v>
      </c>
      <c r="S19" s="1" t="s">
        <v>43</v>
      </c>
      <c r="T19" t="s">
        <v>44</v>
      </c>
      <c r="U19" t="s">
        <v>89</v>
      </c>
      <c r="V19" t="s">
        <v>58</v>
      </c>
      <c r="X19" t="s">
        <v>90</v>
      </c>
      <c r="Y19" t="s">
        <v>46</v>
      </c>
      <c r="Z19" t="s">
        <v>46</v>
      </c>
      <c r="AA19" t="s">
        <v>46</v>
      </c>
      <c r="AB19" t="s">
        <v>37</v>
      </c>
      <c r="AD19" t="s">
        <v>37</v>
      </c>
      <c r="AE19" t="s">
        <v>37</v>
      </c>
      <c r="AF19" t="s">
        <v>37</v>
      </c>
    </row>
    <row r="20" spans="1:32">
      <c r="A20">
        <v>17</v>
      </c>
      <c r="B20" t="s">
        <v>29</v>
      </c>
      <c r="C20" t="s">
        <v>122</v>
      </c>
      <c r="D20" t="s">
        <v>60</v>
      </c>
      <c r="F20" t="s">
        <v>123</v>
      </c>
      <c r="Q20" t="s">
        <v>124</v>
      </c>
      <c r="R20" t="s">
        <v>125</v>
      </c>
      <c r="S20" s="1" t="s">
        <v>43</v>
      </c>
      <c r="T20" t="s">
        <v>44</v>
      </c>
      <c r="U20" t="s">
        <v>37</v>
      </c>
      <c r="V20" t="s">
        <v>37</v>
      </c>
      <c r="X20" t="s">
        <v>90</v>
      </c>
      <c r="Y20" t="s">
        <v>46</v>
      </c>
      <c r="Z20" t="s">
        <v>46</v>
      </c>
      <c r="AA20" t="s">
        <v>46</v>
      </c>
      <c r="AB20" t="s">
        <v>37</v>
      </c>
      <c r="AD20" t="s">
        <v>37</v>
      </c>
      <c r="AE20" t="s">
        <v>37</v>
      </c>
      <c r="AF20" t="s">
        <v>37</v>
      </c>
    </row>
    <row r="21" spans="1:32">
      <c r="A21">
        <v>18</v>
      </c>
      <c r="B21" t="s">
        <v>29</v>
      </c>
      <c r="C21" t="s">
        <v>68</v>
      </c>
      <c r="D21" t="s">
        <v>69</v>
      </c>
      <c r="G21" t="s">
        <v>70</v>
      </c>
      <c r="Q21" t="s">
        <v>126</v>
      </c>
      <c r="R21" t="s">
        <v>127</v>
      </c>
      <c r="S21" s="1" t="s">
        <v>73</v>
      </c>
      <c r="T21" t="s">
        <v>44</v>
      </c>
      <c r="U21" t="s">
        <v>37</v>
      </c>
      <c r="V21" t="s">
        <v>37</v>
      </c>
      <c r="X21" t="s">
        <v>90</v>
      </c>
      <c r="Y21" t="s">
        <v>45</v>
      </c>
      <c r="Z21" t="s">
        <v>45</v>
      </c>
      <c r="AA21" t="s">
        <v>45</v>
      </c>
      <c r="AB21" t="s">
        <v>37</v>
      </c>
      <c r="AD21" t="s">
        <v>37</v>
      </c>
      <c r="AE21" t="s">
        <v>37</v>
      </c>
      <c r="AF21" t="s">
        <v>37</v>
      </c>
    </row>
    <row r="22" spans="1:32">
      <c r="A22">
        <v>19</v>
      </c>
      <c r="B22" t="s">
        <v>29</v>
      </c>
      <c r="C22" t="s">
        <v>75</v>
      </c>
      <c r="D22" t="s">
        <v>48</v>
      </c>
      <c r="H22" t="s">
        <v>76</v>
      </c>
      <c r="Q22" t="s">
        <v>128</v>
      </c>
      <c r="R22" t="s">
        <v>129</v>
      </c>
      <c r="S22" s="1" t="s">
        <v>43</v>
      </c>
      <c r="T22" t="s">
        <v>44</v>
      </c>
      <c r="U22" t="s">
        <v>37</v>
      </c>
      <c r="V22" t="s">
        <v>90</v>
      </c>
      <c r="W22" t="s">
        <v>81</v>
      </c>
      <c r="X22" t="s">
        <v>130</v>
      </c>
      <c r="Y22" t="s">
        <v>46</v>
      </c>
      <c r="Z22" t="s">
        <v>46</v>
      </c>
      <c r="AA22" t="s">
        <v>46</v>
      </c>
      <c r="AB22" t="s">
        <v>37</v>
      </c>
      <c r="AD22" t="s">
        <v>37</v>
      </c>
      <c r="AE22" t="s">
        <v>37</v>
      </c>
      <c r="AF22" t="s">
        <v>37</v>
      </c>
    </row>
    <row r="23" spans="1:32">
      <c r="A23">
        <v>20</v>
      </c>
      <c r="B23" t="s">
        <v>29</v>
      </c>
      <c r="C23" t="s">
        <v>85</v>
      </c>
      <c r="D23" t="s">
        <v>48</v>
      </c>
      <c r="H23" t="s">
        <v>86</v>
      </c>
      <c r="Q23" t="s">
        <v>131</v>
      </c>
      <c r="R23" t="s">
        <v>132</v>
      </c>
      <c r="S23" s="1" t="s">
        <v>43</v>
      </c>
      <c r="T23" t="s">
        <v>44</v>
      </c>
      <c r="U23" t="s">
        <v>89</v>
      </c>
      <c r="V23" t="s">
        <v>58</v>
      </c>
      <c r="X23" t="s">
        <v>90</v>
      </c>
      <c r="Y23" t="s">
        <v>46</v>
      </c>
      <c r="Z23" t="s">
        <v>46</v>
      </c>
      <c r="AA23" t="s">
        <v>46</v>
      </c>
      <c r="AB23" t="s">
        <v>37</v>
      </c>
      <c r="AD23" t="s">
        <v>37</v>
      </c>
      <c r="AE23" t="s">
        <v>37</v>
      </c>
      <c r="AF23" t="s">
        <v>37</v>
      </c>
    </row>
    <row r="24" spans="1:32">
      <c r="A24">
        <v>21</v>
      </c>
      <c r="B24" t="s">
        <v>29</v>
      </c>
      <c r="C24" t="s">
        <v>133</v>
      </c>
      <c r="D24" t="s">
        <v>60</v>
      </c>
      <c r="F24" t="s">
        <v>134</v>
      </c>
      <c r="Q24" t="s">
        <v>135</v>
      </c>
      <c r="R24" t="s">
        <v>136</v>
      </c>
      <c r="S24" s="1" t="s">
        <v>64</v>
      </c>
      <c r="T24" t="s">
        <v>44</v>
      </c>
      <c r="U24" t="s">
        <v>37</v>
      </c>
      <c r="V24" t="s">
        <v>37</v>
      </c>
      <c r="X24" t="s">
        <v>90</v>
      </c>
      <c r="Y24" t="s">
        <v>46</v>
      </c>
      <c r="Z24" t="s">
        <v>46</v>
      </c>
      <c r="AA24" t="s">
        <v>46</v>
      </c>
      <c r="AB24" t="s">
        <v>37</v>
      </c>
      <c r="AD24" t="s">
        <v>37</v>
      </c>
      <c r="AE24" t="s">
        <v>37</v>
      </c>
      <c r="AF24" t="s">
        <v>37</v>
      </c>
    </row>
    <row r="25" spans="1:32">
      <c r="A25">
        <v>22</v>
      </c>
      <c r="B25" t="s">
        <v>29</v>
      </c>
      <c r="C25" t="s">
        <v>68</v>
      </c>
      <c r="D25" t="s">
        <v>69</v>
      </c>
      <c r="G25" t="s">
        <v>70</v>
      </c>
      <c r="Q25" t="s">
        <v>137</v>
      </c>
      <c r="R25" t="s">
        <v>138</v>
      </c>
      <c r="S25" s="1" t="s">
        <v>73</v>
      </c>
      <c r="T25" t="s">
        <v>44</v>
      </c>
      <c r="U25" t="s">
        <v>37</v>
      </c>
      <c r="V25" t="s">
        <v>37</v>
      </c>
      <c r="X25" t="s">
        <v>90</v>
      </c>
      <c r="Y25" t="s">
        <v>45</v>
      </c>
      <c r="Z25" t="s">
        <v>45</v>
      </c>
      <c r="AA25" t="s">
        <v>45</v>
      </c>
      <c r="AB25" t="s">
        <v>37</v>
      </c>
      <c r="AD25" t="s">
        <v>37</v>
      </c>
      <c r="AE25" t="s">
        <v>37</v>
      </c>
      <c r="AF25" t="s">
        <v>37</v>
      </c>
    </row>
    <row r="26" spans="1:32">
      <c r="A26">
        <v>23</v>
      </c>
      <c r="B26" t="s">
        <v>29</v>
      </c>
      <c r="C26" t="s">
        <v>75</v>
      </c>
      <c r="D26" t="s">
        <v>48</v>
      </c>
      <c r="H26" t="s">
        <v>76</v>
      </c>
      <c r="Q26" t="s">
        <v>139</v>
      </c>
      <c r="R26" t="s">
        <v>140</v>
      </c>
      <c r="S26" s="1" t="s">
        <v>43</v>
      </c>
      <c r="T26" t="s">
        <v>44</v>
      </c>
      <c r="U26" t="s">
        <v>79</v>
      </c>
      <c r="V26" t="s">
        <v>80</v>
      </c>
      <c r="W26" t="s">
        <v>81</v>
      </c>
      <c r="X26" t="s">
        <v>141</v>
      </c>
      <c r="Y26" t="s">
        <v>46</v>
      </c>
      <c r="Z26" t="s">
        <v>46</v>
      </c>
      <c r="AA26" t="s">
        <v>46</v>
      </c>
      <c r="AB26" t="s">
        <v>37</v>
      </c>
      <c r="AD26" t="s">
        <v>37</v>
      </c>
      <c r="AE26" t="s">
        <v>37</v>
      </c>
      <c r="AF26" t="s">
        <v>37</v>
      </c>
    </row>
    <row r="27" spans="1:32">
      <c r="A27">
        <v>24</v>
      </c>
      <c r="B27" t="s">
        <v>29</v>
      </c>
      <c r="C27" t="s">
        <v>85</v>
      </c>
      <c r="D27" t="s">
        <v>48</v>
      </c>
      <c r="H27" t="s">
        <v>86</v>
      </c>
      <c r="Q27" t="s">
        <v>142</v>
      </c>
      <c r="R27" t="s">
        <v>143</v>
      </c>
      <c r="S27" s="1" t="s">
        <v>43</v>
      </c>
      <c r="T27" t="s">
        <v>44</v>
      </c>
      <c r="U27" t="s">
        <v>89</v>
      </c>
      <c r="V27" t="s">
        <v>58</v>
      </c>
      <c r="X27" t="s">
        <v>90</v>
      </c>
      <c r="Y27" t="s">
        <v>46</v>
      </c>
      <c r="Z27" t="s">
        <v>46</v>
      </c>
      <c r="AA27" t="s">
        <v>46</v>
      </c>
      <c r="AB27" t="s">
        <v>37</v>
      </c>
      <c r="AD27" t="s">
        <v>37</v>
      </c>
      <c r="AE27" t="s">
        <v>37</v>
      </c>
      <c r="AF27" t="s">
        <v>37</v>
      </c>
    </row>
    <row r="28" spans="1:32">
      <c r="A28">
        <v>25</v>
      </c>
      <c r="B28" t="s">
        <v>29</v>
      </c>
      <c r="C28" t="s">
        <v>91</v>
      </c>
      <c r="D28" t="s">
        <v>60</v>
      </c>
      <c r="H28" t="s">
        <v>92</v>
      </c>
      <c r="Q28" t="s">
        <v>144</v>
      </c>
      <c r="R28" t="s">
        <v>145</v>
      </c>
      <c r="S28" s="1" t="s">
        <v>43</v>
      </c>
      <c r="T28" t="s">
        <v>44</v>
      </c>
      <c r="U28" t="s">
        <v>37</v>
      </c>
      <c r="V28" t="s">
        <v>37</v>
      </c>
      <c r="X28" t="s">
        <v>90</v>
      </c>
      <c r="Y28" t="s">
        <v>46</v>
      </c>
      <c r="Z28" t="s">
        <v>46</v>
      </c>
      <c r="AA28" t="s">
        <v>46</v>
      </c>
      <c r="AB28" t="s">
        <v>37</v>
      </c>
      <c r="AD28" t="s">
        <v>37</v>
      </c>
      <c r="AE28" t="s">
        <v>37</v>
      </c>
      <c r="AF28" t="s">
        <v>37</v>
      </c>
    </row>
    <row r="29" spans="1:32">
      <c r="A29">
        <v>26</v>
      </c>
      <c r="B29" t="s">
        <v>29</v>
      </c>
      <c r="C29" t="s">
        <v>95</v>
      </c>
      <c r="D29" t="s">
        <v>69</v>
      </c>
      <c r="I29" t="s">
        <v>96</v>
      </c>
      <c r="Q29" t="s">
        <v>97</v>
      </c>
      <c r="R29" t="s">
        <v>98</v>
      </c>
      <c r="S29" s="1" t="s">
        <v>99</v>
      </c>
      <c r="T29" t="s">
        <v>44</v>
      </c>
      <c r="U29" t="s">
        <v>37</v>
      </c>
      <c r="V29" t="s">
        <v>37</v>
      </c>
      <c r="X29" t="s">
        <v>90</v>
      </c>
      <c r="Y29" t="s">
        <v>37</v>
      </c>
      <c r="Z29" t="s">
        <v>37</v>
      </c>
      <c r="AA29" t="s">
        <v>36</v>
      </c>
      <c r="AB29" t="s">
        <v>37</v>
      </c>
      <c r="AD29" t="s">
        <v>37</v>
      </c>
      <c r="AE29" t="s">
        <v>37</v>
      </c>
      <c r="AF29" t="s">
        <v>37</v>
      </c>
    </row>
    <row r="30" spans="1:32">
      <c r="A30">
        <v>27</v>
      </c>
      <c r="B30" t="s">
        <v>29</v>
      </c>
      <c r="C30" t="s">
        <v>100</v>
      </c>
      <c r="D30" t="s">
        <v>48</v>
      </c>
      <c r="J30" t="s">
        <v>101</v>
      </c>
      <c r="Q30" t="s">
        <v>102</v>
      </c>
      <c r="R30" t="s">
        <v>146</v>
      </c>
      <c r="S30" s="1" t="s">
        <v>43</v>
      </c>
      <c r="T30" t="s">
        <v>44</v>
      </c>
      <c r="U30" t="s">
        <v>37</v>
      </c>
      <c r="V30" t="s">
        <v>90</v>
      </c>
      <c r="W30" t="s">
        <v>81</v>
      </c>
      <c r="X30" t="s">
        <v>90</v>
      </c>
      <c r="Y30" t="s">
        <v>46</v>
      </c>
      <c r="Z30" t="s">
        <v>46</v>
      </c>
      <c r="AA30" t="s">
        <v>46</v>
      </c>
      <c r="AB30" t="s">
        <v>37</v>
      </c>
      <c r="AD30" t="s">
        <v>37</v>
      </c>
      <c r="AE30" t="s">
        <v>37</v>
      </c>
      <c r="AF30" t="s">
        <v>37</v>
      </c>
    </row>
    <row r="31" spans="1:32">
      <c r="A31">
        <v>28</v>
      </c>
      <c r="B31" t="s">
        <v>29</v>
      </c>
      <c r="C31" t="s">
        <v>107</v>
      </c>
      <c r="D31" t="s">
        <v>48</v>
      </c>
      <c r="J31" t="s">
        <v>108</v>
      </c>
      <c r="Q31" t="s">
        <v>109</v>
      </c>
      <c r="R31" t="s">
        <v>147</v>
      </c>
      <c r="S31" s="1" t="s">
        <v>43</v>
      </c>
      <c r="T31" t="s">
        <v>44</v>
      </c>
      <c r="U31" t="s">
        <v>111</v>
      </c>
      <c r="V31" t="s">
        <v>58</v>
      </c>
      <c r="X31" t="s">
        <v>90</v>
      </c>
      <c r="Y31" t="s">
        <v>46</v>
      </c>
      <c r="Z31" t="s">
        <v>46</v>
      </c>
      <c r="AA31" t="s">
        <v>46</v>
      </c>
      <c r="AB31" t="s">
        <v>37</v>
      </c>
      <c r="AD31" t="s">
        <v>37</v>
      </c>
      <c r="AE31" t="s">
        <v>37</v>
      </c>
      <c r="AF31" t="s">
        <v>37</v>
      </c>
    </row>
    <row r="32" spans="1:32">
      <c r="A32">
        <v>29</v>
      </c>
      <c r="B32" t="s">
        <v>29</v>
      </c>
      <c r="C32" t="s">
        <v>148</v>
      </c>
      <c r="D32" t="s">
        <v>39</v>
      </c>
      <c r="E32" t="s">
        <v>149</v>
      </c>
      <c r="Q32" t="s">
        <v>150</v>
      </c>
      <c r="R32" t="s">
        <v>151</v>
      </c>
      <c r="S32" s="1" t="s">
        <v>64</v>
      </c>
      <c r="T32" t="s">
        <v>44</v>
      </c>
      <c r="U32" t="s">
        <v>37</v>
      </c>
      <c r="V32" t="s">
        <v>37</v>
      </c>
      <c r="X32" t="s">
        <v>90</v>
      </c>
      <c r="Y32" t="s">
        <v>152</v>
      </c>
      <c r="Z32" t="s">
        <v>152</v>
      </c>
      <c r="AA32" t="s">
        <v>152</v>
      </c>
      <c r="AB32" t="s">
        <v>37</v>
      </c>
      <c r="AD32" t="s">
        <v>37</v>
      </c>
      <c r="AE32" t="s">
        <v>37</v>
      </c>
      <c r="AF32" t="s">
        <v>37</v>
      </c>
    </row>
    <row r="33" spans="1:32">
      <c r="A33">
        <v>30</v>
      </c>
      <c r="B33" t="s">
        <v>29</v>
      </c>
      <c r="C33" t="s">
        <v>153</v>
      </c>
      <c r="D33" t="s">
        <v>48</v>
      </c>
      <c r="F33" t="s">
        <v>154</v>
      </c>
      <c r="Q33" t="s">
        <v>155</v>
      </c>
      <c r="R33" t="s">
        <v>156</v>
      </c>
      <c r="S33" s="1" t="s">
        <v>64</v>
      </c>
      <c r="T33" t="s">
        <v>157</v>
      </c>
      <c r="U33" t="s">
        <v>37</v>
      </c>
      <c r="V33" t="s">
        <v>90</v>
      </c>
      <c r="X33" t="s">
        <v>90</v>
      </c>
      <c r="Y33" t="s">
        <v>158</v>
      </c>
      <c r="Z33" t="s">
        <v>158</v>
      </c>
      <c r="AA33" t="s">
        <v>158</v>
      </c>
      <c r="AB33" t="s">
        <v>65</v>
      </c>
      <c r="AD33" t="s">
        <v>159</v>
      </c>
      <c r="AE33" t="s">
        <v>160</v>
      </c>
      <c r="AF33" t="s">
        <v>64</v>
      </c>
    </row>
    <row r="34" spans="1:32">
      <c r="A34">
        <v>31</v>
      </c>
      <c r="B34" t="s">
        <v>29</v>
      </c>
      <c r="C34" t="s">
        <v>161</v>
      </c>
      <c r="D34" t="s">
        <v>48</v>
      </c>
      <c r="F34" t="s">
        <v>162</v>
      </c>
      <c r="Q34" t="s">
        <v>163</v>
      </c>
      <c r="R34" t="s">
        <v>164</v>
      </c>
      <c r="S34" s="1" t="s">
        <v>43</v>
      </c>
      <c r="T34" t="s">
        <v>44</v>
      </c>
      <c r="U34" t="s">
        <v>89</v>
      </c>
      <c r="V34" t="s">
        <v>58</v>
      </c>
      <c r="X34" t="s">
        <v>90</v>
      </c>
      <c r="Y34" t="s">
        <v>165</v>
      </c>
      <c r="Z34" t="s">
        <v>165</v>
      </c>
      <c r="AA34" t="s">
        <v>165</v>
      </c>
      <c r="AB34" t="s">
        <v>65</v>
      </c>
    </row>
    <row r="35" spans="1:32">
      <c r="A35">
        <v>32</v>
      </c>
      <c r="B35" t="s">
        <v>29</v>
      </c>
      <c r="C35" t="s">
        <v>166</v>
      </c>
      <c r="D35" t="s">
        <v>48</v>
      </c>
      <c r="F35" t="s">
        <v>167</v>
      </c>
      <c r="Q35" t="s">
        <v>168</v>
      </c>
      <c r="R35" t="s">
        <v>169</v>
      </c>
      <c r="S35" s="1" t="s">
        <v>43</v>
      </c>
      <c r="T35" t="s">
        <v>44</v>
      </c>
      <c r="U35" t="s">
        <v>170</v>
      </c>
      <c r="V35" t="s">
        <v>171</v>
      </c>
      <c r="W35" t="s">
        <v>172</v>
      </c>
      <c r="X35" t="s">
        <v>173</v>
      </c>
      <c r="Y35" t="s">
        <v>174</v>
      </c>
      <c r="Z35" t="s">
        <v>174</v>
      </c>
      <c r="AA35" t="s">
        <v>174</v>
      </c>
      <c r="AB35" t="s">
        <v>65</v>
      </c>
      <c r="AD35" t="s">
        <v>175</v>
      </c>
      <c r="AE35" t="s">
        <v>176</v>
      </c>
      <c r="AF35" t="s">
        <v>64</v>
      </c>
    </row>
    <row r="36" spans="1:32">
      <c r="A36">
        <v>33</v>
      </c>
      <c r="B36" t="s">
        <v>29</v>
      </c>
      <c r="C36" t="s">
        <v>177</v>
      </c>
      <c r="D36" t="s">
        <v>48</v>
      </c>
      <c r="F36" t="s">
        <v>178</v>
      </c>
      <c r="Q36" t="s">
        <v>179</v>
      </c>
      <c r="R36" t="s">
        <v>180</v>
      </c>
      <c r="S36" s="1" t="s">
        <v>64</v>
      </c>
      <c r="T36" t="s">
        <v>157</v>
      </c>
      <c r="U36" t="s">
        <v>111</v>
      </c>
      <c r="V36" t="s">
        <v>58</v>
      </c>
      <c r="X36" t="s">
        <v>181</v>
      </c>
      <c r="Y36" t="s">
        <v>158</v>
      </c>
      <c r="Z36" t="s">
        <v>158</v>
      </c>
      <c r="AA36" t="s">
        <v>158</v>
      </c>
      <c r="AB36" t="s">
        <v>37</v>
      </c>
      <c r="AD36" t="s">
        <v>182</v>
      </c>
      <c r="AE36" t="s">
        <v>183</v>
      </c>
      <c r="AF36" t="s">
        <v>64</v>
      </c>
    </row>
    <row r="37" spans="1:32">
      <c r="A37">
        <v>34</v>
      </c>
      <c r="B37" t="s">
        <v>29</v>
      </c>
      <c r="C37" t="s">
        <v>184</v>
      </c>
      <c r="D37" t="s">
        <v>48</v>
      </c>
      <c r="F37" t="s">
        <v>185</v>
      </c>
      <c r="Q37" t="s">
        <v>186</v>
      </c>
      <c r="R37" t="s">
        <v>187</v>
      </c>
      <c r="S37" s="1" t="s">
        <v>43</v>
      </c>
      <c r="T37" t="s">
        <v>188</v>
      </c>
      <c r="U37" t="s">
        <v>189</v>
      </c>
      <c r="V37" t="s">
        <v>171</v>
      </c>
      <c r="W37" t="s">
        <v>172</v>
      </c>
      <c r="X37" t="s">
        <v>190</v>
      </c>
      <c r="Y37" t="s">
        <v>174</v>
      </c>
      <c r="Z37" t="s">
        <v>174</v>
      </c>
      <c r="AA37" t="s">
        <v>174</v>
      </c>
      <c r="AB37" t="s">
        <v>37</v>
      </c>
      <c r="AD37" t="s">
        <v>37</v>
      </c>
      <c r="AE37" t="s">
        <v>37</v>
      </c>
      <c r="AF37" t="s">
        <v>37</v>
      </c>
    </row>
    <row r="38" spans="1:32">
      <c r="A38">
        <v>35</v>
      </c>
      <c r="B38" t="s">
        <v>29</v>
      </c>
      <c r="C38" t="s">
        <v>191</v>
      </c>
      <c r="D38" t="s">
        <v>48</v>
      </c>
      <c r="F38" t="s">
        <v>192</v>
      </c>
      <c r="Q38" t="s">
        <v>193</v>
      </c>
      <c r="R38" t="s">
        <v>194</v>
      </c>
      <c r="S38" s="1" t="s">
        <v>43</v>
      </c>
      <c r="T38" t="s">
        <v>195</v>
      </c>
      <c r="U38" t="s">
        <v>36</v>
      </c>
      <c r="V38" t="s">
        <v>36</v>
      </c>
      <c r="X38" t="s">
        <v>36</v>
      </c>
      <c r="Y38" t="s">
        <v>174</v>
      </c>
      <c r="Z38" t="s">
        <v>165</v>
      </c>
      <c r="AA38" t="s">
        <v>165</v>
      </c>
      <c r="AB38" t="s">
        <v>37</v>
      </c>
      <c r="AD38" t="s">
        <v>37</v>
      </c>
      <c r="AE38" t="s">
        <v>37</v>
      </c>
      <c r="AF38" t="s">
        <v>37</v>
      </c>
    </row>
    <row r="39" spans="1:32">
      <c r="A39">
        <v>36</v>
      </c>
      <c r="B39" t="s">
        <v>29</v>
      </c>
      <c r="C39" t="s">
        <v>196</v>
      </c>
      <c r="D39" t="s">
        <v>48</v>
      </c>
      <c r="F39" t="s">
        <v>197</v>
      </c>
      <c r="Q39" t="s">
        <v>198</v>
      </c>
      <c r="R39" t="s">
        <v>199</v>
      </c>
      <c r="S39" s="1" t="s">
        <v>43</v>
      </c>
      <c r="T39" t="s">
        <v>195</v>
      </c>
      <c r="U39" t="s">
        <v>79</v>
      </c>
      <c r="V39" t="s">
        <v>80</v>
      </c>
      <c r="W39" t="s">
        <v>172</v>
      </c>
      <c r="X39" t="s">
        <v>200</v>
      </c>
      <c r="Y39" t="s">
        <v>174</v>
      </c>
      <c r="Z39" t="s">
        <v>45</v>
      </c>
      <c r="AA39" t="s">
        <v>45</v>
      </c>
      <c r="AB39" t="s">
        <v>37</v>
      </c>
      <c r="AD39" t="s">
        <v>37</v>
      </c>
      <c r="AE39" t="s">
        <v>37</v>
      </c>
      <c r="AF39" t="s">
        <v>37</v>
      </c>
    </row>
    <row r="40" spans="1:32">
      <c r="A40">
        <v>37</v>
      </c>
      <c r="B40" t="s">
        <v>29</v>
      </c>
      <c r="C40" t="s">
        <v>201</v>
      </c>
      <c r="D40" t="s">
        <v>48</v>
      </c>
      <c r="F40" t="s">
        <v>202</v>
      </c>
      <c r="Q40" t="s">
        <v>203</v>
      </c>
      <c r="R40" t="s">
        <v>204</v>
      </c>
      <c r="S40" s="1" t="s">
        <v>43</v>
      </c>
      <c r="T40" t="s">
        <v>195</v>
      </c>
      <c r="U40" t="s">
        <v>79</v>
      </c>
      <c r="V40" t="s">
        <v>80</v>
      </c>
      <c r="W40" t="s">
        <v>172</v>
      </c>
      <c r="X40" t="s">
        <v>205</v>
      </c>
      <c r="Y40" t="s">
        <v>174</v>
      </c>
      <c r="Z40" t="s">
        <v>165</v>
      </c>
      <c r="AA40" t="s">
        <v>165</v>
      </c>
      <c r="AB40" t="s">
        <v>37</v>
      </c>
      <c r="AD40" t="s">
        <v>37</v>
      </c>
      <c r="AE40" t="s">
        <v>37</v>
      </c>
      <c r="AF40" t="s">
        <v>37</v>
      </c>
    </row>
    <row r="41" spans="1:32">
      <c r="A41">
        <v>38</v>
      </c>
      <c r="B41" t="s">
        <v>29</v>
      </c>
      <c r="C41" t="s">
        <v>206</v>
      </c>
      <c r="D41" t="s">
        <v>60</v>
      </c>
      <c r="F41" t="s">
        <v>207</v>
      </c>
      <c r="Q41" t="s">
        <v>208</v>
      </c>
      <c r="R41" t="s">
        <v>209</v>
      </c>
      <c r="S41" s="1" t="s">
        <v>210</v>
      </c>
      <c r="T41" t="s">
        <v>44</v>
      </c>
      <c r="U41" t="s">
        <v>37</v>
      </c>
      <c r="V41" t="s">
        <v>37</v>
      </c>
      <c r="X41" t="s">
        <v>90</v>
      </c>
      <c r="Y41" t="s">
        <v>165</v>
      </c>
      <c r="Z41" t="s">
        <v>165</v>
      </c>
      <c r="AA41" t="s">
        <v>165</v>
      </c>
      <c r="AB41" t="s">
        <v>37</v>
      </c>
      <c r="AD41" t="s">
        <v>37</v>
      </c>
      <c r="AE41" t="s">
        <v>37</v>
      </c>
      <c r="AF41" t="s">
        <v>37</v>
      </c>
    </row>
    <row r="42" spans="1:32">
      <c r="A42">
        <v>39</v>
      </c>
      <c r="B42" t="s">
        <v>29</v>
      </c>
      <c r="C42" t="s">
        <v>211</v>
      </c>
      <c r="D42" t="s">
        <v>69</v>
      </c>
      <c r="G42" t="s">
        <v>212</v>
      </c>
      <c r="Q42" t="s">
        <v>213</v>
      </c>
      <c r="R42" t="s">
        <v>214</v>
      </c>
      <c r="S42" s="1" t="s">
        <v>73</v>
      </c>
      <c r="T42" t="s">
        <v>44</v>
      </c>
      <c r="U42" t="s">
        <v>37</v>
      </c>
      <c r="V42" t="s">
        <v>37</v>
      </c>
      <c r="X42" t="s">
        <v>90</v>
      </c>
      <c r="Y42" t="s">
        <v>37</v>
      </c>
      <c r="Z42" t="s">
        <v>36</v>
      </c>
      <c r="AA42" t="s">
        <v>37</v>
      </c>
      <c r="AB42" t="s">
        <v>37</v>
      </c>
      <c r="AD42" t="s">
        <v>37</v>
      </c>
      <c r="AE42" t="s">
        <v>37</v>
      </c>
      <c r="AF42" t="s">
        <v>37</v>
      </c>
    </row>
    <row r="43" spans="1:32">
      <c r="A43">
        <v>40</v>
      </c>
      <c r="B43" t="s">
        <v>29</v>
      </c>
      <c r="C43" t="s">
        <v>215</v>
      </c>
      <c r="D43" t="s">
        <v>48</v>
      </c>
      <c r="H43" t="s">
        <v>216</v>
      </c>
      <c r="Q43" t="s">
        <v>217</v>
      </c>
      <c r="R43" t="s">
        <v>218</v>
      </c>
      <c r="S43" s="1" t="s">
        <v>43</v>
      </c>
      <c r="T43" t="s">
        <v>44</v>
      </c>
      <c r="U43" t="s">
        <v>89</v>
      </c>
      <c r="V43" t="s">
        <v>58</v>
      </c>
      <c r="X43" t="s">
        <v>90</v>
      </c>
      <c r="Y43" t="s">
        <v>165</v>
      </c>
      <c r="Z43" t="s">
        <v>165</v>
      </c>
      <c r="AA43" t="s">
        <v>165</v>
      </c>
      <c r="AB43" t="s">
        <v>37</v>
      </c>
      <c r="AD43" t="s">
        <v>37</v>
      </c>
      <c r="AE43" t="s">
        <v>37</v>
      </c>
      <c r="AF43" t="s">
        <v>37</v>
      </c>
    </row>
    <row r="44" spans="1:32">
      <c r="A44">
        <v>41</v>
      </c>
      <c r="B44" t="s">
        <v>29</v>
      </c>
      <c r="C44" t="s">
        <v>219</v>
      </c>
      <c r="D44" t="s">
        <v>48</v>
      </c>
      <c r="H44" t="s">
        <v>220</v>
      </c>
      <c r="Q44" t="s">
        <v>221</v>
      </c>
      <c r="R44" t="s">
        <v>222</v>
      </c>
      <c r="S44" s="1" t="s">
        <v>43</v>
      </c>
      <c r="T44" t="s">
        <v>44</v>
      </c>
      <c r="U44" t="s">
        <v>89</v>
      </c>
      <c r="V44" t="s">
        <v>58</v>
      </c>
      <c r="X44" t="s">
        <v>90</v>
      </c>
      <c r="Y44" t="s">
        <v>165</v>
      </c>
      <c r="Z44" t="s">
        <v>165</v>
      </c>
      <c r="AA44" t="s">
        <v>165</v>
      </c>
      <c r="AB44" t="s">
        <v>223</v>
      </c>
      <c r="AD44" t="s">
        <v>224</v>
      </c>
      <c r="AE44" t="s">
        <v>225</v>
      </c>
      <c r="AF44" t="s">
        <v>43</v>
      </c>
    </row>
    <row r="45" spans="1:32">
      <c r="A45">
        <v>42</v>
      </c>
      <c r="B45" t="s">
        <v>29</v>
      </c>
      <c r="C45" t="s">
        <v>226</v>
      </c>
      <c r="D45" t="s">
        <v>48</v>
      </c>
      <c r="H45" t="s">
        <v>227</v>
      </c>
      <c r="Q45" t="s">
        <v>228</v>
      </c>
      <c r="R45" t="s">
        <v>229</v>
      </c>
      <c r="S45" s="1" t="s">
        <v>43</v>
      </c>
      <c r="T45" t="s">
        <v>44</v>
      </c>
      <c r="U45" t="s">
        <v>37</v>
      </c>
      <c r="V45" t="s">
        <v>90</v>
      </c>
      <c r="X45" t="s">
        <v>90</v>
      </c>
      <c r="Y45" t="s">
        <v>46</v>
      </c>
      <c r="Z45" t="s">
        <v>46</v>
      </c>
      <c r="AA45" t="s">
        <v>46</v>
      </c>
      <c r="AB45" t="s">
        <v>37</v>
      </c>
      <c r="AD45" t="s">
        <v>37</v>
      </c>
      <c r="AE45" t="s">
        <v>37</v>
      </c>
      <c r="AF45" t="s">
        <v>37</v>
      </c>
    </row>
    <row r="46" spans="1:32">
      <c r="A46">
        <v>43</v>
      </c>
      <c r="B46" t="s">
        <v>29</v>
      </c>
      <c r="C46" t="s">
        <v>230</v>
      </c>
      <c r="D46" t="s">
        <v>60</v>
      </c>
      <c r="F46" t="s">
        <v>231</v>
      </c>
      <c r="Q46" t="s">
        <v>232</v>
      </c>
      <c r="R46" t="s">
        <v>233</v>
      </c>
      <c r="S46" s="1" t="s">
        <v>210</v>
      </c>
      <c r="T46" t="s">
        <v>195</v>
      </c>
      <c r="U46" t="s">
        <v>37</v>
      </c>
      <c r="V46" t="s">
        <v>37</v>
      </c>
      <c r="X46" t="s">
        <v>90</v>
      </c>
      <c r="Y46" t="s">
        <v>165</v>
      </c>
      <c r="Z46" t="s">
        <v>165</v>
      </c>
      <c r="AA46" t="s">
        <v>37</v>
      </c>
      <c r="AB46" t="s">
        <v>223</v>
      </c>
      <c r="AD46" t="s">
        <v>234</v>
      </c>
      <c r="AE46" t="s">
        <v>235</v>
      </c>
      <c r="AF46" t="s">
        <v>210</v>
      </c>
    </row>
    <row r="47" spans="1:32">
      <c r="A47">
        <v>44</v>
      </c>
      <c r="B47" t="s">
        <v>29</v>
      </c>
      <c r="C47" t="s">
        <v>236</v>
      </c>
      <c r="D47" t="s">
        <v>69</v>
      </c>
      <c r="G47" t="s">
        <v>237</v>
      </c>
      <c r="Q47" t="s">
        <v>238</v>
      </c>
      <c r="R47" t="s">
        <v>239</v>
      </c>
      <c r="S47" s="1" t="s">
        <v>34</v>
      </c>
      <c r="T47" t="s">
        <v>195</v>
      </c>
      <c r="U47" t="s">
        <v>37</v>
      </c>
      <c r="V47" t="s">
        <v>37</v>
      </c>
      <c r="X47" t="s">
        <v>90</v>
      </c>
      <c r="Y47" t="s">
        <v>37</v>
      </c>
      <c r="Z47" t="s">
        <v>37</v>
      </c>
      <c r="AA47" t="s">
        <v>37</v>
      </c>
      <c r="AB47" t="s">
        <v>37</v>
      </c>
      <c r="AD47" t="s">
        <v>37</v>
      </c>
      <c r="AE47" t="s">
        <v>37</v>
      </c>
      <c r="AF47" t="s">
        <v>37</v>
      </c>
    </row>
    <row r="48" spans="1:32">
      <c r="A48">
        <v>45</v>
      </c>
      <c r="B48" t="s">
        <v>29</v>
      </c>
      <c r="C48" t="s">
        <v>240</v>
      </c>
      <c r="D48" t="s">
        <v>48</v>
      </c>
      <c r="H48" t="s">
        <v>241</v>
      </c>
      <c r="Q48" t="s">
        <v>242</v>
      </c>
      <c r="R48" t="s">
        <v>243</v>
      </c>
      <c r="S48" s="1" t="s">
        <v>64</v>
      </c>
      <c r="T48" t="s">
        <v>195</v>
      </c>
      <c r="U48" t="s">
        <v>37</v>
      </c>
      <c r="V48" t="s">
        <v>90</v>
      </c>
      <c r="X48" t="s">
        <v>90</v>
      </c>
      <c r="Y48" t="s">
        <v>165</v>
      </c>
      <c r="Z48" t="s">
        <v>165</v>
      </c>
      <c r="AB48" t="s">
        <v>223</v>
      </c>
      <c r="AD48" t="s">
        <v>244</v>
      </c>
      <c r="AE48" t="s">
        <v>245</v>
      </c>
      <c r="AF48" t="s">
        <v>64</v>
      </c>
    </row>
    <row r="49" spans="1:32">
      <c r="A49">
        <v>46</v>
      </c>
      <c r="B49" t="s">
        <v>29</v>
      </c>
      <c r="C49" t="s">
        <v>246</v>
      </c>
      <c r="D49" t="s">
        <v>48</v>
      </c>
      <c r="H49" t="s">
        <v>247</v>
      </c>
      <c r="Q49" t="s">
        <v>248</v>
      </c>
      <c r="R49" t="s">
        <v>249</v>
      </c>
      <c r="S49" s="1" t="s">
        <v>43</v>
      </c>
      <c r="T49" t="s">
        <v>35</v>
      </c>
      <c r="U49" t="s">
        <v>36</v>
      </c>
      <c r="V49" t="s">
        <v>36</v>
      </c>
      <c r="X49" t="s">
        <v>36</v>
      </c>
      <c r="Y49" t="s">
        <v>165</v>
      </c>
      <c r="Z49" t="s">
        <v>165</v>
      </c>
      <c r="AB49" t="s">
        <v>223</v>
      </c>
      <c r="AD49" t="s">
        <v>250</v>
      </c>
      <c r="AE49" t="s">
        <v>251</v>
      </c>
      <c r="AF49" t="s">
        <v>252</v>
      </c>
    </row>
    <row r="50" spans="1:32">
      <c r="A50">
        <v>47</v>
      </c>
      <c r="B50" t="s">
        <v>29</v>
      </c>
      <c r="C50" t="s">
        <v>253</v>
      </c>
      <c r="D50" t="s">
        <v>48</v>
      </c>
      <c r="H50" t="s">
        <v>254</v>
      </c>
      <c r="Q50" t="s">
        <v>255</v>
      </c>
      <c r="R50" t="s">
        <v>256</v>
      </c>
      <c r="S50" s="1" t="s">
        <v>43</v>
      </c>
      <c r="T50" t="s">
        <v>195</v>
      </c>
      <c r="U50" t="s">
        <v>257</v>
      </c>
      <c r="V50" t="s">
        <v>90</v>
      </c>
      <c r="X50" t="s">
        <v>90</v>
      </c>
      <c r="Y50" t="s">
        <v>165</v>
      </c>
      <c r="Z50" t="s">
        <v>165</v>
      </c>
      <c r="AB50" t="s">
        <v>37</v>
      </c>
      <c r="AD50" t="s">
        <v>37</v>
      </c>
      <c r="AE50" t="s">
        <v>37</v>
      </c>
      <c r="AF50" t="s">
        <v>37</v>
      </c>
    </row>
    <row r="51" spans="1:32">
      <c r="A51">
        <v>48</v>
      </c>
      <c r="B51" t="s">
        <v>29</v>
      </c>
      <c r="C51" t="s">
        <v>258</v>
      </c>
      <c r="D51" t="s">
        <v>48</v>
      </c>
      <c r="H51" t="s">
        <v>259</v>
      </c>
      <c r="Q51" t="s">
        <v>260</v>
      </c>
      <c r="R51" t="s">
        <v>261</v>
      </c>
      <c r="S51" s="1" t="s">
        <v>43</v>
      </c>
      <c r="T51" t="s">
        <v>262</v>
      </c>
      <c r="U51" t="s">
        <v>263</v>
      </c>
      <c r="V51" t="s">
        <v>171</v>
      </c>
      <c r="X51" t="s">
        <v>90</v>
      </c>
      <c r="Y51" t="s">
        <v>165</v>
      </c>
      <c r="Z51" t="s">
        <v>165</v>
      </c>
      <c r="AA51" t="s">
        <v>37</v>
      </c>
      <c r="AB51" t="s">
        <v>37</v>
      </c>
      <c r="AD51" t="s">
        <v>37</v>
      </c>
      <c r="AE51" t="s">
        <v>37</v>
      </c>
      <c r="AF51" t="s">
        <v>37</v>
      </c>
    </row>
    <row r="52" spans="1:32">
      <c r="A52">
        <v>49</v>
      </c>
      <c r="B52" t="s">
        <v>29</v>
      </c>
      <c r="C52" t="s">
        <v>264</v>
      </c>
      <c r="D52" t="s">
        <v>48</v>
      </c>
      <c r="H52" t="s">
        <v>265</v>
      </c>
      <c r="Q52" t="s">
        <v>266</v>
      </c>
      <c r="R52" t="s">
        <v>267</v>
      </c>
      <c r="S52" s="1" t="s">
        <v>43</v>
      </c>
      <c r="T52" t="s">
        <v>195</v>
      </c>
      <c r="U52" t="s">
        <v>36</v>
      </c>
      <c r="V52" t="s">
        <v>36</v>
      </c>
      <c r="X52" t="s">
        <v>36</v>
      </c>
      <c r="Y52" t="s">
        <v>165</v>
      </c>
      <c r="Z52" t="s">
        <v>165</v>
      </c>
      <c r="AA52" t="s">
        <v>37</v>
      </c>
      <c r="AB52" t="s">
        <v>37</v>
      </c>
      <c r="AD52" t="s">
        <v>37</v>
      </c>
      <c r="AE52" t="s">
        <v>37</v>
      </c>
      <c r="AF52" t="s">
        <v>37</v>
      </c>
    </row>
    <row r="53" spans="1:32">
      <c r="A53">
        <v>50</v>
      </c>
      <c r="B53" t="s">
        <v>29</v>
      </c>
      <c r="C53" t="s">
        <v>268</v>
      </c>
      <c r="D53" t="s">
        <v>48</v>
      </c>
      <c r="H53" t="s">
        <v>269</v>
      </c>
      <c r="Q53" t="s">
        <v>270</v>
      </c>
      <c r="R53" t="s">
        <v>271</v>
      </c>
      <c r="S53" s="1" t="s">
        <v>43</v>
      </c>
      <c r="T53" t="s">
        <v>35</v>
      </c>
      <c r="U53" t="s">
        <v>89</v>
      </c>
      <c r="V53" t="s">
        <v>58</v>
      </c>
      <c r="X53" t="s">
        <v>45</v>
      </c>
      <c r="Y53" t="s">
        <v>165</v>
      </c>
      <c r="Z53" t="s">
        <v>165</v>
      </c>
      <c r="AA53" t="s">
        <v>37</v>
      </c>
      <c r="AB53" t="s">
        <v>223</v>
      </c>
      <c r="AD53" t="s">
        <v>272</v>
      </c>
      <c r="AE53" t="s">
        <v>273</v>
      </c>
      <c r="AF53" t="s">
        <v>43</v>
      </c>
    </row>
    <row r="54" spans="1:32">
      <c r="A54">
        <v>51</v>
      </c>
      <c r="B54" t="s">
        <v>29</v>
      </c>
      <c r="C54" t="s">
        <v>274</v>
      </c>
      <c r="D54" t="s">
        <v>48</v>
      </c>
      <c r="H54" t="s">
        <v>275</v>
      </c>
      <c r="Q54" t="s">
        <v>276</v>
      </c>
      <c r="R54" t="s">
        <v>277</v>
      </c>
      <c r="S54" s="1" t="s">
        <v>43</v>
      </c>
      <c r="T54" t="s">
        <v>195</v>
      </c>
      <c r="U54" t="s">
        <v>170</v>
      </c>
      <c r="V54" t="s">
        <v>171</v>
      </c>
      <c r="Y54" t="s">
        <v>165</v>
      </c>
      <c r="Z54" t="s">
        <v>165</v>
      </c>
      <c r="AA54" t="s">
        <v>37</v>
      </c>
      <c r="AB54" t="s">
        <v>37</v>
      </c>
      <c r="AD54" t="s">
        <v>37</v>
      </c>
      <c r="AE54" t="s">
        <v>37</v>
      </c>
      <c r="AF54" t="s">
        <v>37</v>
      </c>
    </row>
    <row r="55" spans="1:32">
      <c r="A55">
        <v>52</v>
      </c>
      <c r="B55" t="s">
        <v>29</v>
      </c>
      <c r="C55" t="s">
        <v>278</v>
      </c>
      <c r="D55" t="s">
        <v>48</v>
      </c>
      <c r="H55" t="s">
        <v>279</v>
      </c>
      <c r="Q55" t="s">
        <v>280</v>
      </c>
      <c r="R55" t="s">
        <v>281</v>
      </c>
      <c r="S55" s="1" t="s">
        <v>43</v>
      </c>
      <c r="T55" t="s">
        <v>195</v>
      </c>
      <c r="U55" t="s">
        <v>79</v>
      </c>
      <c r="V55" t="s">
        <v>80</v>
      </c>
      <c r="X55" t="s">
        <v>90</v>
      </c>
      <c r="Y55" t="s">
        <v>165</v>
      </c>
      <c r="Z55" t="s">
        <v>165</v>
      </c>
      <c r="AA55" t="s">
        <v>37</v>
      </c>
      <c r="AB55" t="s">
        <v>223</v>
      </c>
      <c r="AD55" t="s">
        <v>282</v>
      </c>
      <c r="AE55" t="s">
        <v>283</v>
      </c>
      <c r="AF55" t="s">
        <v>43</v>
      </c>
    </row>
    <row r="56" spans="1:32">
      <c r="A56">
        <v>53</v>
      </c>
      <c r="B56" t="s">
        <v>29</v>
      </c>
      <c r="C56" t="s">
        <v>284</v>
      </c>
      <c r="D56" t="s">
        <v>48</v>
      </c>
      <c r="H56" t="s">
        <v>285</v>
      </c>
      <c r="Q56" t="s">
        <v>286</v>
      </c>
      <c r="R56" t="s">
        <v>287</v>
      </c>
      <c r="S56" s="1" t="s">
        <v>43</v>
      </c>
      <c r="T56" t="s">
        <v>195</v>
      </c>
      <c r="U56" t="s">
        <v>79</v>
      </c>
      <c r="V56" t="s">
        <v>80</v>
      </c>
      <c r="X56" t="s">
        <v>90</v>
      </c>
      <c r="Y56" t="s">
        <v>165</v>
      </c>
      <c r="Z56" t="s">
        <v>165</v>
      </c>
      <c r="AA56" t="s">
        <v>37</v>
      </c>
      <c r="AB56" t="s">
        <v>37</v>
      </c>
      <c r="AD56" t="s">
        <v>37</v>
      </c>
      <c r="AE56" t="s">
        <v>37</v>
      </c>
      <c r="AF56" t="s">
        <v>37</v>
      </c>
    </row>
    <row r="57" spans="1:32">
      <c r="A57">
        <v>54</v>
      </c>
      <c r="B57" t="s">
        <v>29</v>
      </c>
      <c r="C57" t="s">
        <v>288</v>
      </c>
      <c r="D57" t="s">
        <v>60</v>
      </c>
      <c r="F57" t="s">
        <v>289</v>
      </c>
      <c r="Q57" t="s">
        <v>290</v>
      </c>
      <c r="R57" t="s">
        <v>291</v>
      </c>
      <c r="S57" s="1" t="s">
        <v>210</v>
      </c>
      <c r="T57" t="s">
        <v>292</v>
      </c>
      <c r="U57" t="s">
        <v>37</v>
      </c>
      <c r="V57" t="s">
        <v>90</v>
      </c>
      <c r="X57" t="s">
        <v>90</v>
      </c>
      <c r="Y57" t="s">
        <v>174</v>
      </c>
      <c r="Z57" t="s">
        <v>174</v>
      </c>
      <c r="AA57" t="s">
        <v>37</v>
      </c>
      <c r="AB57" t="s">
        <v>37</v>
      </c>
      <c r="AD57" t="s">
        <v>37</v>
      </c>
      <c r="AE57" t="s">
        <v>37</v>
      </c>
      <c r="AF57" t="s">
        <v>37</v>
      </c>
    </row>
    <row r="58" spans="1:32">
      <c r="A58">
        <v>55</v>
      </c>
      <c r="B58" t="s">
        <v>29</v>
      </c>
      <c r="C58" t="s">
        <v>293</v>
      </c>
      <c r="D58" t="s">
        <v>69</v>
      </c>
      <c r="G58" t="s">
        <v>294</v>
      </c>
      <c r="Q58" t="s">
        <v>295</v>
      </c>
      <c r="R58" t="s">
        <v>296</v>
      </c>
      <c r="S58" s="1" t="s">
        <v>34</v>
      </c>
      <c r="T58" t="s">
        <v>195</v>
      </c>
      <c r="U58" t="s">
        <v>37</v>
      </c>
      <c r="V58" t="s">
        <v>90</v>
      </c>
      <c r="X58" t="s">
        <v>90</v>
      </c>
      <c r="Y58" t="s">
        <v>37</v>
      </c>
      <c r="Z58" t="s">
        <v>36</v>
      </c>
      <c r="AA58" t="s">
        <v>37</v>
      </c>
      <c r="AB58" t="s">
        <v>37</v>
      </c>
      <c r="AD58" t="s">
        <v>37</v>
      </c>
      <c r="AE58" t="s">
        <v>37</v>
      </c>
      <c r="AF58" t="s">
        <v>37</v>
      </c>
    </row>
    <row r="59" spans="1:32">
      <c r="A59">
        <v>56</v>
      </c>
      <c r="B59" t="s">
        <v>29</v>
      </c>
      <c r="C59" t="s">
        <v>297</v>
      </c>
      <c r="D59" t="s">
        <v>48</v>
      </c>
      <c r="H59" t="s">
        <v>298</v>
      </c>
      <c r="Q59" t="s">
        <v>299</v>
      </c>
      <c r="R59" t="s">
        <v>300</v>
      </c>
      <c r="S59" s="1" t="s">
        <v>64</v>
      </c>
      <c r="T59" t="s">
        <v>195</v>
      </c>
      <c r="U59" t="s">
        <v>37</v>
      </c>
      <c r="V59" t="s">
        <v>90</v>
      </c>
      <c r="X59" t="s">
        <v>90</v>
      </c>
      <c r="Y59" t="s">
        <v>46</v>
      </c>
      <c r="Z59" t="s">
        <v>46</v>
      </c>
      <c r="AA59" t="s">
        <v>37</v>
      </c>
      <c r="AB59" t="s">
        <v>37</v>
      </c>
      <c r="AD59" t="s">
        <v>37</v>
      </c>
      <c r="AE59" t="s">
        <v>37</v>
      </c>
      <c r="AF59" t="s">
        <v>37</v>
      </c>
    </row>
    <row r="60" spans="1:32">
      <c r="A60">
        <v>57</v>
      </c>
      <c r="B60" t="s">
        <v>29</v>
      </c>
      <c r="C60" t="s">
        <v>301</v>
      </c>
      <c r="D60" t="s">
        <v>48</v>
      </c>
      <c r="H60" t="s">
        <v>302</v>
      </c>
      <c r="Q60" t="s">
        <v>303</v>
      </c>
      <c r="R60" t="s">
        <v>304</v>
      </c>
      <c r="S60" s="1" t="s">
        <v>43</v>
      </c>
      <c r="T60" t="s">
        <v>195</v>
      </c>
      <c r="U60" t="s">
        <v>89</v>
      </c>
      <c r="V60" t="s">
        <v>58</v>
      </c>
      <c r="X60" t="s">
        <v>90</v>
      </c>
      <c r="Y60" t="s">
        <v>165</v>
      </c>
      <c r="Z60" t="s">
        <v>165</v>
      </c>
      <c r="AA60" t="s">
        <v>37</v>
      </c>
      <c r="AB60" t="s">
        <v>223</v>
      </c>
      <c r="AD60" t="s">
        <v>305</v>
      </c>
      <c r="AE60" t="s">
        <v>306</v>
      </c>
      <c r="AF60" t="s">
        <v>64</v>
      </c>
    </row>
    <row r="61" spans="1:32">
      <c r="A61">
        <v>58</v>
      </c>
      <c r="B61" t="s">
        <v>29</v>
      </c>
      <c r="C61" t="s">
        <v>307</v>
      </c>
      <c r="D61" t="s">
        <v>48</v>
      </c>
      <c r="H61" t="s">
        <v>308</v>
      </c>
      <c r="Q61" t="s">
        <v>309</v>
      </c>
      <c r="R61" t="s">
        <v>310</v>
      </c>
      <c r="S61" s="1" t="s">
        <v>43</v>
      </c>
      <c r="T61" t="s">
        <v>195</v>
      </c>
      <c r="U61" t="s">
        <v>37</v>
      </c>
      <c r="V61" t="s">
        <v>90</v>
      </c>
      <c r="Y61" t="s">
        <v>165</v>
      </c>
      <c r="Z61" t="s">
        <v>165</v>
      </c>
      <c r="AA61" t="s">
        <v>37</v>
      </c>
      <c r="AB61" t="s">
        <v>37</v>
      </c>
      <c r="AD61" t="s">
        <v>37</v>
      </c>
      <c r="AE61" t="s">
        <v>37</v>
      </c>
      <c r="AF61" t="s">
        <v>37</v>
      </c>
    </row>
    <row r="62" spans="1:32">
      <c r="A62">
        <v>59</v>
      </c>
      <c r="B62" t="s">
        <v>29</v>
      </c>
      <c r="C62" t="s">
        <v>311</v>
      </c>
      <c r="D62" t="s">
        <v>48</v>
      </c>
      <c r="H62" t="s">
        <v>312</v>
      </c>
      <c r="Q62" t="s">
        <v>313</v>
      </c>
      <c r="R62" t="s">
        <v>313</v>
      </c>
      <c r="S62" s="1" t="s">
        <v>64</v>
      </c>
      <c r="T62" t="s">
        <v>195</v>
      </c>
      <c r="U62" t="s">
        <v>314</v>
      </c>
      <c r="V62" t="s">
        <v>315</v>
      </c>
      <c r="X62" t="s">
        <v>90</v>
      </c>
      <c r="Y62" t="s">
        <v>165</v>
      </c>
      <c r="Z62" t="s">
        <v>165</v>
      </c>
      <c r="AA62" t="s">
        <v>37</v>
      </c>
      <c r="AB62" t="s">
        <v>223</v>
      </c>
      <c r="AD62" t="s">
        <v>316</v>
      </c>
      <c r="AE62" t="s">
        <v>317</v>
      </c>
      <c r="AF62" t="s">
        <v>64</v>
      </c>
    </row>
    <row r="63" spans="1:32">
      <c r="A63">
        <v>60</v>
      </c>
      <c r="B63" t="s">
        <v>29</v>
      </c>
      <c r="C63" t="s">
        <v>318</v>
      </c>
      <c r="D63" t="s">
        <v>48</v>
      </c>
      <c r="H63" t="s">
        <v>319</v>
      </c>
      <c r="Q63" t="s">
        <v>320</v>
      </c>
      <c r="R63" t="s">
        <v>320</v>
      </c>
      <c r="S63" s="1" t="s">
        <v>43</v>
      </c>
      <c r="T63" t="s">
        <v>195</v>
      </c>
      <c r="U63" t="s">
        <v>89</v>
      </c>
      <c r="V63" t="s">
        <v>58</v>
      </c>
      <c r="X63" t="s">
        <v>90</v>
      </c>
      <c r="Y63" t="s">
        <v>165</v>
      </c>
      <c r="Z63" t="s">
        <v>165</v>
      </c>
      <c r="AA63" t="s">
        <v>37</v>
      </c>
      <c r="AB63" t="s">
        <v>37</v>
      </c>
      <c r="AD63" t="s">
        <v>37</v>
      </c>
      <c r="AE63" t="s">
        <v>37</v>
      </c>
      <c r="AF63" t="s">
        <v>37</v>
      </c>
    </row>
    <row r="64" spans="1:32">
      <c r="A64">
        <v>61</v>
      </c>
      <c r="B64" t="s">
        <v>29</v>
      </c>
      <c r="C64" t="s">
        <v>321</v>
      </c>
      <c r="D64" t="s">
        <v>39</v>
      </c>
      <c r="E64" t="s">
        <v>322</v>
      </c>
      <c r="Q64" t="s">
        <v>323</v>
      </c>
      <c r="R64" t="s">
        <v>324</v>
      </c>
      <c r="S64" s="1" t="s">
        <v>64</v>
      </c>
      <c r="T64" t="s">
        <v>44</v>
      </c>
      <c r="U64" t="s">
        <v>37</v>
      </c>
      <c r="V64" t="s">
        <v>90</v>
      </c>
      <c r="X64" t="s">
        <v>90</v>
      </c>
      <c r="Y64" t="s">
        <v>325</v>
      </c>
      <c r="Z64" t="s">
        <v>325</v>
      </c>
      <c r="AA64" t="s">
        <v>325</v>
      </c>
      <c r="AB64" t="s">
        <v>37</v>
      </c>
      <c r="AD64" t="s">
        <v>37</v>
      </c>
      <c r="AE64" t="s">
        <v>37</v>
      </c>
      <c r="AF64" t="s">
        <v>37</v>
      </c>
    </row>
    <row r="65" spans="1:32">
      <c r="A65">
        <v>62</v>
      </c>
      <c r="B65" t="s">
        <v>29</v>
      </c>
      <c r="C65" t="s">
        <v>326</v>
      </c>
      <c r="D65" t="s">
        <v>60</v>
      </c>
      <c r="F65" t="s">
        <v>327</v>
      </c>
      <c r="Q65" t="s">
        <v>328</v>
      </c>
      <c r="R65" t="s">
        <v>329</v>
      </c>
      <c r="S65" s="1" t="s">
        <v>64</v>
      </c>
      <c r="T65" t="s">
        <v>44</v>
      </c>
      <c r="U65" t="s">
        <v>37</v>
      </c>
      <c r="V65" t="s">
        <v>90</v>
      </c>
      <c r="X65" t="s">
        <v>90</v>
      </c>
      <c r="Y65" t="s">
        <v>325</v>
      </c>
      <c r="Z65" t="s">
        <v>325</v>
      </c>
      <c r="AA65" t="s">
        <v>325</v>
      </c>
      <c r="AB65" t="s">
        <v>37</v>
      </c>
      <c r="AD65" t="s">
        <v>37</v>
      </c>
      <c r="AE65" t="s">
        <v>37</v>
      </c>
      <c r="AF65" t="s">
        <v>37</v>
      </c>
    </row>
    <row r="66" spans="1:32">
      <c r="A66">
        <v>63</v>
      </c>
      <c r="B66" t="s">
        <v>29</v>
      </c>
      <c r="C66" t="s">
        <v>330</v>
      </c>
      <c r="D66" t="s">
        <v>69</v>
      </c>
      <c r="G66" t="s">
        <v>331</v>
      </c>
      <c r="Q66" t="s">
        <v>332</v>
      </c>
      <c r="R66" t="s">
        <v>333</v>
      </c>
      <c r="S66" s="1" t="s">
        <v>34</v>
      </c>
      <c r="T66" t="s">
        <v>44</v>
      </c>
      <c r="U66" t="s">
        <v>37</v>
      </c>
      <c r="V66" t="s">
        <v>90</v>
      </c>
      <c r="X66" t="s">
        <v>90</v>
      </c>
      <c r="Y66" t="s">
        <v>37</v>
      </c>
      <c r="Z66" t="s">
        <v>37</v>
      </c>
      <c r="AA66" t="s">
        <v>37</v>
      </c>
      <c r="AB66" t="s">
        <v>37</v>
      </c>
      <c r="AD66" t="s">
        <v>37</v>
      </c>
      <c r="AE66" t="s">
        <v>37</v>
      </c>
      <c r="AF66" t="s">
        <v>37</v>
      </c>
    </row>
    <row r="67" spans="1:32">
      <c r="A67">
        <v>64</v>
      </c>
      <c r="B67" t="s">
        <v>29</v>
      </c>
      <c r="C67" t="s">
        <v>334</v>
      </c>
      <c r="D67" t="s">
        <v>60</v>
      </c>
      <c r="H67" t="s">
        <v>335</v>
      </c>
      <c r="Q67" t="s">
        <v>336</v>
      </c>
      <c r="R67" t="s">
        <v>337</v>
      </c>
      <c r="S67" s="1" t="s">
        <v>64</v>
      </c>
      <c r="T67" t="s">
        <v>44</v>
      </c>
      <c r="U67" t="s">
        <v>37</v>
      </c>
      <c r="V67" t="s">
        <v>90</v>
      </c>
      <c r="X67" t="s">
        <v>90</v>
      </c>
      <c r="Y67" t="s">
        <v>325</v>
      </c>
      <c r="Z67" t="s">
        <v>325</v>
      </c>
      <c r="AA67" t="s">
        <v>325</v>
      </c>
      <c r="AB67" t="s">
        <v>65</v>
      </c>
      <c r="AD67" t="s">
        <v>338</v>
      </c>
      <c r="AE67" t="s">
        <v>339</v>
      </c>
      <c r="AF67" t="s">
        <v>64</v>
      </c>
    </row>
    <row r="68" spans="1:32">
      <c r="A68">
        <v>65</v>
      </c>
      <c r="B68" t="s">
        <v>29</v>
      </c>
      <c r="C68" t="s">
        <v>340</v>
      </c>
      <c r="D68" t="s">
        <v>69</v>
      </c>
      <c r="I68" t="s">
        <v>341</v>
      </c>
      <c r="Q68" t="s">
        <v>342</v>
      </c>
      <c r="R68" t="s">
        <v>343</v>
      </c>
      <c r="S68" s="1" t="s">
        <v>34</v>
      </c>
      <c r="T68" t="s">
        <v>44</v>
      </c>
      <c r="U68" t="s">
        <v>37</v>
      </c>
      <c r="V68" t="s">
        <v>90</v>
      </c>
      <c r="X68" t="s">
        <v>90</v>
      </c>
      <c r="Y68" t="s">
        <v>37</v>
      </c>
      <c r="Z68" t="s">
        <v>36</v>
      </c>
      <c r="AA68" t="s">
        <v>37</v>
      </c>
      <c r="AB68" t="s">
        <v>37</v>
      </c>
      <c r="AD68" t="s">
        <v>37</v>
      </c>
      <c r="AE68" t="s">
        <v>37</v>
      </c>
      <c r="AF68" t="s">
        <v>37</v>
      </c>
    </row>
    <row r="69" spans="1:32">
      <c r="A69">
        <v>66</v>
      </c>
      <c r="B69" t="s">
        <v>29</v>
      </c>
      <c r="C69" t="s">
        <v>344</v>
      </c>
      <c r="D69" t="s">
        <v>48</v>
      </c>
      <c r="J69" t="s">
        <v>345</v>
      </c>
      <c r="Q69" t="s">
        <v>346</v>
      </c>
      <c r="R69" t="s">
        <v>347</v>
      </c>
      <c r="S69" s="1" t="s">
        <v>43</v>
      </c>
      <c r="T69" t="s">
        <v>44</v>
      </c>
      <c r="U69" t="s">
        <v>37</v>
      </c>
      <c r="V69" t="s">
        <v>90</v>
      </c>
      <c r="X69" t="s">
        <v>90</v>
      </c>
      <c r="Y69" t="s">
        <v>165</v>
      </c>
      <c r="Z69" t="s">
        <v>165</v>
      </c>
      <c r="AA69" t="s">
        <v>165</v>
      </c>
      <c r="AB69" t="s">
        <v>223</v>
      </c>
      <c r="AD69" t="s">
        <v>348</v>
      </c>
      <c r="AE69" t="s">
        <v>349</v>
      </c>
      <c r="AF69" t="s">
        <v>210</v>
      </c>
    </row>
    <row r="70" spans="1:32">
      <c r="A70">
        <v>67</v>
      </c>
      <c r="B70" t="s">
        <v>29</v>
      </c>
      <c r="C70" t="s">
        <v>350</v>
      </c>
      <c r="D70" t="s">
        <v>48</v>
      </c>
      <c r="J70" t="s">
        <v>351</v>
      </c>
      <c r="Q70" t="s">
        <v>352</v>
      </c>
      <c r="R70" t="s">
        <v>353</v>
      </c>
      <c r="S70" s="1" t="s">
        <v>43</v>
      </c>
      <c r="T70" t="s">
        <v>44</v>
      </c>
      <c r="U70" t="s">
        <v>354</v>
      </c>
      <c r="V70" t="s">
        <v>58</v>
      </c>
      <c r="W70" t="s">
        <v>355</v>
      </c>
      <c r="X70" t="s">
        <v>356</v>
      </c>
      <c r="Y70" t="s">
        <v>165</v>
      </c>
      <c r="Z70" t="s">
        <v>165</v>
      </c>
      <c r="AA70" t="s">
        <v>165</v>
      </c>
      <c r="AB70" t="s">
        <v>223</v>
      </c>
      <c r="AD70" t="s">
        <v>357</v>
      </c>
      <c r="AE70" t="s">
        <v>358</v>
      </c>
      <c r="AF70" t="s">
        <v>43</v>
      </c>
    </row>
    <row r="71" spans="1:32">
      <c r="A71">
        <v>68</v>
      </c>
      <c r="B71" t="s">
        <v>29</v>
      </c>
      <c r="C71" t="s">
        <v>359</v>
      </c>
      <c r="D71" t="s">
        <v>48</v>
      </c>
      <c r="J71" t="s">
        <v>360</v>
      </c>
      <c r="Q71" t="s">
        <v>361</v>
      </c>
      <c r="R71" t="s">
        <v>362</v>
      </c>
      <c r="S71" s="1" t="s">
        <v>43</v>
      </c>
      <c r="T71" t="s">
        <v>44</v>
      </c>
      <c r="U71" t="s">
        <v>89</v>
      </c>
      <c r="V71" t="s">
        <v>58</v>
      </c>
      <c r="W71" t="s">
        <v>355</v>
      </c>
      <c r="X71" t="s">
        <v>363</v>
      </c>
      <c r="Y71" t="s">
        <v>364</v>
      </c>
      <c r="Z71" t="s">
        <v>364</v>
      </c>
      <c r="AA71" t="s">
        <v>364</v>
      </c>
      <c r="AB71" t="s">
        <v>65</v>
      </c>
      <c r="AD71" t="s">
        <v>365</v>
      </c>
      <c r="AE71" t="s">
        <v>366</v>
      </c>
      <c r="AF71" t="s">
        <v>64</v>
      </c>
    </row>
    <row r="72" spans="1:32">
      <c r="A72">
        <v>69</v>
      </c>
      <c r="B72" t="s">
        <v>29</v>
      </c>
      <c r="C72" t="s">
        <v>367</v>
      </c>
      <c r="D72" t="s">
        <v>48</v>
      </c>
      <c r="J72" t="s">
        <v>368</v>
      </c>
      <c r="Q72" t="s">
        <v>369</v>
      </c>
      <c r="R72" t="s">
        <v>370</v>
      </c>
      <c r="S72" s="1" t="s">
        <v>43</v>
      </c>
      <c r="T72" t="s">
        <v>195</v>
      </c>
      <c r="U72" t="s">
        <v>354</v>
      </c>
      <c r="V72" t="s">
        <v>58</v>
      </c>
      <c r="W72" t="s">
        <v>371</v>
      </c>
      <c r="X72" t="s">
        <v>372</v>
      </c>
      <c r="Y72" t="s">
        <v>364</v>
      </c>
      <c r="Z72" t="s">
        <v>364</v>
      </c>
      <c r="AA72" t="s">
        <v>364</v>
      </c>
      <c r="AB72" t="s">
        <v>65</v>
      </c>
      <c r="AD72" t="s">
        <v>373</v>
      </c>
      <c r="AE72" t="s">
        <v>374</v>
      </c>
      <c r="AF72" t="s">
        <v>64</v>
      </c>
    </row>
    <row r="73" spans="1:32">
      <c r="A73">
        <v>70</v>
      </c>
      <c r="B73" t="s">
        <v>29</v>
      </c>
      <c r="C73" t="s">
        <v>375</v>
      </c>
      <c r="D73" t="s">
        <v>48</v>
      </c>
      <c r="J73" t="s">
        <v>376</v>
      </c>
      <c r="Q73" t="s">
        <v>377</v>
      </c>
      <c r="R73" t="s">
        <v>378</v>
      </c>
      <c r="S73" s="1" t="s">
        <v>43</v>
      </c>
      <c r="T73" t="s">
        <v>262</v>
      </c>
      <c r="U73" t="s">
        <v>79</v>
      </c>
      <c r="V73" t="s">
        <v>80</v>
      </c>
      <c r="X73" t="s">
        <v>37</v>
      </c>
      <c r="Y73" t="s">
        <v>165</v>
      </c>
      <c r="Z73" t="s">
        <v>165</v>
      </c>
      <c r="AA73" t="s">
        <v>45</v>
      </c>
      <c r="AB73" t="s">
        <v>37</v>
      </c>
      <c r="AD73" t="s">
        <v>37</v>
      </c>
      <c r="AE73" t="s">
        <v>37</v>
      </c>
      <c r="AF73" t="s">
        <v>37</v>
      </c>
    </row>
    <row r="74" spans="1:32">
      <c r="A74">
        <v>71</v>
      </c>
      <c r="B74" t="s">
        <v>29</v>
      </c>
      <c r="C74" t="s">
        <v>379</v>
      </c>
      <c r="D74" t="s">
        <v>60</v>
      </c>
      <c r="J74" t="s">
        <v>380</v>
      </c>
      <c r="Q74" t="s">
        <v>381</v>
      </c>
      <c r="R74" t="s">
        <v>382</v>
      </c>
      <c r="S74" s="1" t="s">
        <v>43</v>
      </c>
      <c r="T74" t="s">
        <v>44</v>
      </c>
      <c r="U74" t="s">
        <v>36</v>
      </c>
      <c r="V74" t="s">
        <v>90</v>
      </c>
      <c r="X74" t="s">
        <v>90</v>
      </c>
      <c r="Y74" t="s">
        <v>165</v>
      </c>
      <c r="Z74" t="s">
        <v>165</v>
      </c>
      <c r="AA74" t="s">
        <v>165</v>
      </c>
      <c r="AB74" t="s">
        <v>223</v>
      </c>
      <c r="AD74" t="s">
        <v>383</v>
      </c>
      <c r="AE74" t="s">
        <v>384</v>
      </c>
      <c r="AF74" t="s">
        <v>43</v>
      </c>
    </row>
    <row r="75" spans="1:32">
      <c r="A75">
        <v>72</v>
      </c>
      <c r="B75" t="s">
        <v>29</v>
      </c>
      <c r="C75" t="s">
        <v>385</v>
      </c>
      <c r="D75" t="s">
        <v>69</v>
      </c>
      <c r="K75" t="s">
        <v>386</v>
      </c>
      <c r="Q75" t="s">
        <v>387</v>
      </c>
      <c r="R75" t="s">
        <v>388</v>
      </c>
      <c r="S75" s="1" t="s">
        <v>34</v>
      </c>
      <c r="T75" t="s">
        <v>44</v>
      </c>
      <c r="U75" t="s">
        <v>36</v>
      </c>
      <c r="V75" t="s">
        <v>90</v>
      </c>
      <c r="X75" t="s">
        <v>90</v>
      </c>
      <c r="Y75" t="s">
        <v>36</v>
      </c>
      <c r="Z75" t="s">
        <v>37</v>
      </c>
      <c r="AA75" t="s">
        <v>37</v>
      </c>
      <c r="AB75" t="s">
        <v>37</v>
      </c>
      <c r="AD75" t="s">
        <v>37</v>
      </c>
      <c r="AE75" t="s">
        <v>37</v>
      </c>
      <c r="AF75" t="s">
        <v>37</v>
      </c>
    </row>
    <row r="76" spans="1:32">
      <c r="A76">
        <v>73</v>
      </c>
      <c r="B76" t="s">
        <v>29</v>
      </c>
      <c r="C76" t="s">
        <v>389</v>
      </c>
      <c r="D76" t="s">
        <v>48</v>
      </c>
      <c r="L76" t="s">
        <v>390</v>
      </c>
      <c r="Q76" t="s">
        <v>391</v>
      </c>
      <c r="R76" t="s">
        <v>392</v>
      </c>
      <c r="S76" s="1" t="s">
        <v>43</v>
      </c>
      <c r="T76" t="s">
        <v>44</v>
      </c>
      <c r="U76" t="s">
        <v>36</v>
      </c>
      <c r="V76" t="s">
        <v>90</v>
      </c>
      <c r="X76" t="s">
        <v>90</v>
      </c>
      <c r="Y76" t="s">
        <v>165</v>
      </c>
      <c r="Z76" t="s">
        <v>165</v>
      </c>
      <c r="AA76" t="s">
        <v>37</v>
      </c>
      <c r="AB76" t="s">
        <v>37</v>
      </c>
      <c r="AD76" t="s">
        <v>37</v>
      </c>
      <c r="AE76" t="s">
        <v>37</v>
      </c>
      <c r="AF76" t="s">
        <v>37</v>
      </c>
    </row>
    <row r="77" spans="1:32">
      <c r="A77">
        <v>74</v>
      </c>
      <c r="B77" t="s">
        <v>29</v>
      </c>
      <c r="C77" t="s">
        <v>393</v>
      </c>
      <c r="D77" t="s">
        <v>48</v>
      </c>
      <c r="L77" t="s">
        <v>394</v>
      </c>
      <c r="Q77" t="s">
        <v>395</v>
      </c>
      <c r="R77" t="s">
        <v>396</v>
      </c>
      <c r="S77" s="1" t="s">
        <v>43</v>
      </c>
      <c r="T77" t="s">
        <v>44</v>
      </c>
      <c r="U77" t="s">
        <v>89</v>
      </c>
      <c r="V77" t="s">
        <v>58</v>
      </c>
      <c r="X77" t="s">
        <v>90</v>
      </c>
      <c r="Y77" t="s">
        <v>165</v>
      </c>
      <c r="Z77" t="s">
        <v>165</v>
      </c>
      <c r="AA77" t="s">
        <v>165</v>
      </c>
      <c r="AB77" t="s">
        <v>397</v>
      </c>
      <c r="AD77" t="s">
        <v>398</v>
      </c>
      <c r="AE77" t="s">
        <v>399</v>
      </c>
      <c r="AF77" t="s">
        <v>43</v>
      </c>
    </row>
    <row r="78" spans="1:32">
      <c r="A78">
        <v>75</v>
      </c>
      <c r="B78" t="s">
        <v>29</v>
      </c>
      <c r="C78" t="s">
        <v>400</v>
      </c>
      <c r="D78" t="s">
        <v>48</v>
      </c>
      <c r="L78" t="s">
        <v>401</v>
      </c>
      <c r="Q78" t="s">
        <v>402</v>
      </c>
      <c r="R78" t="s">
        <v>403</v>
      </c>
      <c r="S78" s="1" t="s">
        <v>43</v>
      </c>
      <c r="T78" t="s">
        <v>44</v>
      </c>
      <c r="U78" t="s">
        <v>89</v>
      </c>
      <c r="V78" t="s">
        <v>58</v>
      </c>
      <c r="X78" t="s">
        <v>90</v>
      </c>
      <c r="Y78" t="s">
        <v>165</v>
      </c>
      <c r="Z78" t="s">
        <v>165</v>
      </c>
      <c r="AA78" t="s">
        <v>37</v>
      </c>
      <c r="AB78" t="s">
        <v>397</v>
      </c>
      <c r="AD78" t="s">
        <v>398</v>
      </c>
      <c r="AE78" t="s">
        <v>399</v>
      </c>
      <c r="AF78" t="s">
        <v>43</v>
      </c>
    </row>
    <row r="79" spans="1:32">
      <c r="A79">
        <v>76</v>
      </c>
      <c r="B79" t="s">
        <v>29</v>
      </c>
      <c r="C79" t="s">
        <v>404</v>
      </c>
      <c r="D79" t="s">
        <v>48</v>
      </c>
      <c r="L79" t="s">
        <v>405</v>
      </c>
      <c r="Q79" t="s">
        <v>406</v>
      </c>
      <c r="R79" t="s">
        <v>407</v>
      </c>
      <c r="S79" s="1" t="s">
        <v>43</v>
      </c>
      <c r="T79" t="s">
        <v>195</v>
      </c>
      <c r="U79" t="s">
        <v>36</v>
      </c>
      <c r="V79" t="s">
        <v>90</v>
      </c>
      <c r="X79" t="s">
        <v>90</v>
      </c>
      <c r="Y79" t="s">
        <v>165</v>
      </c>
      <c r="Z79" t="s">
        <v>165</v>
      </c>
      <c r="AA79" t="s">
        <v>37</v>
      </c>
      <c r="AB79" t="s">
        <v>37</v>
      </c>
      <c r="AD79" t="s">
        <v>37</v>
      </c>
      <c r="AE79" t="s">
        <v>37</v>
      </c>
      <c r="AF79" t="s">
        <v>37</v>
      </c>
    </row>
    <row r="80" spans="1:32">
      <c r="A80">
        <v>77</v>
      </c>
      <c r="B80" t="s">
        <v>29</v>
      </c>
      <c r="C80" t="s">
        <v>408</v>
      </c>
      <c r="D80" t="s">
        <v>60</v>
      </c>
      <c r="L80" t="s">
        <v>409</v>
      </c>
      <c r="Q80" t="s">
        <v>410</v>
      </c>
      <c r="R80" t="s">
        <v>411</v>
      </c>
      <c r="S80" s="1" t="s">
        <v>43</v>
      </c>
      <c r="T80" t="s">
        <v>44</v>
      </c>
      <c r="U80" t="s">
        <v>36</v>
      </c>
      <c r="V80" t="s">
        <v>90</v>
      </c>
      <c r="X80" t="s">
        <v>90</v>
      </c>
      <c r="Y80" t="s">
        <v>165</v>
      </c>
      <c r="Z80" t="s">
        <v>165</v>
      </c>
      <c r="AA80" t="s">
        <v>165</v>
      </c>
      <c r="AB80" t="s">
        <v>412</v>
      </c>
      <c r="AD80" t="s">
        <v>413</v>
      </c>
      <c r="AE80" t="s">
        <v>414</v>
      </c>
      <c r="AF80" t="s">
        <v>43</v>
      </c>
    </row>
    <row r="81" spans="1:32">
      <c r="A81">
        <v>78</v>
      </c>
      <c r="B81" t="s">
        <v>29</v>
      </c>
      <c r="C81" t="s">
        <v>415</v>
      </c>
      <c r="D81" t="s">
        <v>69</v>
      </c>
      <c r="M81" t="s">
        <v>416</v>
      </c>
      <c r="Q81" t="s">
        <v>417</v>
      </c>
      <c r="R81" t="s">
        <v>418</v>
      </c>
      <c r="S81" s="1" t="s">
        <v>34</v>
      </c>
      <c r="T81" t="s">
        <v>44</v>
      </c>
      <c r="U81" t="s">
        <v>36</v>
      </c>
      <c r="V81" t="s">
        <v>90</v>
      </c>
      <c r="X81" t="s">
        <v>90</v>
      </c>
      <c r="Y81" t="s">
        <v>36</v>
      </c>
      <c r="Z81" t="s">
        <v>37</v>
      </c>
      <c r="AA81" t="s">
        <v>37</v>
      </c>
      <c r="AB81" t="s">
        <v>37</v>
      </c>
      <c r="AD81" t="s">
        <v>37</v>
      </c>
      <c r="AE81" t="s">
        <v>37</v>
      </c>
      <c r="AF81" t="s">
        <v>37</v>
      </c>
    </row>
    <row r="82" spans="1:32">
      <c r="A82">
        <v>79</v>
      </c>
      <c r="B82" t="s">
        <v>29</v>
      </c>
      <c r="C82" t="s">
        <v>419</v>
      </c>
      <c r="D82" t="s">
        <v>48</v>
      </c>
      <c r="N82" t="s">
        <v>420</v>
      </c>
      <c r="Q82" t="s">
        <v>421</v>
      </c>
      <c r="R82" t="s">
        <v>422</v>
      </c>
      <c r="S82" s="1" t="s">
        <v>43</v>
      </c>
      <c r="T82" t="s">
        <v>44</v>
      </c>
      <c r="U82" t="s">
        <v>36</v>
      </c>
      <c r="V82" t="s">
        <v>90</v>
      </c>
      <c r="X82" t="s">
        <v>90</v>
      </c>
      <c r="Y82" t="s">
        <v>165</v>
      </c>
      <c r="Z82" t="s">
        <v>165</v>
      </c>
      <c r="AA82" t="s">
        <v>165</v>
      </c>
      <c r="AB82" t="s">
        <v>223</v>
      </c>
      <c r="AD82" t="s">
        <v>423</v>
      </c>
      <c r="AE82" t="s">
        <v>424</v>
      </c>
      <c r="AF82" t="s">
        <v>43</v>
      </c>
    </row>
    <row r="83" spans="1:32">
      <c r="A83">
        <v>80</v>
      </c>
      <c r="B83" t="s">
        <v>29</v>
      </c>
      <c r="C83" t="s">
        <v>425</v>
      </c>
      <c r="D83" t="s">
        <v>60</v>
      </c>
      <c r="L83" t="s">
        <v>426</v>
      </c>
      <c r="Q83" t="s">
        <v>427</v>
      </c>
      <c r="R83" t="s">
        <v>428</v>
      </c>
      <c r="S83" s="1" t="s">
        <v>43</v>
      </c>
      <c r="T83" t="s">
        <v>44</v>
      </c>
      <c r="U83" t="s">
        <v>45</v>
      </c>
      <c r="V83" t="s">
        <v>90</v>
      </c>
      <c r="X83" t="s">
        <v>90</v>
      </c>
      <c r="Y83" t="s">
        <v>165</v>
      </c>
      <c r="Z83" t="s">
        <v>165</v>
      </c>
      <c r="AA83" t="s">
        <v>165</v>
      </c>
      <c r="AB83" t="s">
        <v>37</v>
      </c>
      <c r="AD83" t="s">
        <v>37</v>
      </c>
      <c r="AE83" t="s">
        <v>37</v>
      </c>
      <c r="AF83" t="s">
        <v>37</v>
      </c>
    </row>
    <row r="84" spans="1:32">
      <c r="A84">
        <v>81</v>
      </c>
      <c r="B84" t="s">
        <v>29</v>
      </c>
      <c r="C84" t="s">
        <v>415</v>
      </c>
      <c r="D84" t="s">
        <v>69</v>
      </c>
      <c r="M84" t="s">
        <v>416</v>
      </c>
      <c r="Q84" t="s">
        <v>429</v>
      </c>
      <c r="R84" t="s">
        <v>430</v>
      </c>
      <c r="S84" s="1" t="s">
        <v>34</v>
      </c>
      <c r="T84" t="s">
        <v>44</v>
      </c>
      <c r="U84" t="s">
        <v>45</v>
      </c>
      <c r="V84" t="s">
        <v>90</v>
      </c>
      <c r="X84" t="s">
        <v>90</v>
      </c>
      <c r="Y84" t="s">
        <v>431</v>
      </c>
      <c r="Z84" t="s">
        <v>36</v>
      </c>
      <c r="AA84" t="s">
        <v>37</v>
      </c>
      <c r="AB84" t="s">
        <v>37</v>
      </c>
      <c r="AD84" t="s">
        <v>37</v>
      </c>
      <c r="AE84" t="s">
        <v>37</v>
      </c>
      <c r="AF84" t="s">
        <v>37</v>
      </c>
    </row>
    <row r="85" spans="1:32">
      <c r="A85">
        <v>82</v>
      </c>
      <c r="B85" t="s">
        <v>29</v>
      </c>
      <c r="C85" t="s">
        <v>419</v>
      </c>
      <c r="D85" t="s">
        <v>48</v>
      </c>
      <c r="N85" t="s">
        <v>420</v>
      </c>
      <c r="Q85" t="s">
        <v>432</v>
      </c>
      <c r="R85" t="s">
        <v>433</v>
      </c>
      <c r="S85" s="1" t="s">
        <v>43</v>
      </c>
      <c r="T85" t="s">
        <v>44</v>
      </c>
      <c r="U85" t="s">
        <v>45</v>
      </c>
      <c r="V85" t="s">
        <v>90</v>
      </c>
      <c r="X85" t="s">
        <v>90</v>
      </c>
      <c r="Y85" t="s">
        <v>165</v>
      </c>
      <c r="Z85" t="s">
        <v>165</v>
      </c>
      <c r="AA85" t="s">
        <v>165</v>
      </c>
      <c r="AB85" t="s">
        <v>37</v>
      </c>
      <c r="AD85" t="s">
        <v>37</v>
      </c>
      <c r="AE85" t="s">
        <v>37</v>
      </c>
      <c r="AF85" t="s">
        <v>37</v>
      </c>
    </row>
    <row r="86" spans="1:32">
      <c r="A86">
        <v>83</v>
      </c>
      <c r="B86" t="s">
        <v>29</v>
      </c>
      <c r="C86" t="s">
        <v>434</v>
      </c>
      <c r="D86" t="s">
        <v>60</v>
      </c>
      <c r="L86" t="s">
        <v>435</v>
      </c>
      <c r="Q86" t="s">
        <v>436</v>
      </c>
      <c r="R86" t="s">
        <v>437</v>
      </c>
      <c r="S86" s="1" t="s">
        <v>43</v>
      </c>
      <c r="T86" t="s">
        <v>44</v>
      </c>
      <c r="U86" t="s">
        <v>36</v>
      </c>
      <c r="V86" t="s">
        <v>90</v>
      </c>
      <c r="X86" t="s">
        <v>37</v>
      </c>
      <c r="Y86" t="s">
        <v>165</v>
      </c>
      <c r="Z86" t="s">
        <v>165</v>
      </c>
      <c r="AA86" t="s">
        <v>165</v>
      </c>
      <c r="AB86" t="s">
        <v>37</v>
      </c>
      <c r="AD86" t="s">
        <v>37</v>
      </c>
      <c r="AE86" t="s">
        <v>37</v>
      </c>
      <c r="AF86" t="s">
        <v>37</v>
      </c>
    </row>
    <row r="87" spans="1:32">
      <c r="A87">
        <v>84</v>
      </c>
      <c r="B87" t="s">
        <v>29</v>
      </c>
      <c r="C87" t="s">
        <v>415</v>
      </c>
      <c r="D87" t="s">
        <v>69</v>
      </c>
      <c r="M87" t="s">
        <v>416</v>
      </c>
      <c r="Q87" t="s">
        <v>438</v>
      </c>
      <c r="R87" t="s">
        <v>439</v>
      </c>
      <c r="S87" s="1" t="s">
        <v>34</v>
      </c>
      <c r="T87" t="s">
        <v>44</v>
      </c>
      <c r="U87" t="s">
        <v>36</v>
      </c>
      <c r="V87" t="s">
        <v>90</v>
      </c>
      <c r="X87" t="s">
        <v>37</v>
      </c>
      <c r="Y87" t="s">
        <v>36</v>
      </c>
      <c r="Z87" t="s">
        <v>37</v>
      </c>
      <c r="AA87" t="s">
        <v>37</v>
      </c>
      <c r="AB87" t="s">
        <v>37</v>
      </c>
      <c r="AD87" t="s">
        <v>37</v>
      </c>
      <c r="AE87" t="s">
        <v>37</v>
      </c>
      <c r="AF87" t="s">
        <v>37</v>
      </c>
    </row>
    <row r="88" spans="1:32">
      <c r="A88">
        <v>85</v>
      </c>
      <c r="B88" t="s">
        <v>29</v>
      </c>
      <c r="C88" t="s">
        <v>440</v>
      </c>
      <c r="D88" t="s">
        <v>48</v>
      </c>
      <c r="N88" t="s">
        <v>441</v>
      </c>
      <c r="Q88" t="s">
        <v>442</v>
      </c>
      <c r="R88" t="s">
        <v>443</v>
      </c>
      <c r="S88" s="1" t="s">
        <v>43</v>
      </c>
      <c r="T88" t="s">
        <v>44</v>
      </c>
      <c r="U88" t="s">
        <v>36</v>
      </c>
      <c r="V88" t="s">
        <v>90</v>
      </c>
      <c r="X88" t="s">
        <v>37</v>
      </c>
      <c r="Y88" t="s">
        <v>165</v>
      </c>
      <c r="Z88" t="s">
        <v>165</v>
      </c>
      <c r="AA88" t="s">
        <v>165</v>
      </c>
      <c r="AB88" t="s">
        <v>223</v>
      </c>
      <c r="AD88" t="s">
        <v>444</v>
      </c>
      <c r="AE88" t="s">
        <v>445</v>
      </c>
      <c r="AF88" t="s">
        <v>43</v>
      </c>
    </row>
    <row r="89" spans="1:32">
      <c r="A89">
        <v>86</v>
      </c>
      <c r="B89" t="s">
        <v>29</v>
      </c>
      <c r="C89" t="s">
        <v>446</v>
      </c>
      <c r="D89" t="s">
        <v>60</v>
      </c>
      <c r="J89" t="s">
        <v>447</v>
      </c>
      <c r="Q89" t="s">
        <v>448</v>
      </c>
      <c r="R89" t="s">
        <v>449</v>
      </c>
      <c r="S89" s="1" t="s">
        <v>43</v>
      </c>
      <c r="T89" t="s">
        <v>44</v>
      </c>
      <c r="U89" t="s">
        <v>36</v>
      </c>
      <c r="V89" t="s">
        <v>90</v>
      </c>
      <c r="X89" t="s">
        <v>37</v>
      </c>
      <c r="Y89" t="s">
        <v>174</v>
      </c>
      <c r="Z89" t="s">
        <v>174</v>
      </c>
      <c r="AA89" t="s">
        <v>174</v>
      </c>
      <c r="AB89" t="s">
        <v>65</v>
      </c>
      <c r="AD89" t="s">
        <v>450</v>
      </c>
      <c r="AE89" t="s">
        <v>451</v>
      </c>
      <c r="AF89" t="s">
        <v>64</v>
      </c>
    </row>
    <row r="90" spans="1:32">
      <c r="A90">
        <v>87</v>
      </c>
      <c r="B90" t="s">
        <v>29</v>
      </c>
      <c r="C90" t="s">
        <v>452</v>
      </c>
      <c r="D90" t="s">
        <v>69</v>
      </c>
      <c r="K90" t="s">
        <v>453</v>
      </c>
      <c r="Q90" t="s">
        <v>454</v>
      </c>
      <c r="R90" t="s">
        <v>455</v>
      </c>
      <c r="S90" s="1" t="s">
        <v>34</v>
      </c>
      <c r="T90" t="s">
        <v>44</v>
      </c>
      <c r="U90" t="s">
        <v>36</v>
      </c>
      <c r="V90" t="s">
        <v>90</v>
      </c>
      <c r="X90" t="s">
        <v>37</v>
      </c>
      <c r="Y90" t="s">
        <v>36</v>
      </c>
      <c r="Z90" t="s">
        <v>36</v>
      </c>
      <c r="AA90" t="s">
        <v>37</v>
      </c>
      <c r="AB90" t="s">
        <v>37</v>
      </c>
      <c r="AD90" t="s">
        <v>37</v>
      </c>
      <c r="AE90" t="s">
        <v>37</v>
      </c>
      <c r="AF90" t="s">
        <v>37</v>
      </c>
    </row>
    <row r="91" spans="1:32">
      <c r="A91">
        <v>88</v>
      </c>
      <c r="B91" t="s">
        <v>29</v>
      </c>
      <c r="C91" t="s">
        <v>456</v>
      </c>
      <c r="D91" t="s">
        <v>48</v>
      </c>
      <c r="L91" t="s">
        <v>457</v>
      </c>
      <c r="Q91" t="s">
        <v>458</v>
      </c>
      <c r="R91" t="s">
        <v>459</v>
      </c>
      <c r="S91" s="1" t="s">
        <v>43</v>
      </c>
      <c r="T91" t="s">
        <v>44</v>
      </c>
      <c r="U91" t="s">
        <v>37</v>
      </c>
      <c r="V91" t="s">
        <v>37</v>
      </c>
      <c r="X91" t="s">
        <v>37</v>
      </c>
      <c r="Y91" t="s">
        <v>165</v>
      </c>
      <c r="Z91" t="s">
        <v>165</v>
      </c>
      <c r="AA91" t="s">
        <v>165</v>
      </c>
      <c r="AB91" t="s">
        <v>223</v>
      </c>
      <c r="AD91" t="s">
        <v>460</v>
      </c>
      <c r="AE91" t="s">
        <v>461</v>
      </c>
      <c r="AF91" t="s">
        <v>43</v>
      </c>
    </row>
    <row r="92" spans="1:32">
      <c r="A92">
        <v>89</v>
      </c>
      <c r="B92" t="s">
        <v>29</v>
      </c>
      <c r="C92" t="s">
        <v>462</v>
      </c>
      <c r="D92" t="s">
        <v>48</v>
      </c>
      <c r="L92" t="s">
        <v>463</v>
      </c>
      <c r="Q92" t="s">
        <v>464</v>
      </c>
      <c r="R92" t="s">
        <v>465</v>
      </c>
      <c r="S92" s="1" t="s">
        <v>43</v>
      </c>
      <c r="T92" t="s">
        <v>44</v>
      </c>
      <c r="U92" t="s">
        <v>89</v>
      </c>
      <c r="V92" t="s">
        <v>58</v>
      </c>
      <c r="X92" t="s">
        <v>37</v>
      </c>
      <c r="Y92" t="s">
        <v>165</v>
      </c>
      <c r="Z92" t="s">
        <v>165</v>
      </c>
      <c r="AA92" t="s">
        <v>165</v>
      </c>
      <c r="AB92" t="s">
        <v>223</v>
      </c>
      <c r="AD92" t="s">
        <v>466</v>
      </c>
      <c r="AE92" t="s">
        <v>467</v>
      </c>
      <c r="AF92" t="s">
        <v>43</v>
      </c>
    </row>
    <row r="93" spans="1:32">
      <c r="A93">
        <v>90</v>
      </c>
      <c r="B93" t="s">
        <v>29</v>
      </c>
      <c r="C93" t="s">
        <v>468</v>
      </c>
      <c r="D93" t="s">
        <v>48</v>
      </c>
      <c r="L93" t="s">
        <v>469</v>
      </c>
      <c r="Q93" t="s">
        <v>470</v>
      </c>
      <c r="R93" t="s">
        <v>471</v>
      </c>
      <c r="S93" s="1" t="s">
        <v>43</v>
      </c>
      <c r="T93" t="s">
        <v>195</v>
      </c>
      <c r="U93" t="s">
        <v>89</v>
      </c>
      <c r="V93" t="s">
        <v>58</v>
      </c>
      <c r="X93" t="s">
        <v>37</v>
      </c>
      <c r="Y93" t="s">
        <v>165</v>
      </c>
      <c r="Z93" t="s">
        <v>165</v>
      </c>
      <c r="AA93" t="s">
        <v>37</v>
      </c>
      <c r="AB93" t="s">
        <v>223</v>
      </c>
      <c r="AD93" t="s">
        <v>472</v>
      </c>
      <c r="AE93" t="s">
        <v>473</v>
      </c>
      <c r="AF93" t="s">
        <v>43</v>
      </c>
    </row>
    <row r="94" spans="1:32">
      <c r="A94">
        <v>91</v>
      </c>
      <c r="B94" t="s">
        <v>29</v>
      </c>
      <c r="C94" t="s">
        <v>474</v>
      </c>
      <c r="D94" t="s">
        <v>48</v>
      </c>
      <c r="L94" t="s">
        <v>475</v>
      </c>
      <c r="Q94" t="s">
        <v>476</v>
      </c>
      <c r="R94" t="s">
        <v>477</v>
      </c>
      <c r="S94" s="1" t="s">
        <v>43</v>
      </c>
      <c r="T94" t="s">
        <v>195</v>
      </c>
      <c r="U94" t="s">
        <v>89</v>
      </c>
      <c r="V94" t="s">
        <v>58</v>
      </c>
      <c r="X94" t="s">
        <v>37</v>
      </c>
      <c r="Y94" t="s">
        <v>165</v>
      </c>
      <c r="Z94" t="s">
        <v>165</v>
      </c>
      <c r="AA94" t="s">
        <v>37</v>
      </c>
      <c r="AB94" t="s">
        <v>223</v>
      </c>
      <c r="AD94" t="s">
        <v>478</v>
      </c>
      <c r="AE94" t="s">
        <v>479</v>
      </c>
      <c r="AF94" t="s">
        <v>43</v>
      </c>
    </row>
    <row r="95" spans="1:32">
      <c r="A95">
        <v>92</v>
      </c>
      <c r="B95" t="s">
        <v>29</v>
      </c>
      <c r="C95" t="s">
        <v>480</v>
      </c>
      <c r="D95" t="s">
        <v>48</v>
      </c>
      <c r="L95" t="s">
        <v>481</v>
      </c>
      <c r="Q95" t="s">
        <v>482</v>
      </c>
      <c r="R95" t="s">
        <v>483</v>
      </c>
      <c r="S95" s="1" t="s">
        <v>64</v>
      </c>
      <c r="T95" t="s">
        <v>195</v>
      </c>
      <c r="U95" t="s">
        <v>484</v>
      </c>
      <c r="V95" t="s">
        <v>58</v>
      </c>
      <c r="W95" t="s">
        <v>485</v>
      </c>
      <c r="X95" t="s">
        <v>486</v>
      </c>
      <c r="Y95" t="s">
        <v>174</v>
      </c>
      <c r="Z95" t="s">
        <v>174</v>
      </c>
      <c r="AA95" t="s">
        <v>174</v>
      </c>
      <c r="AB95" t="s">
        <v>65</v>
      </c>
      <c r="AD95" t="s">
        <v>487</v>
      </c>
      <c r="AE95" t="s">
        <v>488</v>
      </c>
      <c r="AF95" t="s">
        <v>64</v>
      </c>
    </row>
    <row r="96" spans="1:32">
      <c r="A96">
        <v>93</v>
      </c>
      <c r="B96" t="s">
        <v>29</v>
      </c>
      <c r="C96" t="s">
        <v>489</v>
      </c>
      <c r="D96" t="s">
        <v>60</v>
      </c>
      <c r="J96" t="s">
        <v>490</v>
      </c>
      <c r="Q96" t="s">
        <v>491</v>
      </c>
      <c r="R96" t="s">
        <v>492</v>
      </c>
      <c r="S96" s="1" t="s">
        <v>43</v>
      </c>
      <c r="T96" t="s">
        <v>262</v>
      </c>
      <c r="U96" t="s">
        <v>37</v>
      </c>
      <c r="V96" t="s">
        <v>37</v>
      </c>
      <c r="X96" t="s">
        <v>37</v>
      </c>
      <c r="Y96" t="s">
        <v>174</v>
      </c>
      <c r="Z96" t="s">
        <v>174</v>
      </c>
      <c r="AA96" t="s">
        <v>174</v>
      </c>
      <c r="AB96" t="s">
        <v>37</v>
      </c>
      <c r="AD96" t="s">
        <v>37</v>
      </c>
      <c r="AE96" t="s">
        <v>37</v>
      </c>
      <c r="AF96" t="s">
        <v>37</v>
      </c>
    </row>
    <row r="97" spans="1:32">
      <c r="A97">
        <v>94</v>
      </c>
      <c r="B97" t="s">
        <v>29</v>
      </c>
      <c r="C97" t="s">
        <v>415</v>
      </c>
      <c r="D97" t="s">
        <v>69</v>
      </c>
      <c r="K97" t="s">
        <v>416</v>
      </c>
      <c r="Q97" t="s">
        <v>493</v>
      </c>
      <c r="R97" t="s">
        <v>494</v>
      </c>
      <c r="S97" s="1" t="s">
        <v>34</v>
      </c>
      <c r="T97" t="s">
        <v>262</v>
      </c>
      <c r="U97" t="s">
        <v>37</v>
      </c>
      <c r="V97" t="s">
        <v>37</v>
      </c>
      <c r="X97" t="s">
        <v>37</v>
      </c>
      <c r="Y97" t="s">
        <v>45</v>
      </c>
      <c r="Z97" t="s">
        <v>45</v>
      </c>
      <c r="AA97" t="s">
        <v>45</v>
      </c>
      <c r="AB97" t="s">
        <v>37</v>
      </c>
      <c r="AD97" t="s">
        <v>37</v>
      </c>
      <c r="AE97" t="s">
        <v>37</v>
      </c>
      <c r="AF97" t="s">
        <v>37</v>
      </c>
    </row>
    <row r="98" spans="1:32">
      <c r="A98">
        <v>95</v>
      </c>
      <c r="B98" t="s">
        <v>29</v>
      </c>
      <c r="C98" t="s">
        <v>495</v>
      </c>
      <c r="D98" t="s">
        <v>48</v>
      </c>
      <c r="L98" t="s">
        <v>496</v>
      </c>
      <c r="Q98" t="s">
        <v>497</v>
      </c>
      <c r="R98" t="s">
        <v>498</v>
      </c>
      <c r="S98" s="1" t="s">
        <v>43</v>
      </c>
      <c r="T98" t="s">
        <v>262</v>
      </c>
      <c r="U98" t="s">
        <v>354</v>
      </c>
      <c r="V98" t="s">
        <v>58</v>
      </c>
      <c r="W98" t="s">
        <v>371</v>
      </c>
      <c r="X98" t="s">
        <v>499</v>
      </c>
      <c r="Y98" t="s">
        <v>174</v>
      </c>
      <c r="Z98" t="s">
        <v>174</v>
      </c>
      <c r="AA98" t="s">
        <v>174</v>
      </c>
      <c r="AB98" t="s">
        <v>65</v>
      </c>
      <c r="AD98" t="s">
        <v>500</v>
      </c>
      <c r="AE98" t="s">
        <v>501</v>
      </c>
      <c r="AF98" t="s">
        <v>64</v>
      </c>
    </row>
    <row r="99" spans="1:32">
      <c r="A99">
        <v>96</v>
      </c>
      <c r="B99" t="s">
        <v>29</v>
      </c>
      <c r="C99" t="s">
        <v>419</v>
      </c>
      <c r="D99" t="s">
        <v>48</v>
      </c>
      <c r="L99" t="s">
        <v>420</v>
      </c>
      <c r="Q99" t="s">
        <v>502</v>
      </c>
      <c r="R99" t="s">
        <v>503</v>
      </c>
      <c r="S99" s="1" t="s">
        <v>43</v>
      </c>
      <c r="T99" t="s">
        <v>262</v>
      </c>
      <c r="U99" t="s">
        <v>36</v>
      </c>
      <c r="V99" t="s">
        <v>36</v>
      </c>
      <c r="X99" t="s">
        <v>504</v>
      </c>
      <c r="Y99" t="s">
        <v>174</v>
      </c>
      <c r="Z99" t="s">
        <v>174</v>
      </c>
      <c r="AA99" t="s">
        <v>174</v>
      </c>
      <c r="AB99" t="s">
        <v>65</v>
      </c>
      <c r="AD99" t="s">
        <v>505</v>
      </c>
      <c r="AE99" t="s">
        <v>506</v>
      </c>
      <c r="AF99" t="s">
        <v>64</v>
      </c>
    </row>
    <row r="100" spans="1:32">
      <c r="A100">
        <v>97</v>
      </c>
      <c r="B100" t="s">
        <v>29</v>
      </c>
      <c r="C100" t="s">
        <v>507</v>
      </c>
      <c r="D100" t="s">
        <v>60</v>
      </c>
      <c r="H100" t="s">
        <v>508</v>
      </c>
      <c r="Q100" t="s">
        <v>509</v>
      </c>
      <c r="R100" t="s">
        <v>510</v>
      </c>
      <c r="S100" s="1" t="s">
        <v>64</v>
      </c>
      <c r="T100" t="s">
        <v>44</v>
      </c>
      <c r="U100" t="s">
        <v>37</v>
      </c>
      <c r="V100" t="s">
        <v>37</v>
      </c>
      <c r="X100" t="s">
        <v>37</v>
      </c>
      <c r="Y100" t="s">
        <v>325</v>
      </c>
      <c r="Z100" t="s">
        <v>325</v>
      </c>
      <c r="AA100" t="s">
        <v>325</v>
      </c>
      <c r="AB100" t="s">
        <v>65</v>
      </c>
      <c r="AD100" t="s">
        <v>511</v>
      </c>
      <c r="AE100" t="s">
        <v>512</v>
      </c>
      <c r="AF100" t="s">
        <v>64</v>
      </c>
    </row>
    <row r="101" spans="1:32">
      <c r="A101">
        <v>98</v>
      </c>
      <c r="B101" t="s">
        <v>29</v>
      </c>
      <c r="C101" t="s">
        <v>340</v>
      </c>
      <c r="D101" t="s">
        <v>69</v>
      </c>
      <c r="I101" t="s">
        <v>341</v>
      </c>
      <c r="Q101" t="s">
        <v>513</v>
      </c>
      <c r="R101" t="s">
        <v>514</v>
      </c>
      <c r="S101" s="1" t="s">
        <v>34</v>
      </c>
      <c r="T101" t="s">
        <v>44</v>
      </c>
      <c r="U101" t="s">
        <v>45</v>
      </c>
      <c r="V101" t="s">
        <v>45</v>
      </c>
      <c r="X101" t="s">
        <v>45</v>
      </c>
      <c r="Y101" t="s">
        <v>36</v>
      </c>
      <c r="Z101" t="s">
        <v>37</v>
      </c>
      <c r="AA101" t="s">
        <v>37</v>
      </c>
      <c r="AB101" t="s">
        <v>37</v>
      </c>
      <c r="AD101" t="s">
        <v>37</v>
      </c>
      <c r="AE101" t="s">
        <v>37</v>
      </c>
      <c r="AF101" t="s">
        <v>37</v>
      </c>
    </row>
    <row r="102" spans="1:32">
      <c r="A102">
        <v>99</v>
      </c>
      <c r="B102" t="s">
        <v>29</v>
      </c>
      <c r="C102" t="s">
        <v>344</v>
      </c>
      <c r="D102" t="s">
        <v>48</v>
      </c>
      <c r="J102" t="s">
        <v>345</v>
      </c>
      <c r="Q102" t="s">
        <v>515</v>
      </c>
      <c r="R102" t="s">
        <v>516</v>
      </c>
      <c r="S102" s="1" t="s">
        <v>43</v>
      </c>
      <c r="T102" t="s">
        <v>44</v>
      </c>
      <c r="U102" t="s">
        <v>37</v>
      </c>
      <c r="V102" t="s">
        <v>90</v>
      </c>
      <c r="X102" t="s">
        <v>90</v>
      </c>
      <c r="Y102" t="s">
        <v>165</v>
      </c>
      <c r="Z102" t="s">
        <v>165</v>
      </c>
      <c r="AA102" t="s">
        <v>165</v>
      </c>
      <c r="AB102" t="s">
        <v>223</v>
      </c>
      <c r="AD102" t="s">
        <v>517</v>
      </c>
      <c r="AE102" t="s">
        <v>518</v>
      </c>
      <c r="AF102" t="s">
        <v>43</v>
      </c>
    </row>
    <row r="103" spans="1:32">
      <c r="A103">
        <v>100</v>
      </c>
      <c r="B103" t="s">
        <v>29</v>
      </c>
      <c r="C103" t="s">
        <v>350</v>
      </c>
      <c r="D103" t="s">
        <v>48</v>
      </c>
      <c r="J103" t="s">
        <v>351</v>
      </c>
      <c r="Q103" t="s">
        <v>519</v>
      </c>
      <c r="R103" t="s">
        <v>353</v>
      </c>
      <c r="S103" s="1" t="s">
        <v>43</v>
      </c>
      <c r="T103" t="s">
        <v>44</v>
      </c>
      <c r="U103" t="s">
        <v>354</v>
      </c>
      <c r="V103" t="s">
        <v>58</v>
      </c>
      <c r="W103" t="s">
        <v>355</v>
      </c>
      <c r="X103" t="s">
        <v>356</v>
      </c>
      <c r="Y103" t="s">
        <v>165</v>
      </c>
      <c r="Z103" t="s">
        <v>165</v>
      </c>
      <c r="AA103" t="s">
        <v>165</v>
      </c>
      <c r="AB103" t="s">
        <v>223</v>
      </c>
      <c r="AD103" t="s">
        <v>520</v>
      </c>
      <c r="AE103" t="s">
        <v>521</v>
      </c>
      <c r="AF103" t="s">
        <v>43</v>
      </c>
    </row>
    <row r="104" spans="1:32">
      <c r="A104">
        <v>101</v>
      </c>
      <c r="B104" t="s">
        <v>29</v>
      </c>
      <c r="C104" t="s">
        <v>359</v>
      </c>
      <c r="D104" t="s">
        <v>48</v>
      </c>
      <c r="J104" t="s">
        <v>360</v>
      </c>
      <c r="Q104" t="s">
        <v>522</v>
      </c>
      <c r="R104" t="s">
        <v>523</v>
      </c>
      <c r="S104" s="1" t="s">
        <v>43</v>
      </c>
      <c r="T104" t="s">
        <v>44</v>
      </c>
      <c r="U104" t="s">
        <v>89</v>
      </c>
      <c r="V104" t="s">
        <v>58</v>
      </c>
      <c r="W104" t="s">
        <v>355</v>
      </c>
      <c r="X104" t="s">
        <v>363</v>
      </c>
      <c r="Y104" t="s">
        <v>364</v>
      </c>
      <c r="Z104" t="s">
        <v>364</v>
      </c>
      <c r="AA104" t="s">
        <v>364</v>
      </c>
      <c r="AB104" t="s">
        <v>65</v>
      </c>
      <c r="AD104" t="s">
        <v>524</v>
      </c>
      <c r="AE104" t="s">
        <v>525</v>
      </c>
      <c r="AF104" t="s">
        <v>64</v>
      </c>
    </row>
    <row r="105" spans="1:32">
      <c r="A105">
        <v>102</v>
      </c>
      <c r="B105" t="s">
        <v>29</v>
      </c>
      <c r="C105" t="s">
        <v>367</v>
      </c>
      <c r="D105" t="s">
        <v>48</v>
      </c>
      <c r="J105" t="s">
        <v>368</v>
      </c>
      <c r="Q105" t="s">
        <v>369</v>
      </c>
      <c r="R105" t="s">
        <v>526</v>
      </c>
      <c r="S105" s="1" t="s">
        <v>43</v>
      </c>
      <c r="T105" t="s">
        <v>195</v>
      </c>
      <c r="U105" t="s">
        <v>354</v>
      </c>
      <c r="V105" t="s">
        <v>58</v>
      </c>
      <c r="W105" t="s">
        <v>371</v>
      </c>
      <c r="X105" t="s">
        <v>372</v>
      </c>
      <c r="Y105" t="s">
        <v>165</v>
      </c>
      <c r="Z105" t="s">
        <v>165</v>
      </c>
      <c r="AA105" t="s">
        <v>165</v>
      </c>
      <c r="AB105" t="s">
        <v>37</v>
      </c>
      <c r="AD105" t="s">
        <v>527</v>
      </c>
      <c r="AE105" t="s">
        <v>528</v>
      </c>
      <c r="AF105" t="s">
        <v>43</v>
      </c>
    </row>
    <row r="106" spans="1:32">
      <c r="A106">
        <v>103</v>
      </c>
      <c r="B106" t="s">
        <v>29</v>
      </c>
      <c r="C106" t="s">
        <v>375</v>
      </c>
      <c r="D106" t="s">
        <v>48</v>
      </c>
      <c r="J106" t="s">
        <v>376</v>
      </c>
      <c r="Q106" t="s">
        <v>529</v>
      </c>
      <c r="R106" t="s">
        <v>530</v>
      </c>
      <c r="S106" s="1" t="s">
        <v>43</v>
      </c>
      <c r="T106" t="s">
        <v>195</v>
      </c>
      <c r="U106" t="s">
        <v>79</v>
      </c>
      <c r="V106" t="s">
        <v>80</v>
      </c>
      <c r="X106" t="s">
        <v>37</v>
      </c>
      <c r="Y106" t="s">
        <v>165</v>
      </c>
      <c r="Z106" t="s">
        <v>165</v>
      </c>
      <c r="AA106" t="s">
        <v>45</v>
      </c>
      <c r="AB106" t="s">
        <v>37</v>
      </c>
      <c r="AD106" t="s">
        <v>37</v>
      </c>
      <c r="AE106" t="s">
        <v>37</v>
      </c>
      <c r="AF106" t="s">
        <v>37</v>
      </c>
    </row>
    <row r="107" spans="1:32">
      <c r="A107">
        <v>104</v>
      </c>
      <c r="B107" t="s">
        <v>29</v>
      </c>
      <c r="C107" t="s">
        <v>379</v>
      </c>
      <c r="D107" t="s">
        <v>60</v>
      </c>
      <c r="J107" t="s">
        <v>380</v>
      </c>
      <c r="Q107" t="s">
        <v>531</v>
      </c>
      <c r="R107" t="s">
        <v>532</v>
      </c>
      <c r="S107" s="1" t="s">
        <v>43</v>
      </c>
      <c r="T107" t="s">
        <v>44</v>
      </c>
      <c r="U107" t="s">
        <v>36</v>
      </c>
      <c r="V107" t="s">
        <v>90</v>
      </c>
      <c r="X107" t="s">
        <v>90</v>
      </c>
      <c r="Y107" t="s">
        <v>165</v>
      </c>
      <c r="Z107" t="s">
        <v>165</v>
      </c>
      <c r="AA107" t="s">
        <v>165</v>
      </c>
      <c r="AB107" t="s">
        <v>65</v>
      </c>
      <c r="AD107" t="s">
        <v>413</v>
      </c>
      <c r="AE107" t="s">
        <v>414</v>
      </c>
      <c r="AF107" t="s">
        <v>43</v>
      </c>
    </row>
    <row r="108" spans="1:32">
      <c r="A108">
        <v>105</v>
      </c>
      <c r="B108" t="s">
        <v>29</v>
      </c>
      <c r="C108" t="s">
        <v>385</v>
      </c>
      <c r="D108" t="s">
        <v>69</v>
      </c>
      <c r="K108" t="s">
        <v>386</v>
      </c>
      <c r="Q108" t="s">
        <v>533</v>
      </c>
      <c r="R108" t="s">
        <v>388</v>
      </c>
      <c r="S108" s="1" t="s">
        <v>73</v>
      </c>
      <c r="T108" t="s">
        <v>44</v>
      </c>
      <c r="U108" t="s">
        <v>36</v>
      </c>
      <c r="V108" t="s">
        <v>90</v>
      </c>
      <c r="X108" t="s">
        <v>90</v>
      </c>
      <c r="Y108" t="s">
        <v>36</v>
      </c>
      <c r="Z108" t="s">
        <v>37</v>
      </c>
      <c r="AA108" t="s">
        <v>37</v>
      </c>
      <c r="AB108" t="s">
        <v>37</v>
      </c>
      <c r="AD108" t="s">
        <v>37</v>
      </c>
      <c r="AE108" t="s">
        <v>37</v>
      </c>
      <c r="AF108" t="s">
        <v>37</v>
      </c>
    </row>
    <row r="109" spans="1:32">
      <c r="A109">
        <v>106</v>
      </c>
      <c r="B109" t="s">
        <v>29</v>
      </c>
      <c r="C109" t="s">
        <v>389</v>
      </c>
      <c r="D109" t="s">
        <v>48</v>
      </c>
      <c r="L109" t="s">
        <v>390</v>
      </c>
      <c r="Q109" t="s">
        <v>534</v>
      </c>
      <c r="R109" t="s">
        <v>535</v>
      </c>
      <c r="S109" s="1" t="s">
        <v>43</v>
      </c>
      <c r="T109" t="s">
        <v>44</v>
      </c>
      <c r="U109" t="s">
        <v>36</v>
      </c>
      <c r="V109" t="s">
        <v>90</v>
      </c>
      <c r="X109" t="s">
        <v>90</v>
      </c>
      <c r="Y109" t="s">
        <v>165</v>
      </c>
      <c r="Z109" t="s">
        <v>165</v>
      </c>
      <c r="AA109" t="s">
        <v>36</v>
      </c>
      <c r="AB109" t="s">
        <v>37</v>
      </c>
      <c r="AD109" t="s">
        <v>37</v>
      </c>
      <c r="AE109" t="s">
        <v>37</v>
      </c>
      <c r="AF109" t="s">
        <v>37</v>
      </c>
    </row>
    <row r="110" spans="1:32">
      <c r="A110">
        <v>107</v>
      </c>
      <c r="B110" t="s">
        <v>29</v>
      </c>
      <c r="C110" t="s">
        <v>393</v>
      </c>
      <c r="D110" t="s">
        <v>48</v>
      </c>
      <c r="L110" t="s">
        <v>394</v>
      </c>
      <c r="Q110" t="s">
        <v>536</v>
      </c>
      <c r="R110" t="s">
        <v>537</v>
      </c>
      <c r="S110" s="1" t="s">
        <v>43</v>
      </c>
      <c r="T110" t="s">
        <v>44</v>
      </c>
      <c r="U110" t="s">
        <v>89</v>
      </c>
      <c r="V110" t="s">
        <v>58</v>
      </c>
      <c r="X110" t="s">
        <v>90</v>
      </c>
      <c r="Y110" t="s">
        <v>165</v>
      </c>
      <c r="Z110" t="s">
        <v>165</v>
      </c>
      <c r="AA110" t="s">
        <v>165</v>
      </c>
      <c r="AB110" t="s">
        <v>397</v>
      </c>
      <c r="AD110" t="s">
        <v>538</v>
      </c>
      <c r="AE110" t="s">
        <v>539</v>
      </c>
      <c r="AF110" t="s">
        <v>43</v>
      </c>
    </row>
    <row r="111" spans="1:32">
      <c r="A111">
        <v>108</v>
      </c>
      <c r="B111" t="s">
        <v>29</v>
      </c>
      <c r="C111" t="s">
        <v>400</v>
      </c>
      <c r="D111" t="s">
        <v>48</v>
      </c>
      <c r="L111" t="s">
        <v>401</v>
      </c>
      <c r="Q111" t="s">
        <v>540</v>
      </c>
      <c r="R111" t="s">
        <v>541</v>
      </c>
      <c r="S111" s="1" t="s">
        <v>43</v>
      </c>
      <c r="T111" t="s">
        <v>44</v>
      </c>
      <c r="U111" t="s">
        <v>89</v>
      </c>
      <c r="V111" t="s">
        <v>58</v>
      </c>
      <c r="X111" t="s">
        <v>90</v>
      </c>
      <c r="Y111" t="s">
        <v>165</v>
      </c>
      <c r="Z111" t="s">
        <v>165</v>
      </c>
      <c r="AA111" t="s">
        <v>37</v>
      </c>
      <c r="AB111" t="s">
        <v>397</v>
      </c>
      <c r="AD111" t="s">
        <v>538</v>
      </c>
      <c r="AE111" t="s">
        <v>539</v>
      </c>
      <c r="AF111" t="s">
        <v>43</v>
      </c>
    </row>
    <row r="112" spans="1:32">
      <c r="A112">
        <v>109</v>
      </c>
      <c r="B112" t="s">
        <v>29</v>
      </c>
      <c r="C112" t="s">
        <v>404</v>
      </c>
      <c r="D112" t="s">
        <v>48</v>
      </c>
      <c r="L112" t="s">
        <v>405</v>
      </c>
      <c r="Q112" t="s">
        <v>542</v>
      </c>
      <c r="R112" t="s">
        <v>543</v>
      </c>
      <c r="S112" s="1" t="s">
        <v>43</v>
      </c>
      <c r="T112" t="s">
        <v>195</v>
      </c>
      <c r="U112" t="s">
        <v>36</v>
      </c>
      <c r="V112" t="s">
        <v>90</v>
      </c>
      <c r="X112" t="s">
        <v>90</v>
      </c>
      <c r="Y112" t="s">
        <v>165</v>
      </c>
      <c r="Z112" t="s">
        <v>165</v>
      </c>
      <c r="AA112" t="s">
        <v>37</v>
      </c>
      <c r="AB112" t="s">
        <v>37</v>
      </c>
      <c r="AD112" t="s">
        <v>37</v>
      </c>
      <c r="AE112" t="s">
        <v>37</v>
      </c>
      <c r="AF112" t="s">
        <v>37</v>
      </c>
    </row>
    <row r="113" spans="1:32">
      <c r="A113">
        <v>110</v>
      </c>
      <c r="B113" t="s">
        <v>29</v>
      </c>
      <c r="C113" t="s">
        <v>408</v>
      </c>
      <c r="D113" t="s">
        <v>60</v>
      </c>
      <c r="L113" t="s">
        <v>409</v>
      </c>
      <c r="Q113" t="s">
        <v>410</v>
      </c>
      <c r="R113" t="s">
        <v>411</v>
      </c>
      <c r="S113" s="1" t="s">
        <v>43</v>
      </c>
      <c r="T113" t="s">
        <v>44</v>
      </c>
      <c r="U113" t="s">
        <v>36</v>
      </c>
      <c r="V113" t="s">
        <v>90</v>
      </c>
      <c r="X113" t="s">
        <v>90</v>
      </c>
      <c r="Y113" t="s">
        <v>165</v>
      </c>
      <c r="Z113" t="s">
        <v>165</v>
      </c>
      <c r="AA113" t="s">
        <v>165</v>
      </c>
      <c r="AB113" t="s">
        <v>37</v>
      </c>
      <c r="AD113" t="s">
        <v>37</v>
      </c>
      <c r="AE113" t="s">
        <v>37</v>
      </c>
      <c r="AF113" t="s">
        <v>37</v>
      </c>
    </row>
    <row r="114" spans="1:32">
      <c r="A114">
        <v>111</v>
      </c>
      <c r="B114" t="s">
        <v>29</v>
      </c>
      <c r="C114" t="s">
        <v>415</v>
      </c>
      <c r="D114" t="s">
        <v>69</v>
      </c>
      <c r="M114" t="s">
        <v>416</v>
      </c>
      <c r="Q114" t="s">
        <v>417</v>
      </c>
      <c r="R114" t="s">
        <v>418</v>
      </c>
      <c r="S114" s="1" t="s">
        <v>34</v>
      </c>
      <c r="T114" t="s">
        <v>44</v>
      </c>
      <c r="U114" t="s">
        <v>36</v>
      </c>
      <c r="V114" t="s">
        <v>90</v>
      </c>
      <c r="X114" t="s">
        <v>90</v>
      </c>
      <c r="Y114" t="s">
        <v>36</v>
      </c>
      <c r="Z114" t="s">
        <v>37</v>
      </c>
      <c r="AA114" t="s">
        <v>37</v>
      </c>
      <c r="AB114" t="s">
        <v>37</v>
      </c>
      <c r="AD114" t="s">
        <v>37</v>
      </c>
      <c r="AE114" t="s">
        <v>37</v>
      </c>
      <c r="AF114" t="s">
        <v>37</v>
      </c>
    </row>
    <row r="115" spans="1:32">
      <c r="A115">
        <v>112</v>
      </c>
      <c r="B115" t="s">
        <v>29</v>
      </c>
      <c r="C115" t="s">
        <v>419</v>
      </c>
      <c r="D115" t="s">
        <v>48</v>
      </c>
      <c r="N115" t="s">
        <v>420</v>
      </c>
      <c r="Q115" t="s">
        <v>544</v>
      </c>
      <c r="R115" t="s">
        <v>545</v>
      </c>
      <c r="S115" s="1" t="s">
        <v>43</v>
      </c>
      <c r="T115" t="s">
        <v>44</v>
      </c>
      <c r="U115" t="s">
        <v>36</v>
      </c>
      <c r="V115" t="s">
        <v>90</v>
      </c>
      <c r="X115" t="s">
        <v>90</v>
      </c>
      <c r="Y115" t="s">
        <v>165</v>
      </c>
      <c r="Z115" t="s">
        <v>165</v>
      </c>
      <c r="AA115" t="s">
        <v>165</v>
      </c>
      <c r="AB115" t="s">
        <v>223</v>
      </c>
      <c r="AD115" t="s">
        <v>546</v>
      </c>
      <c r="AE115" t="s">
        <v>547</v>
      </c>
      <c r="AF115" t="s">
        <v>43</v>
      </c>
    </row>
    <row r="116" spans="1:32">
      <c r="A116">
        <v>113</v>
      </c>
      <c r="B116" t="s">
        <v>29</v>
      </c>
      <c r="C116" t="s">
        <v>425</v>
      </c>
      <c r="D116" t="s">
        <v>60</v>
      </c>
      <c r="L116" t="s">
        <v>426</v>
      </c>
      <c r="Q116" t="s">
        <v>427</v>
      </c>
      <c r="R116" t="s">
        <v>428</v>
      </c>
      <c r="S116" s="1" t="s">
        <v>43</v>
      </c>
      <c r="T116" t="s">
        <v>195</v>
      </c>
      <c r="U116" t="s">
        <v>45</v>
      </c>
      <c r="V116" t="s">
        <v>90</v>
      </c>
      <c r="X116" t="s">
        <v>90</v>
      </c>
      <c r="Y116" t="s">
        <v>165</v>
      </c>
      <c r="Z116" t="s">
        <v>165</v>
      </c>
      <c r="AA116" t="s">
        <v>165</v>
      </c>
      <c r="AB116" t="s">
        <v>37</v>
      </c>
      <c r="AD116" t="s">
        <v>37</v>
      </c>
      <c r="AE116" t="s">
        <v>37</v>
      </c>
      <c r="AF116" t="s">
        <v>37</v>
      </c>
    </row>
    <row r="117" spans="1:32">
      <c r="A117">
        <v>114</v>
      </c>
      <c r="B117" t="s">
        <v>29</v>
      </c>
      <c r="C117" t="s">
        <v>415</v>
      </c>
      <c r="D117" t="s">
        <v>69</v>
      </c>
      <c r="M117" t="s">
        <v>416</v>
      </c>
      <c r="Q117" t="s">
        <v>429</v>
      </c>
      <c r="R117" t="s">
        <v>430</v>
      </c>
      <c r="S117" s="1" t="s">
        <v>34</v>
      </c>
      <c r="T117" t="s">
        <v>195</v>
      </c>
      <c r="U117" t="s">
        <v>45</v>
      </c>
      <c r="V117" t="s">
        <v>90</v>
      </c>
      <c r="X117" t="s">
        <v>90</v>
      </c>
      <c r="Y117" t="s">
        <v>45</v>
      </c>
      <c r="Z117" t="s">
        <v>37</v>
      </c>
      <c r="AA117" t="s">
        <v>37</v>
      </c>
      <c r="AB117" t="s">
        <v>37</v>
      </c>
      <c r="AD117" t="s">
        <v>37</v>
      </c>
      <c r="AE117" t="s">
        <v>37</v>
      </c>
      <c r="AF117" t="s">
        <v>37</v>
      </c>
    </row>
    <row r="118" spans="1:32">
      <c r="A118">
        <v>115</v>
      </c>
      <c r="B118" t="s">
        <v>29</v>
      </c>
      <c r="C118" t="s">
        <v>419</v>
      </c>
      <c r="D118" t="s">
        <v>48</v>
      </c>
      <c r="N118" t="s">
        <v>420</v>
      </c>
      <c r="Q118" t="s">
        <v>548</v>
      </c>
      <c r="R118" t="s">
        <v>549</v>
      </c>
      <c r="S118" s="1" t="s">
        <v>43</v>
      </c>
      <c r="T118" t="s">
        <v>195</v>
      </c>
      <c r="U118" t="s">
        <v>45</v>
      </c>
      <c r="V118" t="s">
        <v>90</v>
      </c>
      <c r="X118" t="s">
        <v>90</v>
      </c>
      <c r="Y118" t="s">
        <v>165</v>
      </c>
      <c r="Z118" t="s">
        <v>165</v>
      </c>
      <c r="AA118" t="s">
        <v>165</v>
      </c>
      <c r="AB118" t="s">
        <v>37</v>
      </c>
      <c r="AD118" t="s">
        <v>37</v>
      </c>
      <c r="AE118" t="s">
        <v>37</v>
      </c>
      <c r="AF118" t="s">
        <v>37</v>
      </c>
    </row>
    <row r="119" spans="1:32">
      <c r="A119">
        <v>116</v>
      </c>
      <c r="B119" t="s">
        <v>29</v>
      </c>
      <c r="C119" t="s">
        <v>434</v>
      </c>
      <c r="D119" t="s">
        <v>60</v>
      </c>
      <c r="L119" t="s">
        <v>435</v>
      </c>
      <c r="Q119" t="s">
        <v>436</v>
      </c>
      <c r="R119" t="s">
        <v>437</v>
      </c>
      <c r="S119" s="1" t="s">
        <v>43</v>
      </c>
      <c r="T119" t="s">
        <v>195</v>
      </c>
      <c r="U119" t="s">
        <v>36</v>
      </c>
      <c r="V119" t="s">
        <v>90</v>
      </c>
      <c r="X119" t="s">
        <v>90</v>
      </c>
      <c r="Y119" t="s">
        <v>165</v>
      </c>
      <c r="Z119" t="s">
        <v>165</v>
      </c>
      <c r="AA119" t="s">
        <v>165</v>
      </c>
      <c r="AB119" t="s">
        <v>37</v>
      </c>
      <c r="AD119" t="s">
        <v>37</v>
      </c>
      <c r="AE119" t="s">
        <v>37</v>
      </c>
      <c r="AF119" t="s">
        <v>37</v>
      </c>
    </row>
    <row r="120" spans="1:32">
      <c r="A120">
        <v>117</v>
      </c>
      <c r="B120" t="s">
        <v>29</v>
      </c>
      <c r="C120" t="s">
        <v>415</v>
      </c>
      <c r="D120" t="s">
        <v>69</v>
      </c>
      <c r="M120" t="s">
        <v>416</v>
      </c>
      <c r="Q120" t="s">
        <v>438</v>
      </c>
      <c r="R120" t="s">
        <v>550</v>
      </c>
      <c r="S120" s="1" t="s">
        <v>34</v>
      </c>
      <c r="T120" t="s">
        <v>195</v>
      </c>
      <c r="U120" t="s">
        <v>36</v>
      </c>
      <c r="V120" t="s">
        <v>90</v>
      </c>
      <c r="X120" t="s">
        <v>90</v>
      </c>
      <c r="Y120" t="s">
        <v>36</v>
      </c>
      <c r="Z120" t="s">
        <v>36</v>
      </c>
      <c r="AA120" t="s">
        <v>37</v>
      </c>
      <c r="AB120" t="s">
        <v>37</v>
      </c>
      <c r="AD120" t="s">
        <v>37</v>
      </c>
      <c r="AE120" t="s">
        <v>37</v>
      </c>
      <c r="AF120" t="s">
        <v>37</v>
      </c>
    </row>
    <row r="121" spans="1:32">
      <c r="A121">
        <v>118</v>
      </c>
      <c r="B121" t="s">
        <v>29</v>
      </c>
      <c r="C121" t="s">
        <v>440</v>
      </c>
      <c r="D121" t="s">
        <v>48</v>
      </c>
      <c r="N121" t="s">
        <v>441</v>
      </c>
      <c r="Q121" t="s">
        <v>551</v>
      </c>
      <c r="R121" t="s">
        <v>552</v>
      </c>
      <c r="S121" s="1" t="s">
        <v>43</v>
      </c>
      <c r="T121" t="s">
        <v>195</v>
      </c>
      <c r="U121" t="s">
        <v>36</v>
      </c>
      <c r="V121" t="s">
        <v>90</v>
      </c>
      <c r="X121" t="s">
        <v>90</v>
      </c>
      <c r="Y121" t="s">
        <v>165</v>
      </c>
      <c r="Z121" t="s">
        <v>165</v>
      </c>
      <c r="AA121" t="s">
        <v>165</v>
      </c>
      <c r="AB121" t="s">
        <v>223</v>
      </c>
      <c r="AD121" t="s">
        <v>553</v>
      </c>
      <c r="AE121" t="s">
        <v>554</v>
      </c>
      <c r="AF121" t="s">
        <v>43</v>
      </c>
    </row>
    <row r="122" spans="1:32">
      <c r="A122">
        <v>119</v>
      </c>
      <c r="B122" t="s">
        <v>29</v>
      </c>
      <c r="C122" t="s">
        <v>446</v>
      </c>
      <c r="D122" t="s">
        <v>60</v>
      </c>
      <c r="J122" t="s">
        <v>447</v>
      </c>
      <c r="Q122" t="s">
        <v>555</v>
      </c>
      <c r="R122" t="s">
        <v>556</v>
      </c>
      <c r="S122" s="1" t="s">
        <v>43</v>
      </c>
      <c r="T122" t="s">
        <v>195</v>
      </c>
      <c r="U122" t="s">
        <v>36</v>
      </c>
      <c r="V122" t="s">
        <v>90</v>
      </c>
      <c r="X122" t="s">
        <v>90</v>
      </c>
      <c r="Y122" t="s">
        <v>174</v>
      </c>
      <c r="Z122" t="s">
        <v>174</v>
      </c>
      <c r="AA122" t="s">
        <v>174</v>
      </c>
      <c r="AB122" t="s">
        <v>65</v>
      </c>
      <c r="AD122" t="s">
        <v>557</v>
      </c>
      <c r="AE122" t="s">
        <v>558</v>
      </c>
      <c r="AF122" t="s">
        <v>64</v>
      </c>
    </row>
    <row r="123" spans="1:32">
      <c r="A123">
        <v>120</v>
      </c>
      <c r="B123" t="s">
        <v>29</v>
      </c>
      <c r="C123" t="s">
        <v>452</v>
      </c>
      <c r="D123" t="s">
        <v>69</v>
      </c>
      <c r="K123" t="s">
        <v>453</v>
      </c>
      <c r="Q123" t="s">
        <v>559</v>
      </c>
      <c r="R123" t="s">
        <v>560</v>
      </c>
      <c r="S123" s="1" t="s">
        <v>34</v>
      </c>
      <c r="T123" t="s">
        <v>195</v>
      </c>
      <c r="U123" t="s">
        <v>36</v>
      </c>
      <c r="V123" t="s">
        <v>90</v>
      </c>
      <c r="X123" t="s">
        <v>90</v>
      </c>
      <c r="Y123" t="s">
        <v>36</v>
      </c>
      <c r="Z123" t="s">
        <v>36</v>
      </c>
      <c r="AA123" t="s">
        <v>37</v>
      </c>
      <c r="AB123" t="s">
        <v>37</v>
      </c>
      <c r="AD123" t="s">
        <v>37</v>
      </c>
      <c r="AE123" t="s">
        <v>37</v>
      </c>
      <c r="AF123" t="s">
        <v>37</v>
      </c>
    </row>
    <row r="124" spans="1:32">
      <c r="A124">
        <v>121</v>
      </c>
      <c r="B124" t="s">
        <v>29</v>
      </c>
      <c r="C124" t="s">
        <v>456</v>
      </c>
      <c r="D124" t="s">
        <v>48</v>
      </c>
      <c r="L124" t="s">
        <v>457</v>
      </c>
      <c r="Q124" t="s">
        <v>561</v>
      </c>
      <c r="R124" t="s">
        <v>562</v>
      </c>
      <c r="S124" s="1" t="s">
        <v>43</v>
      </c>
      <c r="T124" t="s">
        <v>195</v>
      </c>
      <c r="U124" t="s">
        <v>36</v>
      </c>
      <c r="V124" t="s">
        <v>90</v>
      </c>
      <c r="X124" t="s">
        <v>90</v>
      </c>
      <c r="Y124" t="s">
        <v>165</v>
      </c>
      <c r="Z124" t="s">
        <v>165</v>
      </c>
      <c r="AA124" t="s">
        <v>165</v>
      </c>
      <c r="AB124" t="s">
        <v>223</v>
      </c>
      <c r="AD124" t="s">
        <v>563</v>
      </c>
      <c r="AE124" t="s">
        <v>564</v>
      </c>
      <c r="AF124" t="s">
        <v>43</v>
      </c>
    </row>
    <row r="125" spans="1:32">
      <c r="A125">
        <v>122</v>
      </c>
      <c r="B125" t="s">
        <v>29</v>
      </c>
      <c r="C125" t="s">
        <v>462</v>
      </c>
      <c r="D125" t="s">
        <v>48</v>
      </c>
      <c r="L125" t="s">
        <v>463</v>
      </c>
      <c r="Q125" t="s">
        <v>565</v>
      </c>
      <c r="R125" t="s">
        <v>566</v>
      </c>
      <c r="S125" s="1" t="s">
        <v>43</v>
      </c>
      <c r="T125" t="s">
        <v>195</v>
      </c>
      <c r="U125" t="s">
        <v>89</v>
      </c>
      <c r="V125" t="s">
        <v>58</v>
      </c>
      <c r="X125" t="s">
        <v>90</v>
      </c>
      <c r="Y125" t="s">
        <v>165</v>
      </c>
      <c r="Z125" t="s">
        <v>165</v>
      </c>
      <c r="AA125" t="s">
        <v>165</v>
      </c>
      <c r="AB125" t="s">
        <v>223</v>
      </c>
      <c r="AD125" t="s">
        <v>567</v>
      </c>
      <c r="AE125" t="s">
        <v>568</v>
      </c>
      <c r="AF125" t="s">
        <v>43</v>
      </c>
    </row>
    <row r="126" spans="1:32">
      <c r="A126">
        <v>123</v>
      </c>
      <c r="B126" t="s">
        <v>29</v>
      </c>
      <c r="C126" t="s">
        <v>468</v>
      </c>
      <c r="D126" t="s">
        <v>48</v>
      </c>
      <c r="L126" t="s">
        <v>469</v>
      </c>
      <c r="Q126" t="s">
        <v>569</v>
      </c>
      <c r="R126" t="s">
        <v>570</v>
      </c>
      <c r="S126" s="1" t="s">
        <v>43</v>
      </c>
      <c r="T126" t="s">
        <v>195</v>
      </c>
      <c r="U126" t="s">
        <v>89</v>
      </c>
      <c r="V126" t="s">
        <v>58</v>
      </c>
      <c r="X126" t="s">
        <v>90</v>
      </c>
      <c r="Y126" t="s">
        <v>165</v>
      </c>
      <c r="Z126" t="s">
        <v>165</v>
      </c>
      <c r="AA126" t="s">
        <v>37</v>
      </c>
      <c r="AB126" t="s">
        <v>223</v>
      </c>
      <c r="AD126" t="s">
        <v>571</v>
      </c>
      <c r="AE126" t="s">
        <v>572</v>
      </c>
      <c r="AF126" t="s">
        <v>43</v>
      </c>
    </row>
    <row r="127" spans="1:32">
      <c r="A127">
        <v>124</v>
      </c>
      <c r="B127" t="s">
        <v>29</v>
      </c>
      <c r="C127" t="s">
        <v>474</v>
      </c>
      <c r="D127" t="s">
        <v>48</v>
      </c>
      <c r="L127" t="s">
        <v>475</v>
      </c>
      <c r="Q127" t="s">
        <v>573</v>
      </c>
      <c r="R127" t="s">
        <v>574</v>
      </c>
      <c r="S127" s="1" t="s">
        <v>43</v>
      </c>
      <c r="T127" t="s">
        <v>195</v>
      </c>
      <c r="U127" t="s">
        <v>89</v>
      </c>
      <c r="V127" t="s">
        <v>58</v>
      </c>
      <c r="X127" t="s">
        <v>90</v>
      </c>
      <c r="Y127" t="s">
        <v>165</v>
      </c>
      <c r="Z127" t="s">
        <v>165</v>
      </c>
      <c r="AA127" t="s">
        <v>37</v>
      </c>
      <c r="AB127" t="s">
        <v>223</v>
      </c>
      <c r="AD127" t="s">
        <v>575</v>
      </c>
      <c r="AE127" t="s">
        <v>576</v>
      </c>
      <c r="AF127" t="s">
        <v>43</v>
      </c>
    </row>
    <row r="128" spans="1:32">
      <c r="A128">
        <v>125</v>
      </c>
      <c r="B128" t="s">
        <v>29</v>
      </c>
      <c r="C128" t="s">
        <v>480</v>
      </c>
      <c r="D128" t="s">
        <v>48</v>
      </c>
      <c r="L128" t="s">
        <v>481</v>
      </c>
      <c r="Q128" t="s">
        <v>577</v>
      </c>
      <c r="R128" t="s">
        <v>578</v>
      </c>
      <c r="S128" s="1" t="s">
        <v>64</v>
      </c>
      <c r="T128" t="s">
        <v>195</v>
      </c>
      <c r="U128" t="s">
        <v>484</v>
      </c>
      <c r="V128" t="s">
        <v>58</v>
      </c>
      <c r="W128" t="s">
        <v>485</v>
      </c>
      <c r="X128" t="s">
        <v>486</v>
      </c>
      <c r="Y128" t="s">
        <v>174</v>
      </c>
      <c r="Z128" t="s">
        <v>174</v>
      </c>
      <c r="AA128" t="s">
        <v>174</v>
      </c>
      <c r="AB128" t="s">
        <v>65</v>
      </c>
      <c r="AD128" t="s">
        <v>579</v>
      </c>
      <c r="AE128" t="s">
        <v>580</v>
      </c>
      <c r="AF128" t="s">
        <v>64</v>
      </c>
    </row>
    <row r="129" spans="1:32">
      <c r="A129">
        <v>126</v>
      </c>
      <c r="B129" t="s">
        <v>29</v>
      </c>
      <c r="C129" t="s">
        <v>489</v>
      </c>
      <c r="D129" t="s">
        <v>60</v>
      </c>
      <c r="J129" t="s">
        <v>490</v>
      </c>
      <c r="Q129" t="s">
        <v>491</v>
      </c>
      <c r="R129" t="s">
        <v>492</v>
      </c>
      <c r="S129" s="1" t="s">
        <v>43</v>
      </c>
      <c r="T129" t="s">
        <v>262</v>
      </c>
      <c r="U129" t="s">
        <v>37</v>
      </c>
      <c r="V129" t="s">
        <v>37</v>
      </c>
      <c r="X129" t="s">
        <v>37</v>
      </c>
      <c r="Y129" t="s">
        <v>174</v>
      </c>
      <c r="Z129" t="s">
        <v>174</v>
      </c>
      <c r="AA129" t="s">
        <v>174</v>
      </c>
      <c r="AB129" t="s">
        <v>37</v>
      </c>
      <c r="AD129" t="s">
        <v>37</v>
      </c>
      <c r="AE129" t="s">
        <v>37</v>
      </c>
      <c r="AF129" t="s">
        <v>37</v>
      </c>
    </row>
    <row r="130" spans="1:32">
      <c r="A130">
        <v>127</v>
      </c>
      <c r="B130" t="s">
        <v>29</v>
      </c>
      <c r="C130" t="s">
        <v>415</v>
      </c>
      <c r="D130" t="s">
        <v>69</v>
      </c>
      <c r="K130" t="s">
        <v>416</v>
      </c>
      <c r="Q130" t="s">
        <v>493</v>
      </c>
      <c r="R130" t="s">
        <v>494</v>
      </c>
      <c r="S130" s="1" t="s">
        <v>34</v>
      </c>
      <c r="T130" t="s">
        <v>262</v>
      </c>
      <c r="U130" t="s">
        <v>37</v>
      </c>
      <c r="V130" t="s">
        <v>37</v>
      </c>
      <c r="X130" t="s">
        <v>37</v>
      </c>
      <c r="Y130" t="s">
        <v>37</v>
      </c>
      <c r="Z130" t="s">
        <v>37</v>
      </c>
      <c r="AA130" t="s">
        <v>37</v>
      </c>
      <c r="AB130" t="s">
        <v>37</v>
      </c>
      <c r="AD130" t="s">
        <v>37</v>
      </c>
      <c r="AE130" t="s">
        <v>37</v>
      </c>
      <c r="AF130" t="s">
        <v>37</v>
      </c>
    </row>
    <row r="131" spans="1:32">
      <c r="A131">
        <v>128</v>
      </c>
      <c r="B131" t="s">
        <v>29</v>
      </c>
      <c r="C131" t="s">
        <v>495</v>
      </c>
      <c r="D131" t="s">
        <v>48</v>
      </c>
      <c r="L131" t="s">
        <v>496</v>
      </c>
      <c r="Q131" t="s">
        <v>497</v>
      </c>
      <c r="R131" t="s">
        <v>498</v>
      </c>
      <c r="S131" s="1" t="s">
        <v>43</v>
      </c>
      <c r="T131" t="s">
        <v>262</v>
      </c>
      <c r="U131" t="s">
        <v>354</v>
      </c>
      <c r="V131" t="s">
        <v>58</v>
      </c>
      <c r="W131" t="s">
        <v>371</v>
      </c>
      <c r="X131" t="s">
        <v>499</v>
      </c>
      <c r="Y131" t="s">
        <v>174</v>
      </c>
      <c r="Z131" t="s">
        <v>174</v>
      </c>
      <c r="AA131" t="s">
        <v>174</v>
      </c>
      <c r="AB131" t="s">
        <v>65</v>
      </c>
      <c r="AD131" t="s">
        <v>581</v>
      </c>
      <c r="AE131" t="s">
        <v>501</v>
      </c>
      <c r="AF131" t="s">
        <v>64</v>
      </c>
    </row>
    <row r="132" spans="1:32">
      <c r="A132">
        <v>129</v>
      </c>
      <c r="B132" t="s">
        <v>29</v>
      </c>
      <c r="C132" t="s">
        <v>419</v>
      </c>
      <c r="D132" t="s">
        <v>48</v>
      </c>
      <c r="L132" t="s">
        <v>420</v>
      </c>
      <c r="Q132" t="s">
        <v>582</v>
      </c>
      <c r="R132" t="s">
        <v>503</v>
      </c>
      <c r="S132" s="1" t="s">
        <v>43</v>
      </c>
      <c r="T132" t="s">
        <v>262</v>
      </c>
      <c r="U132" t="s">
        <v>36</v>
      </c>
      <c r="V132" t="s">
        <v>36</v>
      </c>
      <c r="X132" t="s">
        <v>504</v>
      </c>
      <c r="Y132" t="s">
        <v>174</v>
      </c>
      <c r="Z132" t="s">
        <v>174</v>
      </c>
      <c r="AA132" t="s">
        <v>174</v>
      </c>
      <c r="AB132" t="s">
        <v>65</v>
      </c>
      <c r="AD132" t="s">
        <v>583</v>
      </c>
      <c r="AE132" t="s">
        <v>584</v>
      </c>
      <c r="AF132" t="s">
        <v>64</v>
      </c>
    </row>
    <row r="133" spans="1:32">
      <c r="A133">
        <v>130</v>
      </c>
      <c r="B133" t="s">
        <v>29</v>
      </c>
      <c r="C133" t="s">
        <v>585</v>
      </c>
      <c r="D133" t="s">
        <v>60</v>
      </c>
      <c r="H133" t="s">
        <v>586</v>
      </c>
      <c r="Q133" t="s">
        <v>587</v>
      </c>
      <c r="R133" t="s">
        <v>588</v>
      </c>
      <c r="S133" s="1" t="s">
        <v>43</v>
      </c>
      <c r="T133" t="s">
        <v>44</v>
      </c>
      <c r="U133" t="s">
        <v>36</v>
      </c>
      <c r="V133" t="s">
        <v>90</v>
      </c>
      <c r="X133" t="s">
        <v>90</v>
      </c>
      <c r="Y133" t="s">
        <v>165</v>
      </c>
      <c r="Z133" t="s">
        <v>165</v>
      </c>
      <c r="AA133" t="s">
        <v>37</v>
      </c>
      <c r="AB133" t="s">
        <v>37</v>
      </c>
      <c r="AD133" t="s">
        <v>37</v>
      </c>
      <c r="AE133" t="s">
        <v>37</v>
      </c>
      <c r="AF133" t="s">
        <v>37</v>
      </c>
    </row>
    <row r="134" spans="1:32">
      <c r="A134">
        <v>131</v>
      </c>
      <c r="B134" t="s">
        <v>29</v>
      </c>
      <c r="C134" t="s">
        <v>589</v>
      </c>
      <c r="D134" t="s">
        <v>69</v>
      </c>
      <c r="I134" t="s">
        <v>590</v>
      </c>
      <c r="Q134" t="s">
        <v>591</v>
      </c>
      <c r="R134" t="s">
        <v>592</v>
      </c>
      <c r="S134" s="1" t="s">
        <v>34</v>
      </c>
      <c r="T134" t="s">
        <v>44</v>
      </c>
      <c r="U134" t="s">
        <v>36</v>
      </c>
      <c r="V134" t="s">
        <v>90</v>
      </c>
      <c r="X134" t="s">
        <v>90</v>
      </c>
      <c r="Y134" t="s">
        <v>36</v>
      </c>
      <c r="Z134" t="s">
        <v>37</v>
      </c>
      <c r="AA134" t="s">
        <v>37</v>
      </c>
      <c r="AB134" t="s">
        <v>37</v>
      </c>
      <c r="AD134" t="s">
        <v>37</v>
      </c>
      <c r="AE134" t="s">
        <v>37</v>
      </c>
      <c r="AF134" t="s">
        <v>37</v>
      </c>
    </row>
    <row r="135" spans="1:32">
      <c r="A135">
        <v>132</v>
      </c>
      <c r="B135" t="s">
        <v>29</v>
      </c>
      <c r="C135" t="s">
        <v>593</v>
      </c>
      <c r="D135" t="s">
        <v>48</v>
      </c>
      <c r="J135" t="s">
        <v>594</v>
      </c>
      <c r="Q135" t="s">
        <v>595</v>
      </c>
      <c r="R135" t="s">
        <v>596</v>
      </c>
      <c r="S135" s="1" t="s">
        <v>43</v>
      </c>
      <c r="T135" t="s">
        <v>157</v>
      </c>
      <c r="U135" t="s">
        <v>36</v>
      </c>
      <c r="V135" t="s">
        <v>90</v>
      </c>
      <c r="X135" t="s">
        <v>90</v>
      </c>
      <c r="Y135" t="s">
        <v>165</v>
      </c>
      <c r="Z135" t="s">
        <v>165</v>
      </c>
      <c r="AA135" t="s">
        <v>37</v>
      </c>
      <c r="AB135" t="s">
        <v>37</v>
      </c>
      <c r="AD135" t="s">
        <v>37</v>
      </c>
      <c r="AE135" t="s">
        <v>37</v>
      </c>
      <c r="AF135" t="s">
        <v>37</v>
      </c>
    </row>
    <row r="136" spans="1:32">
      <c r="A136">
        <v>133</v>
      </c>
      <c r="B136" t="s">
        <v>29</v>
      </c>
      <c r="C136" t="s">
        <v>597</v>
      </c>
      <c r="D136" t="s">
        <v>48</v>
      </c>
      <c r="J136" t="s">
        <v>598</v>
      </c>
      <c r="Q136" t="s">
        <v>599</v>
      </c>
      <c r="R136" t="s">
        <v>600</v>
      </c>
      <c r="S136" s="1" t="s">
        <v>43</v>
      </c>
      <c r="T136" t="s">
        <v>157</v>
      </c>
      <c r="U136" t="s">
        <v>89</v>
      </c>
      <c r="V136" t="s">
        <v>58</v>
      </c>
      <c r="X136" t="s">
        <v>90</v>
      </c>
      <c r="Y136" t="s">
        <v>165</v>
      </c>
      <c r="Z136" t="s">
        <v>165</v>
      </c>
      <c r="AA136" t="s">
        <v>37</v>
      </c>
      <c r="AB136" t="s">
        <v>223</v>
      </c>
      <c r="AD136" t="s">
        <v>601</v>
      </c>
      <c r="AE136" t="s">
        <v>602</v>
      </c>
      <c r="AF136" t="s">
        <v>43</v>
      </c>
    </row>
    <row r="137" spans="1:32">
      <c r="A137">
        <v>134</v>
      </c>
      <c r="B137" t="s">
        <v>29</v>
      </c>
      <c r="C137" t="s">
        <v>603</v>
      </c>
      <c r="D137" t="s">
        <v>60</v>
      </c>
      <c r="F137" t="s">
        <v>604</v>
      </c>
      <c r="Q137" t="s">
        <v>605</v>
      </c>
      <c r="R137" t="s">
        <v>606</v>
      </c>
      <c r="S137" s="1" t="s">
        <v>64</v>
      </c>
      <c r="T137" t="s">
        <v>188</v>
      </c>
      <c r="U137" t="s">
        <v>36</v>
      </c>
      <c r="V137" t="s">
        <v>90</v>
      </c>
      <c r="X137" t="s">
        <v>90</v>
      </c>
      <c r="Y137" t="s">
        <v>174</v>
      </c>
      <c r="Z137" t="s">
        <v>174</v>
      </c>
      <c r="AA137" t="s">
        <v>37</v>
      </c>
      <c r="AB137" t="s">
        <v>37</v>
      </c>
      <c r="AD137" t="s">
        <v>37</v>
      </c>
      <c r="AE137" t="s">
        <v>37</v>
      </c>
      <c r="AF137" t="s">
        <v>37</v>
      </c>
    </row>
    <row r="138" spans="1:32">
      <c r="A138">
        <v>135</v>
      </c>
      <c r="B138" t="s">
        <v>29</v>
      </c>
      <c r="C138" t="s">
        <v>607</v>
      </c>
      <c r="D138" t="s">
        <v>69</v>
      </c>
      <c r="G138" t="s">
        <v>608</v>
      </c>
      <c r="Q138" t="s">
        <v>609</v>
      </c>
      <c r="R138" t="s">
        <v>610</v>
      </c>
      <c r="S138" s="1" t="s">
        <v>34</v>
      </c>
      <c r="T138" t="s">
        <v>188</v>
      </c>
      <c r="U138" t="s">
        <v>36</v>
      </c>
      <c r="V138" t="s">
        <v>90</v>
      </c>
      <c r="X138" t="s">
        <v>90</v>
      </c>
      <c r="Y138" t="s">
        <v>36</v>
      </c>
      <c r="Z138" t="s">
        <v>36</v>
      </c>
      <c r="AA138" t="s">
        <v>37</v>
      </c>
      <c r="AB138" t="s">
        <v>37</v>
      </c>
      <c r="AD138" t="s">
        <v>37</v>
      </c>
      <c r="AE138" t="s">
        <v>37</v>
      </c>
      <c r="AF138" t="s">
        <v>37</v>
      </c>
    </row>
    <row r="139" spans="1:32">
      <c r="A139">
        <v>136</v>
      </c>
      <c r="B139" t="s">
        <v>29</v>
      </c>
      <c r="C139" t="s">
        <v>611</v>
      </c>
      <c r="D139" t="s">
        <v>48</v>
      </c>
      <c r="H139" t="s">
        <v>612</v>
      </c>
      <c r="Q139" t="s">
        <v>613</v>
      </c>
      <c r="R139" t="s">
        <v>614</v>
      </c>
      <c r="S139" s="1" t="s">
        <v>43</v>
      </c>
      <c r="T139" t="s">
        <v>195</v>
      </c>
      <c r="U139" t="s">
        <v>615</v>
      </c>
      <c r="V139" t="s">
        <v>58</v>
      </c>
      <c r="W139" t="s">
        <v>172</v>
      </c>
      <c r="X139" t="s">
        <v>616</v>
      </c>
      <c r="Y139" t="s">
        <v>174</v>
      </c>
      <c r="Z139" t="s">
        <v>174</v>
      </c>
      <c r="AA139" t="s">
        <v>37</v>
      </c>
      <c r="AB139" t="s">
        <v>223</v>
      </c>
      <c r="AD139" t="s">
        <v>617</v>
      </c>
      <c r="AE139" t="s">
        <v>618</v>
      </c>
      <c r="AF139" t="s">
        <v>43</v>
      </c>
    </row>
    <row r="140" spans="1:32">
      <c r="A140">
        <v>137</v>
      </c>
      <c r="B140" t="s">
        <v>29</v>
      </c>
      <c r="C140" t="s">
        <v>619</v>
      </c>
      <c r="D140" t="s">
        <v>48</v>
      </c>
      <c r="H140" t="s">
        <v>620</v>
      </c>
      <c r="Q140" t="s">
        <v>621</v>
      </c>
      <c r="R140" t="s">
        <v>622</v>
      </c>
      <c r="S140" s="1" t="s">
        <v>64</v>
      </c>
      <c r="T140" t="s">
        <v>195</v>
      </c>
      <c r="U140" t="s">
        <v>615</v>
      </c>
      <c r="V140" t="s">
        <v>58</v>
      </c>
      <c r="W140" t="s">
        <v>172</v>
      </c>
      <c r="X140" t="s">
        <v>616</v>
      </c>
      <c r="Y140" t="s">
        <v>174</v>
      </c>
      <c r="Z140" t="s">
        <v>174</v>
      </c>
      <c r="AA140" t="s">
        <v>37</v>
      </c>
      <c r="AB140" t="s">
        <v>65</v>
      </c>
      <c r="AD140" t="s">
        <v>623</v>
      </c>
      <c r="AE140" t="s">
        <v>624</v>
      </c>
      <c r="AF140" t="s">
        <v>64</v>
      </c>
    </row>
    <row r="141" spans="1:32">
      <c r="A141">
        <v>138</v>
      </c>
      <c r="B141" t="s">
        <v>29</v>
      </c>
      <c r="C141" t="s">
        <v>625</v>
      </c>
      <c r="D141" t="s">
        <v>48</v>
      </c>
      <c r="H141" t="s">
        <v>626</v>
      </c>
      <c r="Q141" t="s">
        <v>627</v>
      </c>
      <c r="R141" t="s">
        <v>628</v>
      </c>
      <c r="S141" s="1" t="s">
        <v>43</v>
      </c>
      <c r="T141" t="s">
        <v>195</v>
      </c>
      <c r="U141" t="s">
        <v>615</v>
      </c>
      <c r="V141" t="s">
        <v>58</v>
      </c>
      <c r="X141" t="s">
        <v>90</v>
      </c>
      <c r="Y141" t="s">
        <v>165</v>
      </c>
      <c r="Z141" t="s">
        <v>165</v>
      </c>
      <c r="AA141" t="s">
        <v>37</v>
      </c>
      <c r="AB141" t="s">
        <v>37</v>
      </c>
      <c r="AD141" t="s">
        <v>37</v>
      </c>
      <c r="AE141" t="s">
        <v>37</v>
      </c>
      <c r="AF141" t="s">
        <v>37</v>
      </c>
    </row>
    <row r="142" spans="1:32">
      <c r="A142">
        <v>139</v>
      </c>
      <c r="B142" t="s">
        <v>29</v>
      </c>
      <c r="C142" t="s">
        <v>629</v>
      </c>
      <c r="D142" t="s">
        <v>60</v>
      </c>
      <c r="H142" t="s">
        <v>630</v>
      </c>
      <c r="Q142" t="s">
        <v>631</v>
      </c>
      <c r="R142" t="s">
        <v>632</v>
      </c>
      <c r="S142" s="1" t="s">
        <v>43</v>
      </c>
      <c r="T142" t="s">
        <v>188</v>
      </c>
      <c r="U142" t="s">
        <v>36</v>
      </c>
      <c r="V142" t="s">
        <v>90</v>
      </c>
      <c r="X142" t="s">
        <v>90</v>
      </c>
      <c r="Y142" t="s">
        <v>165</v>
      </c>
      <c r="Z142" t="s">
        <v>633</v>
      </c>
      <c r="AA142" t="s">
        <v>633</v>
      </c>
      <c r="AB142" t="s">
        <v>37</v>
      </c>
      <c r="AD142" t="s">
        <v>37</v>
      </c>
      <c r="AE142" t="s">
        <v>37</v>
      </c>
      <c r="AF142" t="s">
        <v>37</v>
      </c>
    </row>
    <row r="143" spans="1:32">
      <c r="A143">
        <v>140</v>
      </c>
      <c r="B143" t="s">
        <v>29</v>
      </c>
      <c r="C143" t="s">
        <v>340</v>
      </c>
      <c r="D143" t="s">
        <v>69</v>
      </c>
      <c r="I143" t="s">
        <v>341</v>
      </c>
      <c r="Q143" t="s">
        <v>634</v>
      </c>
      <c r="R143" t="s">
        <v>635</v>
      </c>
      <c r="S143" s="1" t="s">
        <v>34</v>
      </c>
      <c r="T143" t="s">
        <v>188</v>
      </c>
      <c r="U143" t="s">
        <v>36</v>
      </c>
      <c r="V143" t="s">
        <v>37</v>
      </c>
      <c r="X143" t="s">
        <v>90</v>
      </c>
      <c r="Y143" t="s">
        <v>37</v>
      </c>
      <c r="Z143" t="s">
        <v>37</v>
      </c>
      <c r="AA143" t="s">
        <v>37</v>
      </c>
      <c r="AB143" t="s">
        <v>37</v>
      </c>
      <c r="AD143" t="s">
        <v>37</v>
      </c>
      <c r="AE143" t="s">
        <v>37</v>
      </c>
      <c r="AF143" t="s">
        <v>37</v>
      </c>
    </row>
    <row r="144" spans="1:32">
      <c r="A144">
        <v>141</v>
      </c>
      <c r="B144" t="s">
        <v>29</v>
      </c>
      <c r="C144" t="s">
        <v>344</v>
      </c>
      <c r="D144" t="s">
        <v>48</v>
      </c>
      <c r="J144" t="s">
        <v>345</v>
      </c>
      <c r="Q144" t="s">
        <v>636</v>
      </c>
      <c r="R144" t="s">
        <v>637</v>
      </c>
      <c r="S144" s="1" t="s">
        <v>43</v>
      </c>
      <c r="T144" t="s">
        <v>188</v>
      </c>
      <c r="U144" t="s">
        <v>36</v>
      </c>
      <c r="V144" t="s">
        <v>90</v>
      </c>
      <c r="X144" t="s">
        <v>90</v>
      </c>
      <c r="Y144" t="s">
        <v>165</v>
      </c>
      <c r="Z144" t="s">
        <v>37</v>
      </c>
      <c r="AA144" t="s">
        <v>37</v>
      </c>
      <c r="AB144" t="s">
        <v>37</v>
      </c>
      <c r="AD144" t="s">
        <v>37</v>
      </c>
      <c r="AE144" t="s">
        <v>37</v>
      </c>
      <c r="AF144" t="s">
        <v>37</v>
      </c>
    </row>
    <row r="145" spans="1:32">
      <c r="A145">
        <v>142</v>
      </c>
      <c r="B145" t="s">
        <v>29</v>
      </c>
      <c r="C145" t="s">
        <v>350</v>
      </c>
      <c r="D145" t="s">
        <v>48</v>
      </c>
      <c r="J145" t="s">
        <v>351</v>
      </c>
      <c r="Q145" t="s">
        <v>638</v>
      </c>
      <c r="R145" t="s">
        <v>353</v>
      </c>
      <c r="S145" s="1" t="s">
        <v>43</v>
      </c>
      <c r="T145" t="s">
        <v>188</v>
      </c>
      <c r="U145" t="s">
        <v>354</v>
      </c>
      <c r="V145" t="s">
        <v>58</v>
      </c>
      <c r="Y145" t="s">
        <v>165</v>
      </c>
      <c r="Z145" t="s">
        <v>37</v>
      </c>
      <c r="AA145" t="s">
        <v>37</v>
      </c>
      <c r="AB145" t="s">
        <v>37</v>
      </c>
      <c r="AD145" t="s">
        <v>37</v>
      </c>
      <c r="AE145" t="s">
        <v>37</v>
      </c>
      <c r="AF145" t="s">
        <v>37</v>
      </c>
    </row>
    <row r="146" spans="1:32">
      <c r="A146">
        <v>143</v>
      </c>
      <c r="B146" t="s">
        <v>29</v>
      </c>
      <c r="C146" t="s">
        <v>359</v>
      </c>
      <c r="D146" t="s">
        <v>48</v>
      </c>
      <c r="J146" t="s">
        <v>360</v>
      </c>
      <c r="Q146" t="s">
        <v>639</v>
      </c>
      <c r="R146" t="s">
        <v>640</v>
      </c>
      <c r="S146" s="1" t="s">
        <v>43</v>
      </c>
      <c r="T146" t="s">
        <v>188</v>
      </c>
      <c r="U146" t="s">
        <v>89</v>
      </c>
      <c r="V146" t="s">
        <v>58</v>
      </c>
      <c r="Y146" t="s">
        <v>165</v>
      </c>
      <c r="Z146" t="s">
        <v>37</v>
      </c>
      <c r="AA146" t="s">
        <v>37</v>
      </c>
      <c r="AB146" t="s">
        <v>37</v>
      </c>
      <c r="AD146" t="s">
        <v>37</v>
      </c>
      <c r="AE146" t="s">
        <v>37</v>
      </c>
      <c r="AF146" t="s">
        <v>37</v>
      </c>
    </row>
    <row r="147" spans="1:32">
      <c r="A147">
        <v>144</v>
      </c>
      <c r="B147" t="s">
        <v>29</v>
      </c>
      <c r="C147" t="s">
        <v>367</v>
      </c>
      <c r="D147" t="s">
        <v>48</v>
      </c>
      <c r="J147" t="s">
        <v>368</v>
      </c>
      <c r="Q147" t="s">
        <v>641</v>
      </c>
      <c r="R147" t="s">
        <v>642</v>
      </c>
      <c r="S147" s="1" t="s">
        <v>43</v>
      </c>
      <c r="T147" t="s">
        <v>188</v>
      </c>
      <c r="U147" t="s">
        <v>354</v>
      </c>
      <c r="V147" t="s">
        <v>58</v>
      </c>
      <c r="Y147" t="s">
        <v>165</v>
      </c>
      <c r="Z147" t="s">
        <v>37</v>
      </c>
      <c r="AA147" t="s">
        <v>37</v>
      </c>
      <c r="AB147" t="s">
        <v>37</v>
      </c>
      <c r="AD147" t="s">
        <v>37</v>
      </c>
      <c r="AE147" t="s">
        <v>37</v>
      </c>
      <c r="AF147" t="s">
        <v>37</v>
      </c>
    </row>
    <row r="148" spans="1:32">
      <c r="A148">
        <v>145</v>
      </c>
      <c r="B148" t="s">
        <v>29</v>
      </c>
      <c r="C148" t="s">
        <v>375</v>
      </c>
      <c r="D148" t="s">
        <v>48</v>
      </c>
      <c r="J148" t="s">
        <v>376</v>
      </c>
      <c r="Q148" t="s">
        <v>643</v>
      </c>
      <c r="R148" t="s">
        <v>530</v>
      </c>
      <c r="S148" s="1" t="s">
        <v>64</v>
      </c>
      <c r="T148" t="s">
        <v>262</v>
      </c>
      <c r="U148" t="s">
        <v>79</v>
      </c>
      <c r="V148" t="s">
        <v>80</v>
      </c>
      <c r="X148" t="s">
        <v>90</v>
      </c>
      <c r="Y148" t="s">
        <v>165</v>
      </c>
      <c r="Z148" t="s">
        <v>37</v>
      </c>
      <c r="AA148" t="s">
        <v>37</v>
      </c>
      <c r="AB148" t="s">
        <v>37</v>
      </c>
      <c r="AD148" t="s">
        <v>37</v>
      </c>
      <c r="AE148" t="s">
        <v>37</v>
      </c>
      <c r="AF148" t="s">
        <v>37</v>
      </c>
    </row>
    <row r="149" spans="1:32">
      <c r="A149">
        <v>146</v>
      </c>
      <c r="B149" t="s">
        <v>29</v>
      </c>
      <c r="C149" t="s">
        <v>379</v>
      </c>
      <c r="D149" t="s">
        <v>60</v>
      </c>
      <c r="J149" t="s">
        <v>380</v>
      </c>
      <c r="Q149" t="s">
        <v>644</v>
      </c>
      <c r="R149" t="s">
        <v>645</v>
      </c>
      <c r="S149" s="1" t="s">
        <v>43</v>
      </c>
      <c r="T149" t="s">
        <v>188</v>
      </c>
      <c r="U149" t="s">
        <v>36</v>
      </c>
      <c r="V149" t="s">
        <v>90</v>
      </c>
      <c r="X149" t="s">
        <v>90</v>
      </c>
      <c r="Y149" t="s">
        <v>165</v>
      </c>
      <c r="Z149" t="s">
        <v>37</v>
      </c>
      <c r="AA149" t="s">
        <v>37</v>
      </c>
      <c r="AB149" t="s">
        <v>37</v>
      </c>
      <c r="AD149" t="s">
        <v>37</v>
      </c>
      <c r="AE149" t="s">
        <v>37</v>
      </c>
      <c r="AF149" t="s">
        <v>37</v>
      </c>
    </row>
    <row r="150" spans="1:32">
      <c r="A150">
        <v>147</v>
      </c>
      <c r="B150" t="s">
        <v>29</v>
      </c>
      <c r="C150" t="s">
        <v>385</v>
      </c>
      <c r="D150" t="s">
        <v>69</v>
      </c>
      <c r="K150" t="s">
        <v>386</v>
      </c>
      <c r="Q150" t="s">
        <v>646</v>
      </c>
      <c r="R150" t="s">
        <v>388</v>
      </c>
      <c r="S150" s="1" t="s">
        <v>34</v>
      </c>
      <c r="T150" t="s">
        <v>188</v>
      </c>
      <c r="U150" t="s">
        <v>36</v>
      </c>
      <c r="V150" t="s">
        <v>90</v>
      </c>
      <c r="X150" t="s">
        <v>90</v>
      </c>
      <c r="Y150" t="s">
        <v>36</v>
      </c>
      <c r="Z150" t="s">
        <v>37</v>
      </c>
      <c r="AA150" t="s">
        <v>37</v>
      </c>
      <c r="AB150" t="s">
        <v>37</v>
      </c>
      <c r="AD150" t="s">
        <v>37</v>
      </c>
      <c r="AE150" t="s">
        <v>37</v>
      </c>
      <c r="AF150" t="s">
        <v>37</v>
      </c>
    </row>
    <row r="151" spans="1:32">
      <c r="A151">
        <v>148</v>
      </c>
      <c r="B151" t="s">
        <v>29</v>
      </c>
      <c r="C151" t="s">
        <v>389</v>
      </c>
      <c r="D151" t="s">
        <v>48</v>
      </c>
      <c r="L151" t="s">
        <v>390</v>
      </c>
      <c r="Q151" t="s">
        <v>647</v>
      </c>
      <c r="R151" t="s">
        <v>648</v>
      </c>
      <c r="S151" s="1" t="s">
        <v>43</v>
      </c>
      <c r="T151" t="s">
        <v>188</v>
      </c>
      <c r="U151" t="s">
        <v>36</v>
      </c>
      <c r="V151" t="s">
        <v>90</v>
      </c>
      <c r="X151" t="s">
        <v>90</v>
      </c>
      <c r="Y151" t="s">
        <v>165</v>
      </c>
      <c r="Z151" t="s">
        <v>37</v>
      </c>
      <c r="AA151" t="s">
        <v>37</v>
      </c>
      <c r="AB151" t="s">
        <v>37</v>
      </c>
      <c r="AD151" t="s">
        <v>37</v>
      </c>
      <c r="AE151" t="s">
        <v>37</v>
      </c>
      <c r="AF151" t="s">
        <v>37</v>
      </c>
    </row>
    <row r="152" spans="1:32">
      <c r="A152">
        <v>149</v>
      </c>
      <c r="B152" t="s">
        <v>29</v>
      </c>
      <c r="C152" t="s">
        <v>393</v>
      </c>
      <c r="D152" t="s">
        <v>48</v>
      </c>
      <c r="L152" t="s">
        <v>394</v>
      </c>
      <c r="Q152" t="s">
        <v>649</v>
      </c>
      <c r="R152" t="s">
        <v>650</v>
      </c>
      <c r="S152" s="1" t="s">
        <v>43</v>
      </c>
      <c r="T152" t="s">
        <v>188</v>
      </c>
      <c r="U152" t="s">
        <v>89</v>
      </c>
      <c r="V152" t="s">
        <v>58</v>
      </c>
      <c r="X152" t="s">
        <v>90</v>
      </c>
      <c r="Y152" t="s">
        <v>165</v>
      </c>
      <c r="Z152" t="s">
        <v>37</v>
      </c>
      <c r="AA152" t="s">
        <v>37</v>
      </c>
      <c r="AB152" t="s">
        <v>37</v>
      </c>
      <c r="AD152" t="s">
        <v>37</v>
      </c>
      <c r="AE152" t="s">
        <v>37</v>
      </c>
      <c r="AF152" t="s">
        <v>37</v>
      </c>
    </row>
    <row r="153" spans="1:32">
      <c r="A153">
        <v>150</v>
      </c>
      <c r="B153" t="s">
        <v>29</v>
      </c>
      <c r="C153" t="s">
        <v>400</v>
      </c>
      <c r="D153" t="s">
        <v>48</v>
      </c>
      <c r="L153" t="s">
        <v>401</v>
      </c>
      <c r="Q153" t="s">
        <v>651</v>
      </c>
      <c r="R153" t="s">
        <v>652</v>
      </c>
      <c r="S153" s="1" t="s">
        <v>43</v>
      </c>
      <c r="T153" t="s">
        <v>188</v>
      </c>
      <c r="U153" t="s">
        <v>89</v>
      </c>
      <c r="V153" t="s">
        <v>58</v>
      </c>
      <c r="X153" t="s">
        <v>90</v>
      </c>
      <c r="Y153" t="s">
        <v>165</v>
      </c>
      <c r="Z153" t="s">
        <v>37</v>
      </c>
      <c r="AA153" t="s">
        <v>37</v>
      </c>
      <c r="AB153" t="s">
        <v>37</v>
      </c>
      <c r="AD153" t="s">
        <v>37</v>
      </c>
      <c r="AE153" t="s">
        <v>37</v>
      </c>
      <c r="AF153" t="s">
        <v>37</v>
      </c>
    </row>
    <row r="154" spans="1:32">
      <c r="A154">
        <v>151</v>
      </c>
      <c r="B154" t="s">
        <v>29</v>
      </c>
      <c r="C154" t="s">
        <v>404</v>
      </c>
      <c r="D154" t="s">
        <v>48</v>
      </c>
      <c r="L154" t="s">
        <v>405</v>
      </c>
      <c r="Q154" t="s">
        <v>653</v>
      </c>
      <c r="R154" t="s">
        <v>654</v>
      </c>
      <c r="S154" s="1" t="s">
        <v>43</v>
      </c>
      <c r="T154" t="s">
        <v>195</v>
      </c>
      <c r="U154" t="s">
        <v>36</v>
      </c>
      <c r="V154" t="s">
        <v>90</v>
      </c>
      <c r="X154" t="s">
        <v>90</v>
      </c>
      <c r="Y154" t="s">
        <v>165</v>
      </c>
      <c r="Z154" t="s">
        <v>37</v>
      </c>
      <c r="AA154" t="s">
        <v>37</v>
      </c>
      <c r="AB154" t="s">
        <v>37</v>
      </c>
      <c r="AD154" t="s">
        <v>37</v>
      </c>
      <c r="AE154" t="s">
        <v>37</v>
      </c>
      <c r="AF154" t="s">
        <v>37</v>
      </c>
    </row>
    <row r="155" spans="1:32">
      <c r="A155">
        <v>152</v>
      </c>
      <c r="B155" t="s">
        <v>29</v>
      </c>
      <c r="C155" t="s">
        <v>408</v>
      </c>
      <c r="D155" t="s">
        <v>60</v>
      </c>
      <c r="L155" t="s">
        <v>409</v>
      </c>
      <c r="Q155" t="s">
        <v>410</v>
      </c>
      <c r="R155" t="s">
        <v>411</v>
      </c>
      <c r="S155" s="1" t="s">
        <v>43</v>
      </c>
      <c r="T155" t="s">
        <v>188</v>
      </c>
      <c r="U155" t="s">
        <v>36</v>
      </c>
      <c r="V155" t="s">
        <v>90</v>
      </c>
      <c r="X155" t="s">
        <v>90</v>
      </c>
      <c r="Y155" t="s">
        <v>165</v>
      </c>
      <c r="Z155" t="s">
        <v>37</v>
      </c>
      <c r="AA155" t="s">
        <v>37</v>
      </c>
      <c r="AB155" t="s">
        <v>37</v>
      </c>
      <c r="AD155" t="s">
        <v>37</v>
      </c>
      <c r="AE155" t="s">
        <v>37</v>
      </c>
      <c r="AF155" t="s">
        <v>37</v>
      </c>
    </row>
    <row r="156" spans="1:32">
      <c r="A156">
        <v>153</v>
      </c>
      <c r="B156" t="s">
        <v>29</v>
      </c>
      <c r="C156" t="s">
        <v>415</v>
      </c>
      <c r="D156" t="s">
        <v>69</v>
      </c>
      <c r="M156" t="s">
        <v>416</v>
      </c>
      <c r="Q156" t="s">
        <v>417</v>
      </c>
      <c r="R156" t="s">
        <v>418</v>
      </c>
      <c r="S156" s="1" t="s">
        <v>34</v>
      </c>
      <c r="T156" t="s">
        <v>188</v>
      </c>
      <c r="U156" t="s">
        <v>36</v>
      </c>
      <c r="V156" t="s">
        <v>90</v>
      </c>
      <c r="X156" t="s">
        <v>90</v>
      </c>
      <c r="Y156" t="s">
        <v>36</v>
      </c>
      <c r="Z156" t="s">
        <v>37</v>
      </c>
      <c r="AA156" t="s">
        <v>37</v>
      </c>
      <c r="AB156" t="s">
        <v>37</v>
      </c>
      <c r="AD156" t="s">
        <v>37</v>
      </c>
      <c r="AE156" t="s">
        <v>37</v>
      </c>
      <c r="AF156" t="s">
        <v>37</v>
      </c>
    </row>
    <row r="157" spans="1:32">
      <c r="A157">
        <v>154</v>
      </c>
      <c r="B157" t="s">
        <v>29</v>
      </c>
      <c r="C157" t="s">
        <v>419</v>
      </c>
      <c r="D157" t="s">
        <v>48</v>
      </c>
      <c r="N157" t="s">
        <v>420</v>
      </c>
      <c r="Q157" t="s">
        <v>655</v>
      </c>
      <c r="R157" t="s">
        <v>656</v>
      </c>
      <c r="S157" s="1" t="s">
        <v>43</v>
      </c>
      <c r="T157" t="s">
        <v>188</v>
      </c>
      <c r="U157" t="s">
        <v>36</v>
      </c>
      <c r="V157" t="s">
        <v>90</v>
      </c>
      <c r="X157" t="s">
        <v>90</v>
      </c>
      <c r="Y157" t="s">
        <v>165</v>
      </c>
      <c r="Z157" t="s">
        <v>37</v>
      </c>
      <c r="AA157" t="s">
        <v>37</v>
      </c>
      <c r="AB157" t="s">
        <v>37</v>
      </c>
      <c r="AD157" t="s">
        <v>37</v>
      </c>
      <c r="AE157" t="s">
        <v>37</v>
      </c>
      <c r="AF157" t="s">
        <v>37</v>
      </c>
    </row>
    <row r="158" spans="1:32">
      <c r="A158">
        <v>155</v>
      </c>
      <c r="B158" t="s">
        <v>29</v>
      </c>
      <c r="C158" t="s">
        <v>425</v>
      </c>
      <c r="D158" t="s">
        <v>60</v>
      </c>
      <c r="L158" t="s">
        <v>426</v>
      </c>
      <c r="Q158" t="s">
        <v>427</v>
      </c>
      <c r="R158" t="s">
        <v>428</v>
      </c>
      <c r="S158" s="1" t="s">
        <v>43</v>
      </c>
      <c r="T158" t="s">
        <v>195</v>
      </c>
      <c r="U158" t="s">
        <v>45</v>
      </c>
      <c r="V158" t="s">
        <v>90</v>
      </c>
      <c r="X158" t="s">
        <v>90</v>
      </c>
      <c r="Y158" t="s">
        <v>165</v>
      </c>
      <c r="Z158" t="s">
        <v>37</v>
      </c>
      <c r="AA158" t="s">
        <v>37</v>
      </c>
      <c r="AB158" t="s">
        <v>37</v>
      </c>
      <c r="AD158" t="s">
        <v>37</v>
      </c>
      <c r="AE158" t="s">
        <v>37</v>
      </c>
      <c r="AF158" t="s">
        <v>37</v>
      </c>
    </row>
    <row r="159" spans="1:32">
      <c r="A159">
        <v>156</v>
      </c>
      <c r="B159" t="s">
        <v>29</v>
      </c>
      <c r="C159" t="s">
        <v>415</v>
      </c>
      <c r="D159" t="s">
        <v>69</v>
      </c>
      <c r="M159" t="s">
        <v>416</v>
      </c>
      <c r="Q159" t="s">
        <v>429</v>
      </c>
      <c r="R159" t="s">
        <v>430</v>
      </c>
      <c r="S159" s="1" t="s">
        <v>34</v>
      </c>
      <c r="T159" t="s">
        <v>195</v>
      </c>
      <c r="U159" t="s">
        <v>45</v>
      </c>
      <c r="V159" t="s">
        <v>90</v>
      </c>
      <c r="X159" t="s">
        <v>90</v>
      </c>
      <c r="Y159" t="s">
        <v>45</v>
      </c>
      <c r="Z159" t="s">
        <v>37</v>
      </c>
      <c r="AA159" t="s">
        <v>37</v>
      </c>
      <c r="AB159" t="s">
        <v>37</v>
      </c>
      <c r="AD159" t="s">
        <v>37</v>
      </c>
      <c r="AE159" t="s">
        <v>37</v>
      </c>
      <c r="AF159" t="s">
        <v>37</v>
      </c>
    </row>
    <row r="160" spans="1:32">
      <c r="A160">
        <v>157</v>
      </c>
      <c r="B160" t="s">
        <v>29</v>
      </c>
      <c r="C160" t="s">
        <v>419</v>
      </c>
      <c r="D160" t="s">
        <v>48</v>
      </c>
      <c r="N160" t="s">
        <v>420</v>
      </c>
      <c r="Q160" t="s">
        <v>657</v>
      </c>
      <c r="R160" t="s">
        <v>658</v>
      </c>
      <c r="S160" s="1" t="s">
        <v>43</v>
      </c>
      <c r="T160" t="s">
        <v>195</v>
      </c>
      <c r="U160" t="s">
        <v>45</v>
      </c>
      <c r="V160" t="s">
        <v>90</v>
      </c>
      <c r="X160" t="s">
        <v>90</v>
      </c>
      <c r="Y160" t="s">
        <v>165</v>
      </c>
      <c r="Z160" t="s">
        <v>37</v>
      </c>
      <c r="AA160" t="s">
        <v>37</v>
      </c>
      <c r="AB160" t="s">
        <v>37</v>
      </c>
      <c r="AD160" t="s">
        <v>37</v>
      </c>
      <c r="AE160" t="s">
        <v>37</v>
      </c>
      <c r="AF160" t="s">
        <v>37</v>
      </c>
    </row>
    <row r="161" spans="1:32">
      <c r="A161">
        <v>158</v>
      </c>
      <c r="B161" t="s">
        <v>29</v>
      </c>
      <c r="C161" t="s">
        <v>434</v>
      </c>
      <c r="D161" t="s">
        <v>60</v>
      </c>
      <c r="L161" t="s">
        <v>435</v>
      </c>
      <c r="Q161" t="s">
        <v>436</v>
      </c>
      <c r="R161" t="s">
        <v>437</v>
      </c>
      <c r="S161" s="1" t="s">
        <v>43</v>
      </c>
      <c r="T161" t="s">
        <v>195</v>
      </c>
      <c r="U161" t="s">
        <v>36</v>
      </c>
      <c r="V161" t="s">
        <v>90</v>
      </c>
      <c r="X161" t="s">
        <v>90</v>
      </c>
      <c r="Y161" t="s">
        <v>165</v>
      </c>
      <c r="Z161" t="s">
        <v>37</v>
      </c>
      <c r="AA161" t="s">
        <v>37</v>
      </c>
      <c r="AB161" t="s">
        <v>37</v>
      </c>
      <c r="AD161" t="s">
        <v>37</v>
      </c>
      <c r="AE161" t="s">
        <v>37</v>
      </c>
      <c r="AF161" t="s">
        <v>37</v>
      </c>
    </row>
    <row r="162" spans="1:32">
      <c r="A162">
        <v>159</v>
      </c>
      <c r="B162" t="s">
        <v>29</v>
      </c>
      <c r="C162" t="s">
        <v>415</v>
      </c>
      <c r="D162" t="s">
        <v>69</v>
      </c>
      <c r="M162" t="s">
        <v>416</v>
      </c>
      <c r="Q162" t="s">
        <v>438</v>
      </c>
      <c r="R162" t="s">
        <v>550</v>
      </c>
      <c r="S162" s="1" t="s">
        <v>34</v>
      </c>
      <c r="T162" t="s">
        <v>195</v>
      </c>
      <c r="U162" t="s">
        <v>36</v>
      </c>
      <c r="V162" t="s">
        <v>90</v>
      </c>
      <c r="X162" t="s">
        <v>90</v>
      </c>
      <c r="Y162" t="s">
        <v>36</v>
      </c>
      <c r="Z162" t="s">
        <v>37</v>
      </c>
      <c r="AA162" t="s">
        <v>37</v>
      </c>
      <c r="AB162" t="s">
        <v>37</v>
      </c>
      <c r="AD162" t="s">
        <v>37</v>
      </c>
      <c r="AE162" t="s">
        <v>37</v>
      </c>
      <c r="AF162" t="s">
        <v>37</v>
      </c>
    </row>
    <row r="163" spans="1:32">
      <c r="A163">
        <v>160</v>
      </c>
      <c r="B163" t="s">
        <v>29</v>
      </c>
      <c r="C163" t="s">
        <v>440</v>
      </c>
      <c r="D163" t="s">
        <v>48</v>
      </c>
      <c r="N163" t="s">
        <v>441</v>
      </c>
      <c r="Q163" t="s">
        <v>659</v>
      </c>
      <c r="R163" t="s">
        <v>660</v>
      </c>
      <c r="S163" s="1" t="s">
        <v>43</v>
      </c>
      <c r="T163" t="s">
        <v>195</v>
      </c>
      <c r="U163" t="s">
        <v>36</v>
      </c>
      <c r="V163" t="s">
        <v>90</v>
      </c>
      <c r="X163" t="s">
        <v>90</v>
      </c>
      <c r="Y163" t="s">
        <v>165</v>
      </c>
      <c r="Z163" t="s">
        <v>37</v>
      </c>
      <c r="AA163" t="s">
        <v>37</v>
      </c>
      <c r="AB163" t="s">
        <v>37</v>
      </c>
      <c r="AD163" t="s">
        <v>37</v>
      </c>
      <c r="AE163" t="s">
        <v>37</v>
      </c>
      <c r="AF163" t="s">
        <v>37</v>
      </c>
    </row>
    <row r="164" spans="1:32">
      <c r="A164">
        <v>161</v>
      </c>
      <c r="B164" t="s">
        <v>29</v>
      </c>
      <c r="C164" t="s">
        <v>446</v>
      </c>
      <c r="D164" t="s">
        <v>60</v>
      </c>
      <c r="J164" t="s">
        <v>447</v>
      </c>
      <c r="Q164" t="s">
        <v>661</v>
      </c>
      <c r="R164" t="s">
        <v>662</v>
      </c>
      <c r="S164" s="1" t="s">
        <v>43</v>
      </c>
      <c r="T164" t="s">
        <v>195</v>
      </c>
      <c r="U164" t="s">
        <v>36</v>
      </c>
      <c r="V164" t="s">
        <v>90</v>
      </c>
      <c r="X164" t="s">
        <v>90</v>
      </c>
      <c r="Y164" t="s">
        <v>165</v>
      </c>
      <c r="Z164" t="s">
        <v>37</v>
      </c>
      <c r="AA164" t="s">
        <v>37</v>
      </c>
      <c r="AB164" t="s">
        <v>37</v>
      </c>
      <c r="AD164" t="s">
        <v>37</v>
      </c>
      <c r="AE164" t="s">
        <v>37</v>
      </c>
      <c r="AF164" t="s">
        <v>37</v>
      </c>
    </row>
    <row r="165" spans="1:32">
      <c r="A165">
        <v>162</v>
      </c>
      <c r="B165" t="s">
        <v>29</v>
      </c>
      <c r="C165" t="s">
        <v>452</v>
      </c>
      <c r="D165" t="s">
        <v>69</v>
      </c>
      <c r="K165" t="s">
        <v>453</v>
      </c>
      <c r="Q165" t="s">
        <v>663</v>
      </c>
      <c r="R165" t="s">
        <v>664</v>
      </c>
      <c r="S165" s="1" t="s">
        <v>34</v>
      </c>
      <c r="T165" t="s">
        <v>195</v>
      </c>
      <c r="U165" t="s">
        <v>36</v>
      </c>
      <c r="V165" t="s">
        <v>90</v>
      </c>
      <c r="X165" t="s">
        <v>90</v>
      </c>
      <c r="Y165" t="s">
        <v>36</v>
      </c>
      <c r="Z165" t="s">
        <v>37</v>
      </c>
      <c r="AA165" t="s">
        <v>37</v>
      </c>
      <c r="AB165" t="s">
        <v>37</v>
      </c>
      <c r="AD165" t="s">
        <v>37</v>
      </c>
      <c r="AE165" t="s">
        <v>37</v>
      </c>
      <c r="AF165" t="s">
        <v>37</v>
      </c>
    </row>
    <row r="166" spans="1:32">
      <c r="A166">
        <v>163</v>
      </c>
      <c r="B166" t="s">
        <v>29</v>
      </c>
      <c r="C166" t="s">
        <v>456</v>
      </c>
      <c r="D166" t="s">
        <v>48</v>
      </c>
      <c r="L166" t="s">
        <v>457</v>
      </c>
      <c r="Q166" t="s">
        <v>665</v>
      </c>
      <c r="R166" t="s">
        <v>666</v>
      </c>
      <c r="S166" s="1" t="s">
        <v>43</v>
      </c>
      <c r="T166" t="s">
        <v>195</v>
      </c>
      <c r="U166" t="s">
        <v>36</v>
      </c>
      <c r="V166" t="s">
        <v>90</v>
      </c>
      <c r="X166" t="s">
        <v>90</v>
      </c>
      <c r="Y166" t="s">
        <v>165</v>
      </c>
      <c r="Z166" t="s">
        <v>37</v>
      </c>
      <c r="AA166" t="s">
        <v>37</v>
      </c>
      <c r="AB166" t="s">
        <v>37</v>
      </c>
      <c r="AD166" t="s">
        <v>37</v>
      </c>
      <c r="AE166" t="s">
        <v>37</v>
      </c>
      <c r="AF166" t="s">
        <v>37</v>
      </c>
    </row>
    <row r="167" spans="1:32">
      <c r="A167">
        <v>164</v>
      </c>
      <c r="B167" t="s">
        <v>29</v>
      </c>
      <c r="C167" t="s">
        <v>462</v>
      </c>
      <c r="D167" t="s">
        <v>48</v>
      </c>
      <c r="L167" t="s">
        <v>463</v>
      </c>
      <c r="Q167" t="s">
        <v>667</v>
      </c>
      <c r="R167" t="s">
        <v>668</v>
      </c>
      <c r="S167" s="1" t="s">
        <v>43</v>
      </c>
      <c r="T167" t="s">
        <v>195</v>
      </c>
      <c r="U167" t="s">
        <v>89</v>
      </c>
      <c r="V167" t="s">
        <v>58</v>
      </c>
      <c r="X167" t="s">
        <v>90</v>
      </c>
      <c r="Y167" t="s">
        <v>165</v>
      </c>
      <c r="Z167" t="s">
        <v>37</v>
      </c>
      <c r="AA167" t="s">
        <v>37</v>
      </c>
      <c r="AB167" t="s">
        <v>37</v>
      </c>
      <c r="AD167" t="s">
        <v>37</v>
      </c>
      <c r="AE167" t="s">
        <v>37</v>
      </c>
      <c r="AF167" t="s">
        <v>37</v>
      </c>
    </row>
    <row r="168" spans="1:32">
      <c r="A168">
        <v>165</v>
      </c>
      <c r="B168" t="s">
        <v>29</v>
      </c>
      <c r="C168" t="s">
        <v>468</v>
      </c>
      <c r="D168" t="s">
        <v>48</v>
      </c>
      <c r="L168" t="s">
        <v>469</v>
      </c>
      <c r="Q168" t="s">
        <v>669</v>
      </c>
      <c r="R168" t="s">
        <v>670</v>
      </c>
      <c r="S168" s="1" t="s">
        <v>43</v>
      </c>
      <c r="T168" t="s">
        <v>195</v>
      </c>
      <c r="U168" t="s">
        <v>89</v>
      </c>
      <c r="V168" t="s">
        <v>58</v>
      </c>
      <c r="X168" t="s">
        <v>90</v>
      </c>
      <c r="Y168" t="s">
        <v>165</v>
      </c>
      <c r="Z168" t="s">
        <v>37</v>
      </c>
      <c r="AA168" t="s">
        <v>37</v>
      </c>
      <c r="AB168" t="s">
        <v>37</v>
      </c>
      <c r="AD168" t="s">
        <v>37</v>
      </c>
      <c r="AE168" t="s">
        <v>37</v>
      </c>
      <c r="AF168" t="s">
        <v>37</v>
      </c>
    </row>
    <row r="169" spans="1:32">
      <c r="A169">
        <v>166</v>
      </c>
      <c r="B169" t="s">
        <v>29</v>
      </c>
      <c r="C169" t="s">
        <v>474</v>
      </c>
      <c r="D169" t="s">
        <v>48</v>
      </c>
      <c r="L169" t="s">
        <v>475</v>
      </c>
      <c r="Q169" t="s">
        <v>671</v>
      </c>
      <c r="R169" t="s">
        <v>672</v>
      </c>
      <c r="S169" s="1" t="s">
        <v>43</v>
      </c>
      <c r="T169" t="s">
        <v>195</v>
      </c>
      <c r="U169" t="s">
        <v>89</v>
      </c>
      <c r="V169" t="s">
        <v>58</v>
      </c>
      <c r="X169" t="s">
        <v>90</v>
      </c>
      <c r="Y169" t="s">
        <v>165</v>
      </c>
      <c r="Z169" t="s">
        <v>37</v>
      </c>
      <c r="AA169" t="s">
        <v>37</v>
      </c>
      <c r="AB169" t="s">
        <v>37</v>
      </c>
      <c r="AD169" t="s">
        <v>37</v>
      </c>
      <c r="AE169" t="s">
        <v>37</v>
      </c>
      <c r="AF169" t="s">
        <v>37</v>
      </c>
    </row>
    <row r="170" spans="1:32">
      <c r="A170">
        <v>167</v>
      </c>
      <c r="B170" t="s">
        <v>29</v>
      </c>
      <c r="C170" t="s">
        <v>480</v>
      </c>
      <c r="D170" t="s">
        <v>48</v>
      </c>
      <c r="L170" t="s">
        <v>481</v>
      </c>
      <c r="Q170" t="s">
        <v>673</v>
      </c>
      <c r="R170" t="s">
        <v>674</v>
      </c>
      <c r="S170" s="1" t="s">
        <v>64</v>
      </c>
      <c r="T170" t="s">
        <v>195</v>
      </c>
      <c r="U170" t="s">
        <v>484</v>
      </c>
      <c r="V170" t="s">
        <v>58</v>
      </c>
      <c r="W170" t="s">
        <v>485</v>
      </c>
      <c r="X170" t="s">
        <v>486</v>
      </c>
      <c r="Y170" t="s">
        <v>165</v>
      </c>
      <c r="Z170" t="s">
        <v>37</v>
      </c>
      <c r="AA170" t="s">
        <v>37</v>
      </c>
      <c r="AB170" t="s">
        <v>37</v>
      </c>
      <c r="AD170" t="s">
        <v>37</v>
      </c>
      <c r="AE170" t="s">
        <v>37</v>
      </c>
      <c r="AF170" t="s">
        <v>37</v>
      </c>
    </row>
    <row r="171" spans="1:32">
      <c r="A171">
        <v>168</v>
      </c>
      <c r="B171" t="s">
        <v>29</v>
      </c>
      <c r="C171" t="s">
        <v>489</v>
      </c>
      <c r="D171" t="s">
        <v>60</v>
      </c>
      <c r="J171" t="s">
        <v>490</v>
      </c>
      <c r="Q171" t="s">
        <v>491</v>
      </c>
      <c r="R171" t="s">
        <v>492</v>
      </c>
      <c r="S171" s="1" t="s">
        <v>64</v>
      </c>
      <c r="T171" t="s">
        <v>262</v>
      </c>
      <c r="U171" t="s">
        <v>37</v>
      </c>
      <c r="V171" t="s">
        <v>37</v>
      </c>
      <c r="X171" t="s">
        <v>37</v>
      </c>
      <c r="Y171" t="s">
        <v>165</v>
      </c>
      <c r="Z171" t="s">
        <v>37</v>
      </c>
      <c r="AA171" t="s">
        <v>37</v>
      </c>
      <c r="AB171" t="s">
        <v>37</v>
      </c>
      <c r="AD171" t="s">
        <v>37</v>
      </c>
      <c r="AE171" t="s">
        <v>37</v>
      </c>
      <c r="AF171" t="s">
        <v>37</v>
      </c>
    </row>
    <row r="172" spans="1:32">
      <c r="A172">
        <v>169</v>
      </c>
      <c r="B172" t="s">
        <v>29</v>
      </c>
      <c r="C172" t="s">
        <v>415</v>
      </c>
      <c r="D172" t="s">
        <v>69</v>
      </c>
      <c r="K172" t="s">
        <v>416</v>
      </c>
      <c r="Q172" t="s">
        <v>493</v>
      </c>
      <c r="R172" t="s">
        <v>494</v>
      </c>
      <c r="S172" s="1" t="s">
        <v>34</v>
      </c>
      <c r="T172" t="s">
        <v>262</v>
      </c>
      <c r="U172" t="s">
        <v>37</v>
      </c>
      <c r="V172" t="s">
        <v>37</v>
      </c>
      <c r="X172" t="s">
        <v>37</v>
      </c>
      <c r="Z172" t="s">
        <v>36</v>
      </c>
      <c r="AA172" t="s">
        <v>36</v>
      </c>
      <c r="AB172" t="s">
        <v>37</v>
      </c>
      <c r="AD172" t="s">
        <v>37</v>
      </c>
      <c r="AE172" t="s">
        <v>37</v>
      </c>
      <c r="AF172" t="s">
        <v>37</v>
      </c>
    </row>
    <row r="173" spans="1:32">
      <c r="A173">
        <v>170</v>
      </c>
      <c r="B173" t="s">
        <v>29</v>
      </c>
      <c r="C173" t="s">
        <v>495</v>
      </c>
      <c r="D173" t="s">
        <v>48</v>
      </c>
      <c r="L173" t="s">
        <v>496</v>
      </c>
      <c r="Q173" t="s">
        <v>497</v>
      </c>
      <c r="R173" t="s">
        <v>498</v>
      </c>
      <c r="S173" s="1" t="s">
        <v>64</v>
      </c>
      <c r="T173" t="s">
        <v>262</v>
      </c>
      <c r="U173" t="s">
        <v>354</v>
      </c>
      <c r="V173" t="s">
        <v>58</v>
      </c>
      <c r="Y173" t="s">
        <v>165</v>
      </c>
      <c r="Z173" t="s">
        <v>36</v>
      </c>
      <c r="AA173" t="s">
        <v>36</v>
      </c>
      <c r="AB173" t="s">
        <v>37</v>
      </c>
      <c r="AD173" t="s">
        <v>37</v>
      </c>
      <c r="AE173" t="s">
        <v>37</v>
      </c>
      <c r="AF173" t="s">
        <v>37</v>
      </c>
    </row>
    <row r="174" spans="1:32">
      <c r="A174">
        <v>171</v>
      </c>
      <c r="B174" t="s">
        <v>29</v>
      </c>
      <c r="C174" t="s">
        <v>419</v>
      </c>
      <c r="D174" t="s">
        <v>48</v>
      </c>
      <c r="L174" t="s">
        <v>420</v>
      </c>
      <c r="Q174" t="s">
        <v>675</v>
      </c>
      <c r="R174" t="s">
        <v>503</v>
      </c>
      <c r="S174" s="1" t="s">
        <v>64</v>
      </c>
      <c r="T174" t="s">
        <v>262</v>
      </c>
      <c r="U174" t="s">
        <v>36</v>
      </c>
      <c r="V174" t="s">
        <v>36</v>
      </c>
      <c r="Y174" t="s">
        <v>165</v>
      </c>
      <c r="Z174" t="s">
        <v>36</v>
      </c>
      <c r="AA174" t="s">
        <v>36</v>
      </c>
      <c r="AB174" t="s">
        <v>37</v>
      </c>
      <c r="AD174" t="s">
        <v>37</v>
      </c>
      <c r="AE174" t="s">
        <v>37</v>
      </c>
      <c r="AF174" t="s">
        <v>37</v>
      </c>
    </row>
    <row r="175" spans="1:32">
      <c r="A175">
        <v>172</v>
      </c>
      <c r="B175" t="s">
        <v>29</v>
      </c>
      <c r="C175" t="s">
        <v>676</v>
      </c>
      <c r="D175" t="s">
        <v>60</v>
      </c>
      <c r="H175" t="s">
        <v>677</v>
      </c>
      <c r="Q175" t="s">
        <v>678</v>
      </c>
      <c r="R175" t="s">
        <v>679</v>
      </c>
      <c r="S175" s="1" t="s">
        <v>43</v>
      </c>
      <c r="T175" t="s">
        <v>195</v>
      </c>
      <c r="U175" t="s">
        <v>36</v>
      </c>
      <c r="V175" t="s">
        <v>90</v>
      </c>
      <c r="Y175" t="s">
        <v>165</v>
      </c>
      <c r="Z175" t="s">
        <v>37</v>
      </c>
      <c r="AA175" t="s">
        <v>37</v>
      </c>
      <c r="AB175" t="s">
        <v>37</v>
      </c>
      <c r="AD175" t="s">
        <v>37</v>
      </c>
      <c r="AE175" t="s">
        <v>37</v>
      </c>
      <c r="AF175" t="s">
        <v>37</v>
      </c>
    </row>
    <row r="176" spans="1:32">
      <c r="A176">
        <v>173</v>
      </c>
      <c r="B176" t="s">
        <v>29</v>
      </c>
      <c r="C176" t="s">
        <v>340</v>
      </c>
      <c r="D176" t="s">
        <v>69</v>
      </c>
      <c r="I176" t="s">
        <v>341</v>
      </c>
      <c r="Q176" t="s">
        <v>680</v>
      </c>
      <c r="R176" t="s">
        <v>681</v>
      </c>
      <c r="S176" s="1" t="s">
        <v>34</v>
      </c>
      <c r="T176" t="s">
        <v>195</v>
      </c>
      <c r="U176" t="s">
        <v>36</v>
      </c>
      <c r="V176" t="s">
        <v>90</v>
      </c>
      <c r="Y176" t="s">
        <v>36</v>
      </c>
      <c r="Z176" t="s">
        <v>682</v>
      </c>
      <c r="AA176" t="s">
        <v>37</v>
      </c>
      <c r="AB176" t="s">
        <v>37</v>
      </c>
      <c r="AD176" t="s">
        <v>37</v>
      </c>
      <c r="AE176" t="s">
        <v>37</v>
      </c>
      <c r="AF176" t="s">
        <v>37</v>
      </c>
    </row>
    <row r="177" spans="1:32">
      <c r="A177">
        <v>174</v>
      </c>
      <c r="B177" t="s">
        <v>29</v>
      </c>
      <c r="C177" t="s">
        <v>344</v>
      </c>
      <c r="D177" t="s">
        <v>48</v>
      </c>
      <c r="J177" t="s">
        <v>345</v>
      </c>
      <c r="Q177" t="s">
        <v>683</v>
      </c>
      <c r="R177" t="s">
        <v>684</v>
      </c>
      <c r="S177" s="1" t="s">
        <v>43</v>
      </c>
      <c r="T177" t="s">
        <v>188</v>
      </c>
      <c r="U177" t="s">
        <v>36</v>
      </c>
      <c r="V177" t="s">
        <v>90</v>
      </c>
      <c r="Y177" t="s">
        <v>165</v>
      </c>
      <c r="Z177" t="s">
        <v>682</v>
      </c>
      <c r="AA177" t="s">
        <v>37</v>
      </c>
      <c r="AB177" t="s">
        <v>37</v>
      </c>
      <c r="AD177" t="s">
        <v>37</v>
      </c>
      <c r="AE177" t="s">
        <v>37</v>
      </c>
      <c r="AF177" t="s">
        <v>37</v>
      </c>
    </row>
    <row r="178" spans="1:32">
      <c r="A178">
        <v>175</v>
      </c>
      <c r="B178" t="s">
        <v>29</v>
      </c>
      <c r="C178" t="s">
        <v>350</v>
      </c>
      <c r="D178" t="s">
        <v>48</v>
      </c>
      <c r="J178" t="s">
        <v>351</v>
      </c>
      <c r="Q178" t="s">
        <v>685</v>
      </c>
      <c r="R178" t="s">
        <v>353</v>
      </c>
      <c r="S178" s="1" t="s">
        <v>43</v>
      </c>
      <c r="T178" t="s">
        <v>188</v>
      </c>
      <c r="U178" t="s">
        <v>354</v>
      </c>
      <c r="V178" t="s">
        <v>58</v>
      </c>
      <c r="Y178" t="s">
        <v>165</v>
      </c>
      <c r="Z178" t="s">
        <v>682</v>
      </c>
      <c r="AA178" t="s">
        <v>37</v>
      </c>
      <c r="AB178" t="s">
        <v>37</v>
      </c>
      <c r="AD178" t="s">
        <v>37</v>
      </c>
      <c r="AE178" t="s">
        <v>37</v>
      </c>
      <c r="AF178" t="s">
        <v>37</v>
      </c>
    </row>
    <row r="179" spans="1:32">
      <c r="A179">
        <v>176</v>
      </c>
      <c r="B179" t="s">
        <v>29</v>
      </c>
      <c r="C179" t="s">
        <v>359</v>
      </c>
      <c r="D179" t="s">
        <v>48</v>
      </c>
      <c r="J179" t="s">
        <v>360</v>
      </c>
      <c r="Q179" t="s">
        <v>686</v>
      </c>
      <c r="R179" t="s">
        <v>687</v>
      </c>
      <c r="S179" s="1" t="s">
        <v>43</v>
      </c>
      <c r="T179" t="s">
        <v>188</v>
      </c>
      <c r="U179" t="s">
        <v>89</v>
      </c>
      <c r="V179" t="s">
        <v>58</v>
      </c>
      <c r="X179" t="s">
        <v>90</v>
      </c>
      <c r="Y179" t="s">
        <v>165</v>
      </c>
      <c r="Z179" t="s">
        <v>682</v>
      </c>
      <c r="AA179" t="s">
        <v>37</v>
      </c>
      <c r="AB179" t="s">
        <v>37</v>
      </c>
      <c r="AD179" t="s">
        <v>37</v>
      </c>
      <c r="AE179" t="s">
        <v>37</v>
      </c>
      <c r="AF179" t="s">
        <v>37</v>
      </c>
    </row>
    <row r="180" spans="1:32">
      <c r="A180">
        <v>177</v>
      </c>
      <c r="B180" t="s">
        <v>29</v>
      </c>
      <c r="C180" t="s">
        <v>379</v>
      </c>
      <c r="D180" t="s">
        <v>60</v>
      </c>
      <c r="J180" t="s">
        <v>380</v>
      </c>
      <c r="Q180" t="s">
        <v>688</v>
      </c>
      <c r="R180" t="s">
        <v>689</v>
      </c>
      <c r="S180" s="1" t="s">
        <v>43</v>
      </c>
      <c r="T180" t="s">
        <v>195</v>
      </c>
      <c r="U180" t="s">
        <v>36</v>
      </c>
      <c r="V180" t="s">
        <v>90</v>
      </c>
      <c r="X180" t="s">
        <v>90</v>
      </c>
      <c r="Y180" t="s">
        <v>165</v>
      </c>
      <c r="Z180" t="s">
        <v>37</v>
      </c>
      <c r="AA180" t="s">
        <v>37</v>
      </c>
      <c r="AB180" t="s">
        <v>37</v>
      </c>
      <c r="AD180" t="s">
        <v>37</v>
      </c>
      <c r="AE180" t="s">
        <v>37</v>
      </c>
      <c r="AF180" t="s">
        <v>37</v>
      </c>
    </row>
    <row r="181" spans="1:32">
      <c r="A181">
        <v>178</v>
      </c>
      <c r="B181" t="s">
        <v>29</v>
      </c>
      <c r="C181" t="s">
        <v>385</v>
      </c>
      <c r="D181" t="s">
        <v>69</v>
      </c>
      <c r="K181" t="s">
        <v>386</v>
      </c>
      <c r="Q181" t="s">
        <v>690</v>
      </c>
      <c r="R181" t="s">
        <v>388</v>
      </c>
      <c r="S181" s="1" t="s">
        <v>34</v>
      </c>
      <c r="T181" t="s">
        <v>195</v>
      </c>
      <c r="U181" t="s">
        <v>36</v>
      </c>
      <c r="V181" t="s">
        <v>90</v>
      </c>
      <c r="X181" t="s">
        <v>90</v>
      </c>
      <c r="Y181" t="s">
        <v>36</v>
      </c>
      <c r="Z181" t="s">
        <v>682</v>
      </c>
      <c r="AA181" t="s">
        <v>37</v>
      </c>
      <c r="AB181" t="s">
        <v>37</v>
      </c>
      <c r="AD181" t="s">
        <v>37</v>
      </c>
      <c r="AE181" t="s">
        <v>37</v>
      </c>
      <c r="AF181" t="s">
        <v>37</v>
      </c>
    </row>
    <row r="182" spans="1:32">
      <c r="A182">
        <v>179</v>
      </c>
      <c r="B182" t="s">
        <v>29</v>
      </c>
      <c r="C182" t="s">
        <v>389</v>
      </c>
      <c r="D182" t="s">
        <v>48</v>
      </c>
      <c r="L182" t="s">
        <v>390</v>
      </c>
      <c r="Q182" t="s">
        <v>691</v>
      </c>
      <c r="R182" t="s">
        <v>692</v>
      </c>
      <c r="S182" s="1" t="s">
        <v>43</v>
      </c>
      <c r="T182" t="s">
        <v>188</v>
      </c>
      <c r="U182" t="s">
        <v>36</v>
      </c>
      <c r="V182" t="s">
        <v>90</v>
      </c>
      <c r="X182" t="s">
        <v>90</v>
      </c>
      <c r="Y182" t="s">
        <v>165</v>
      </c>
      <c r="Z182" t="s">
        <v>682</v>
      </c>
      <c r="AA182" t="s">
        <v>37</v>
      </c>
      <c r="AB182" t="s">
        <v>37</v>
      </c>
      <c r="AD182" t="s">
        <v>37</v>
      </c>
      <c r="AE182" t="s">
        <v>37</v>
      </c>
      <c r="AF182" t="s">
        <v>37</v>
      </c>
    </row>
    <row r="183" spans="1:32">
      <c r="A183">
        <v>180</v>
      </c>
      <c r="B183" t="s">
        <v>29</v>
      </c>
      <c r="C183" t="s">
        <v>393</v>
      </c>
      <c r="D183" t="s">
        <v>48</v>
      </c>
      <c r="L183" t="s">
        <v>394</v>
      </c>
      <c r="Q183" t="s">
        <v>693</v>
      </c>
      <c r="R183" t="s">
        <v>694</v>
      </c>
      <c r="S183" s="1" t="s">
        <v>43</v>
      </c>
      <c r="T183" t="s">
        <v>188</v>
      </c>
      <c r="U183" t="s">
        <v>89</v>
      </c>
      <c r="V183" t="s">
        <v>58</v>
      </c>
      <c r="X183" t="s">
        <v>90</v>
      </c>
      <c r="Y183" t="s">
        <v>165</v>
      </c>
      <c r="Z183" t="s">
        <v>682</v>
      </c>
      <c r="AA183" t="s">
        <v>37</v>
      </c>
      <c r="AB183" t="s">
        <v>37</v>
      </c>
      <c r="AD183" t="s">
        <v>37</v>
      </c>
      <c r="AE183" t="s">
        <v>37</v>
      </c>
      <c r="AF183" t="s">
        <v>37</v>
      </c>
    </row>
    <row r="184" spans="1:32">
      <c r="A184">
        <v>181</v>
      </c>
      <c r="B184" t="s">
        <v>29</v>
      </c>
      <c r="C184" t="s">
        <v>400</v>
      </c>
      <c r="D184" t="s">
        <v>48</v>
      </c>
      <c r="L184" t="s">
        <v>401</v>
      </c>
      <c r="Q184" t="s">
        <v>695</v>
      </c>
      <c r="R184" t="s">
        <v>696</v>
      </c>
      <c r="S184" s="1" t="s">
        <v>43</v>
      </c>
      <c r="T184" t="s">
        <v>188</v>
      </c>
      <c r="U184" t="s">
        <v>89</v>
      </c>
      <c r="V184" t="s">
        <v>58</v>
      </c>
      <c r="X184" t="s">
        <v>90</v>
      </c>
      <c r="Y184" t="s">
        <v>165</v>
      </c>
      <c r="Z184" t="s">
        <v>682</v>
      </c>
      <c r="AA184" t="s">
        <v>37</v>
      </c>
      <c r="AB184" t="s">
        <v>37</v>
      </c>
      <c r="AD184" t="s">
        <v>37</v>
      </c>
      <c r="AE184" t="s">
        <v>37</v>
      </c>
      <c r="AF184" t="s">
        <v>37</v>
      </c>
    </row>
    <row r="185" spans="1:32">
      <c r="A185">
        <v>182</v>
      </c>
      <c r="B185" t="s">
        <v>29</v>
      </c>
      <c r="C185" t="s">
        <v>404</v>
      </c>
      <c r="D185" t="s">
        <v>48</v>
      </c>
      <c r="L185" t="s">
        <v>405</v>
      </c>
      <c r="Q185" t="s">
        <v>697</v>
      </c>
      <c r="R185" t="s">
        <v>698</v>
      </c>
      <c r="S185" s="1" t="s">
        <v>43</v>
      </c>
      <c r="T185" t="s">
        <v>195</v>
      </c>
      <c r="U185" t="s">
        <v>36</v>
      </c>
      <c r="V185" t="s">
        <v>90</v>
      </c>
      <c r="X185" t="s">
        <v>90</v>
      </c>
      <c r="Y185" t="s">
        <v>165</v>
      </c>
      <c r="Z185" t="s">
        <v>682</v>
      </c>
      <c r="AA185" t="s">
        <v>37</v>
      </c>
      <c r="AB185" t="s">
        <v>37</v>
      </c>
      <c r="AD185" t="s">
        <v>37</v>
      </c>
      <c r="AE185" t="s">
        <v>37</v>
      </c>
      <c r="AF185" t="s">
        <v>37</v>
      </c>
    </row>
    <row r="186" spans="1:32">
      <c r="A186">
        <v>183</v>
      </c>
      <c r="B186" t="s">
        <v>29</v>
      </c>
      <c r="C186" t="s">
        <v>408</v>
      </c>
      <c r="D186" t="s">
        <v>60</v>
      </c>
      <c r="L186" t="s">
        <v>409</v>
      </c>
      <c r="Q186" t="s">
        <v>410</v>
      </c>
      <c r="R186" t="s">
        <v>411</v>
      </c>
      <c r="S186" s="1" t="s">
        <v>43</v>
      </c>
      <c r="T186" t="s">
        <v>195</v>
      </c>
      <c r="U186" t="s">
        <v>36</v>
      </c>
      <c r="V186" t="s">
        <v>90</v>
      </c>
      <c r="X186" t="s">
        <v>90</v>
      </c>
      <c r="Y186" t="s">
        <v>165</v>
      </c>
      <c r="Z186" t="s">
        <v>37</v>
      </c>
      <c r="AA186" t="s">
        <v>37</v>
      </c>
      <c r="AB186" t="s">
        <v>37</v>
      </c>
      <c r="AD186" t="s">
        <v>37</v>
      </c>
      <c r="AE186" t="s">
        <v>37</v>
      </c>
      <c r="AF186" t="s">
        <v>37</v>
      </c>
    </row>
    <row r="187" spans="1:32">
      <c r="A187">
        <v>184</v>
      </c>
      <c r="B187" t="s">
        <v>29</v>
      </c>
      <c r="C187" t="s">
        <v>415</v>
      </c>
      <c r="D187" t="s">
        <v>69</v>
      </c>
      <c r="M187" t="s">
        <v>416</v>
      </c>
      <c r="Q187" t="s">
        <v>417</v>
      </c>
      <c r="R187" t="s">
        <v>418</v>
      </c>
      <c r="S187" s="1" t="s">
        <v>34</v>
      </c>
      <c r="T187" t="s">
        <v>195</v>
      </c>
      <c r="U187" t="s">
        <v>36</v>
      </c>
      <c r="V187" t="s">
        <v>90</v>
      </c>
      <c r="X187" t="s">
        <v>90</v>
      </c>
      <c r="Y187" t="s">
        <v>36</v>
      </c>
      <c r="Z187" t="s">
        <v>682</v>
      </c>
      <c r="AA187" t="s">
        <v>37</v>
      </c>
      <c r="AB187" t="s">
        <v>37</v>
      </c>
      <c r="AD187" t="s">
        <v>37</v>
      </c>
      <c r="AE187" t="s">
        <v>37</v>
      </c>
      <c r="AF187" t="s">
        <v>37</v>
      </c>
    </row>
    <row r="188" spans="1:32">
      <c r="A188">
        <v>185</v>
      </c>
      <c r="B188" t="s">
        <v>29</v>
      </c>
      <c r="C188" t="s">
        <v>419</v>
      </c>
      <c r="D188" t="s">
        <v>48</v>
      </c>
      <c r="N188" t="s">
        <v>420</v>
      </c>
      <c r="Q188" t="s">
        <v>699</v>
      </c>
      <c r="R188" t="s">
        <v>700</v>
      </c>
      <c r="S188" s="1" t="s">
        <v>43</v>
      </c>
      <c r="T188" t="s">
        <v>188</v>
      </c>
      <c r="U188" t="s">
        <v>36</v>
      </c>
      <c r="V188" t="s">
        <v>90</v>
      </c>
      <c r="X188" t="s">
        <v>90</v>
      </c>
      <c r="Y188" t="s">
        <v>165</v>
      </c>
      <c r="Z188" t="s">
        <v>682</v>
      </c>
      <c r="AA188" t="s">
        <v>37</v>
      </c>
      <c r="AB188" t="s">
        <v>37</v>
      </c>
      <c r="AD188" t="s">
        <v>37</v>
      </c>
      <c r="AE188" t="s">
        <v>37</v>
      </c>
      <c r="AF188" t="s">
        <v>37</v>
      </c>
    </row>
    <row r="189" spans="1:32">
      <c r="A189">
        <v>186</v>
      </c>
      <c r="B189" t="s">
        <v>29</v>
      </c>
      <c r="C189" t="s">
        <v>425</v>
      </c>
      <c r="D189" t="s">
        <v>60</v>
      </c>
      <c r="L189" t="s">
        <v>426</v>
      </c>
      <c r="Q189" t="s">
        <v>427</v>
      </c>
      <c r="R189" t="s">
        <v>428</v>
      </c>
      <c r="S189" s="1" t="s">
        <v>43</v>
      </c>
      <c r="T189" t="s">
        <v>44</v>
      </c>
      <c r="U189" t="s">
        <v>45</v>
      </c>
      <c r="V189" t="s">
        <v>90</v>
      </c>
      <c r="X189" t="s">
        <v>90</v>
      </c>
      <c r="Y189" t="s">
        <v>165</v>
      </c>
      <c r="Z189" t="s">
        <v>37</v>
      </c>
      <c r="AA189" t="s">
        <v>37</v>
      </c>
      <c r="AB189" t="s">
        <v>37</v>
      </c>
      <c r="AD189" t="s">
        <v>37</v>
      </c>
      <c r="AE189" t="s">
        <v>37</v>
      </c>
      <c r="AF189" t="s">
        <v>37</v>
      </c>
    </row>
    <row r="190" spans="1:32">
      <c r="A190">
        <v>187</v>
      </c>
      <c r="B190" t="s">
        <v>29</v>
      </c>
      <c r="C190" t="s">
        <v>415</v>
      </c>
      <c r="D190" t="s">
        <v>69</v>
      </c>
      <c r="M190" t="s">
        <v>416</v>
      </c>
      <c r="Q190" t="s">
        <v>429</v>
      </c>
      <c r="R190" t="s">
        <v>430</v>
      </c>
      <c r="S190" s="1" t="s">
        <v>34</v>
      </c>
      <c r="T190" t="s">
        <v>44</v>
      </c>
      <c r="U190" t="s">
        <v>45</v>
      </c>
      <c r="V190" t="s">
        <v>90</v>
      </c>
      <c r="X190" t="s">
        <v>90</v>
      </c>
      <c r="Y190" t="s">
        <v>45</v>
      </c>
      <c r="Z190" t="s">
        <v>682</v>
      </c>
      <c r="AA190" t="s">
        <v>37</v>
      </c>
      <c r="AB190" t="s">
        <v>37</v>
      </c>
      <c r="AD190" t="s">
        <v>37</v>
      </c>
      <c r="AE190" t="s">
        <v>37</v>
      </c>
      <c r="AF190" t="s">
        <v>37</v>
      </c>
    </row>
    <row r="191" spans="1:32">
      <c r="A191">
        <v>188</v>
      </c>
      <c r="B191" t="s">
        <v>29</v>
      </c>
      <c r="C191" t="s">
        <v>419</v>
      </c>
      <c r="D191" t="s">
        <v>48</v>
      </c>
      <c r="N191" t="s">
        <v>420</v>
      </c>
      <c r="Q191" t="s">
        <v>701</v>
      </c>
      <c r="R191" t="s">
        <v>702</v>
      </c>
      <c r="S191" s="1" t="s">
        <v>43</v>
      </c>
      <c r="T191" t="s">
        <v>44</v>
      </c>
      <c r="U191" t="s">
        <v>45</v>
      </c>
      <c r="V191" t="s">
        <v>90</v>
      </c>
      <c r="X191" t="s">
        <v>90</v>
      </c>
      <c r="Y191" t="s">
        <v>165</v>
      </c>
      <c r="Z191" t="s">
        <v>682</v>
      </c>
      <c r="AA191" t="s">
        <v>37</v>
      </c>
      <c r="AB191" t="s">
        <v>37</v>
      </c>
      <c r="AD191" t="s">
        <v>37</v>
      </c>
      <c r="AE191" t="s">
        <v>37</v>
      </c>
      <c r="AF191" t="s">
        <v>37</v>
      </c>
    </row>
    <row r="192" spans="1:32">
      <c r="A192">
        <v>189</v>
      </c>
      <c r="B192" t="s">
        <v>29</v>
      </c>
      <c r="C192" t="s">
        <v>434</v>
      </c>
      <c r="D192" t="s">
        <v>60</v>
      </c>
      <c r="L192" t="s">
        <v>435</v>
      </c>
      <c r="Q192" t="s">
        <v>436</v>
      </c>
      <c r="R192" t="s">
        <v>437</v>
      </c>
      <c r="S192" s="1" t="s">
        <v>43</v>
      </c>
      <c r="T192" t="s">
        <v>195</v>
      </c>
      <c r="U192" t="s">
        <v>36</v>
      </c>
      <c r="V192" t="s">
        <v>90</v>
      </c>
      <c r="X192" t="s">
        <v>90</v>
      </c>
      <c r="Y192" t="s">
        <v>165</v>
      </c>
      <c r="Z192" t="s">
        <v>37</v>
      </c>
      <c r="AA192" t="s">
        <v>37</v>
      </c>
      <c r="AB192" t="s">
        <v>37</v>
      </c>
      <c r="AD192" t="s">
        <v>37</v>
      </c>
      <c r="AE192" t="s">
        <v>37</v>
      </c>
      <c r="AF192" t="s">
        <v>37</v>
      </c>
    </row>
    <row r="193" spans="1:32">
      <c r="A193">
        <v>190</v>
      </c>
      <c r="B193" t="s">
        <v>29</v>
      </c>
      <c r="C193" t="s">
        <v>415</v>
      </c>
      <c r="D193" t="s">
        <v>69</v>
      </c>
      <c r="M193" t="s">
        <v>416</v>
      </c>
      <c r="Q193" t="s">
        <v>438</v>
      </c>
      <c r="R193" t="s">
        <v>550</v>
      </c>
      <c r="S193" s="1" t="s">
        <v>34</v>
      </c>
      <c r="T193" t="s">
        <v>195</v>
      </c>
      <c r="U193" t="s">
        <v>36</v>
      </c>
      <c r="V193" t="s">
        <v>90</v>
      </c>
      <c r="X193" t="s">
        <v>90</v>
      </c>
      <c r="Y193" t="s">
        <v>36</v>
      </c>
      <c r="Z193" t="s">
        <v>682</v>
      </c>
      <c r="AA193" t="s">
        <v>37</v>
      </c>
      <c r="AB193" t="s">
        <v>37</v>
      </c>
      <c r="AD193" t="s">
        <v>37</v>
      </c>
      <c r="AE193" t="s">
        <v>37</v>
      </c>
      <c r="AF193" t="s">
        <v>37</v>
      </c>
    </row>
    <row r="194" spans="1:32">
      <c r="A194">
        <v>191</v>
      </c>
      <c r="B194" t="s">
        <v>29</v>
      </c>
      <c r="C194" t="s">
        <v>440</v>
      </c>
      <c r="D194" t="s">
        <v>48</v>
      </c>
      <c r="N194" t="s">
        <v>441</v>
      </c>
      <c r="Q194" t="s">
        <v>703</v>
      </c>
      <c r="R194" t="s">
        <v>704</v>
      </c>
      <c r="S194" s="1" t="s">
        <v>43</v>
      </c>
      <c r="T194" t="s">
        <v>195</v>
      </c>
      <c r="U194" t="s">
        <v>36</v>
      </c>
      <c r="V194" t="s">
        <v>90</v>
      </c>
      <c r="X194" t="s">
        <v>90</v>
      </c>
      <c r="Y194" t="s">
        <v>165</v>
      </c>
      <c r="Z194" t="s">
        <v>682</v>
      </c>
      <c r="AA194" t="s">
        <v>37</v>
      </c>
      <c r="AB194" t="s">
        <v>37</v>
      </c>
      <c r="AD194" t="s">
        <v>37</v>
      </c>
      <c r="AE194" t="s">
        <v>37</v>
      </c>
      <c r="AF194" t="s">
        <v>37</v>
      </c>
    </row>
    <row r="195" spans="1:32">
      <c r="A195">
        <v>192</v>
      </c>
      <c r="B195" t="s">
        <v>29</v>
      </c>
      <c r="C195" t="s">
        <v>446</v>
      </c>
      <c r="D195" t="s">
        <v>60</v>
      </c>
      <c r="J195" t="s">
        <v>447</v>
      </c>
      <c r="Q195" t="s">
        <v>705</v>
      </c>
      <c r="R195" t="s">
        <v>706</v>
      </c>
      <c r="S195" s="1" t="s">
        <v>43</v>
      </c>
      <c r="T195" t="s">
        <v>195</v>
      </c>
      <c r="U195" t="s">
        <v>36</v>
      </c>
      <c r="V195" t="s">
        <v>90</v>
      </c>
      <c r="X195" t="s">
        <v>90</v>
      </c>
      <c r="Y195" t="s">
        <v>165</v>
      </c>
      <c r="Z195" t="s">
        <v>37</v>
      </c>
      <c r="AA195" t="s">
        <v>37</v>
      </c>
      <c r="AB195" t="s">
        <v>37</v>
      </c>
      <c r="AD195" t="s">
        <v>37</v>
      </c>
      <c r="AE195" t="s">
        <v>37</v>
      </c>
      <c r="AF195" t="s">
        <v>37</v>
      </c>
    </row>
    <row r="196" spans="1:32">
      <c r="A196">
        <v>193</v>
      </c>
      <c r="B196" t="s">
        <v>29</v>
      </c>
      <c r="C196" t="s">
        <v>452</v>
      </c>
      <c r="D196" t="s">
        <v>69</v>
      </c>
      <c r="K196" t="s">
        <v>453</v>
      </c>
      <c r="Q196" t="s">
        <v>707</v>
      </c>
      <c r="R196" t="s">
        <v>708</v>
      </c>
      <c r="S196" s="1" t="s">
        <v>34</v>
      </c>
      <c r="T196" t="s">
        <v>195</v>
      </c>
      <c r="U196" t="s">
        <v>36</v>
      </c>
      <c r="V196" t="s">
        <v>90</v>
      </c>
      <c r="X196" t="s">
        <v>90</v>
      </c>
      <c r="Y196" t="s">
        <v>36</v>
      </c>
      <c r="Z196" t="s">
        <v>682</v>
      </c>
      <c r="AA196" t="s">
        <v>37</v>
      </c>
      <c r="AB196" t="s">
        <v>37</v>
      </c>
      <c r="AD196" t="s">
        <v>37</v>
      </c>
      <c r="AE196" t="s">
        <v>37</v>
      </c>
      <c r="AF196" t="s">
        <v>37</v>
      </c>
    </row>
    <row r="197" spans="1:32">
      <c r="A197">
        <v>194</v>
      </c>
      <c r="B197" t="s">
        <v>29</v>
      </c>
      <c r="C197" t="s">
        <v>456</v>
      </c>
      <c r="D197" t="s">
        <v>48</v>
      </c>
      <c r="L197" t="s">
        <v>457</v>
      </c>
      <c r="Q197" t="s">
        <v>709</v>
      </c>
      <c r="R197" t="s">
        <v>710</v>
      </c>
      <c r="S197" s="1" t="s">
        <v>43</v>
      </c>
      <c r="T197" t="s">
        <v>195</v>
      </c>
      <c r="U197" t="s">
        <v>36</v>
      </c>
      <c r="V197" t="s">
        <v>90</v>
      </c>
      <c r="X197" t="s">
        <v>90</v>
      </c>
      <c r="Y197" t="s">
        <v>165</v>
      </c>
      <c r="Z197" t="s">
        <v>682</v>
      </c>
      <c r="AA197" t="s">
        <v>37</v>
      </c>
      <c r="AB197" t="s">
        <v>37</v>
      </c>
      <c r="AD197" t="s">
        <v>37</v>
      </c>
      <c r="AE197" t="s">
        <v>37</v>
      </c>
      <c r="AF197" t="s">
        <v>37</v>
      </c>
    </row>
    <row r="198" spans="1:32">
      <c r="A198">
        <v>195</v>
      </c>
      <c r="B198" t="s">
        <v>29</v>
      </c>
      <c r="C198" t="s">
        <v>462</v>
      </c>
      <c r="D198" t="s">
        <v>48</v>
      </c>
      <c r="L198" t="s">
        <v>463</v>
      </c>
      <c r="Q198" t="s">
        <v>711</v>
      </c>
      <c r="R198" t="s">
        <v>712</v>
      </c>
      <c r="S198" s="1" t="s">
        <v>43</v>
      </c>
      <c r="T198" t="s">
        <v>195</v>
      </c>
      <c r="U198" t="s">
        <v>89</v>
      </c>
      <c r="V198" t="s">
        <v>58</v>
      </c>
      <c r="X198" t="s">
        <v>90</v>
      </c>
      <c r="Y198" t="s">
        <v>165</v>
      </c>
      <c r="Z198" t="s">
        <v>682</v>
      </c>
      <c r="AA198" t="s">
        <v>37</v>
      </c>
      <c r="AB198" t="s">
        <v>37</v>
      </c>
      <c r="AD198" t="s">
        <v>37</v>
      </c>
      <c r="AE198" t="s">
        <v>37</v>
      </c>
      <c r="AF198" t="s">
        <v>37</v>
      </c>
    </row>
    <row r="199" spans="1:32">
      <c r="A199">
        <v>196</v>
      </c>
      <c r="B199" t="s">
        <v>29</v>
      </c>
      <c r="C199" t="s">
        <v>468</v>
      </c>
      <c r="D199" t="s">
        <v>48</v>
      </c>
      <c r="L199" t="s">
        <v>469</v>
      </c>
      <c r="Q199" t="s">
        <v>713</v>
      </c>
      <c r="R199" t="s">
        <v>714</v>
      </c>
      <c r="S199" s="1" t="s">
        <v>43</v>
      </c>
      <c r="T199" t="s">
        <v>195</v>
      </c>
      <c r="U199" t="s">
        <v>89</v>
      </c>
      <c r="V199" t="s">
        <v>58</v>
      </c>
      <c r="X199" t="s">
        <v>90</v>
      </c>
      <c r="Y199" t="s">
        <v>165</v>
      </c>
      <c r="Z199" t="s">
        <v>682</v>
      </c>
      <c r="AA199" t="s">
        <v>37</v>
      </c>
      <c r="AB199" t="s">
        <v>37</v>
      </c>
      <c r="AD199" t="s">
        <v>37</v>
      </c>
      <c r="AE199" t="s">
        <v>37</v>
      </c>
      <c r="AF199" t="s">
        <v>37</v>
      </c>
    </row>
    <row r="200" spans="1:32">
      <c r="A200">
        <v>197</v>
      </c>
      <c r="B200" t="s">
        <v>29</v>
      </c>
      <c r="C200" t="s">
        <v>474</v>
      </c>
      <c r="D200" t="s">
        <v>48</v>
      </c>
      <c r="L200" t="s">
        <v>475</v>
      </c>
      <c r="Q200" t="s">
        <v>715</v>
      </c>
      <c r="R200" t="s">
        <v>716</v>
      </c>
      <c r="S200" s="1" t="s">
        <v>43</v>
      </c>
      <c r="T200" t="s">
        <v>195</v>
      </c>
      <c r="U200" t="s">
        <v>89</v>
      </c>
      <c r="V200" t="s">
        <v>58</v>
      </c>
      <c r="X200" t="s">
        <v>90</v>
      </c>
      <c r="Y200" t="s">
        <v>165</v>
      </c>
      <c r="Z200" t="s">
        <v>682</v>
      </c>
      <c r="AA200" t="s">
        <v>37</v>
      </c>
      <c r="AB200" t="s">
        <v>37</v>
      </c>
      <c r="AD200" t="s">
        <v>37</v>
      </c>
      <c r="AE200" t="s">
        <v>37</v>
      </c>
      <c r="AF200" t="s">
        <v>37</v>
      </c>
    </row>
    <row r="201" spans="1:32">
      <c r="A201">
        <v>198</v>
      </c>
      <c r="B201" t="s">
        <v>29</v>
      </c>
      <c r="C201" t="s">
        <v>480</v>
      </c>
      <c r="D201" t="s">
        <v>48</v>
      </c>
      <c r="L201" t="s">
        <v>481</v>
      </c>
      <c r="Q201" t="s">
        <v>717</v>
      </c>
      <c r="R201" t="s">
        <v>718</v>
      </c>
      <c r="S201" s="1" t="s">
        <v>64</v>
      </c>
      <c r="T201" t="s">
        <v>195</v>
      </c>
      <c r="U201" t="s">
        <v>484</v>
      </c>
      <c r="V201" t="s">
        <v>58</v>
      </c>
      <c r="W201" t="s">
        <v>485</v>
      </c>
      <c r="X201" t="s">
        <v>486</v>
      </c>
      <c r="Y201" t="s">
        <v>165</v>
      </c>
      <c r="Z201" t="s">
        <v>682</v>
      </c>
      <c r="AA201" t="s">
        <v>37</v>
      </c>
      <c r="AB201" t="s">
        <v>37</v>
      </c>
      <c r="AD201" t="s">
        <v>37</v>
      </c>
      <c r="AE201" t="s">
        <v>37</v>
      </c>
      <c r="AF201" t="s">
        <v>37</v>
      </c>
    </row>
    <row r="202" spans="1:32">
      <c r="A202">
        <v>199</v>
      </c>
      <c r="B202" t="s">
        <v>29</v>
      </c>
      <c r="C202" t="s">
        <v>489</v>
      </c>
      <c r="D202" t="s">
        <v>60</v>
      </c>
      <c r="J202" t="s">
        <v>490</v>
      </c>
      <c r="Q202" t="s">
        <v>491</v>
      </c>
      <c r="R202" t="s">
        <v>492</v>
      </c>
      <c r="S202" s="1" t="s">
        <v>43</v>
      </c>
      <c r="T202" t="s">
        <v>262</v>
      </c>
      <c r="U202" t="s">
        <v>45</v>
      </c>
      <c r="V202" t="s">
        <v>45</v>
      </c>
      <c r="X202" t="s">
        <v>45</v>
      </c>
      <c r="Y202" t="s">
        <v>165</v>
      </c>
      <c r="Z202" t="s">
        <v>37</v>
      </c>
      <c r="AA202" t="s">
        <v>37</v>
      </c>
      <c r="AB202" t="s">
        <v>37</v>
      </c>
      <c r="AD202" t="s">
        <v>37</v>
      </c>
      <c r="AE202" t="s">
        <v>37</v>
      </c>
      <c r="AF202" t="s">
        <v>37</v>
      </c>
    </row>
    <row r="203" spans="1:32">
      <c r="A203">
        <v>200</v>
      </c>
      <c r="B203" t="s">
        <v>29</v>
      </c>
      <c r="C203" t="s">
        <v>415</v>
      </c>
      <c r="D203" t="s">
        <v>69</v>
      </c>
      <c r="K203" t="s">
        <v>416</v>
      </c>
      <c r="Q203" t="s">
        <v>493</v>
      </c>
      <c r="R203" t="s">
        <v>494</v>
      </c>
      <c r="S203" s="1" t="s">
        <v>34</v>
      </c>
      <c r="T203" t="s">
        <v>262</v>
      </c>
      <c r="U203" t="s">
        <v>45</v>
      </c>
      <c r="V203" t="s">
        <v>45</v>
      </c>
      <c r="X203" t="s">
        <v>45</v>
      </c>
      <c r="Y203" t="s">
        <v>37</v>
      </c>
      <c r="Z203" t="s">
        <v>45</v>
      </c>
      <c r="AA203" t="s">
        <v>45</v>
      </c>
      <c r="AB203" t="s">
        <v>37</v>
      </c>
      <c r="AD203" t="s">
        <v>37</v>
      </c>
      <c r="AE203" t="s">
        <v>37</v>
      </c>
      <c r="AF203" t="s">
        <v>37</v>
      </c>
    </row>
    <row r="204" spans="1:32">
      <c r="A204">
        <v>201</v>
      </c>
      <c r="B204" t="s">
        <v>29</v>
      </c>
      <c r="C204" t="s">
        <v>495</v>
      </c>
      <c r="D204" t="s">
        <v>48</v>
      </c>
      <c r="L204" t="s">
        <v>496</v>
      </c>
      <c r="Q204" t="s">
        <v>497</v>
      </c>
      <c r="R204" t="s">
        <v>498</v>
      </c>
      <c r="S204" s="1" t="s">
        <v>43</v>
      </c>
      <c r="T204" t="s">
        <v>262</v>
      </c>
      <c r="U204" t="s">
        <v>354</v>
      </c>
      <c r="V204" t="s">
        <v>58</v>
      </c>
      <c r="Y204" t="s">
        <v>165</v>
      </c>
      <c r="Z204" t="s">
        <v>37</v>
      </c>
      <c r="AA204" t="s">
        <v>37</v>
      </c>
      <c r="AB204" t="s">
        <v>37</v>
      </c>
      <c r="AD204" t="s">
        <v>37</v>
      </c>
      <c r="AE204" t="s">
        <v>37</v>
      </c>
      <c r="AF204" t="s">
        <v>37</v>
      </c>
    </row>
    <row r="205" spans="1:32">
      <c r="A205">
        <v>202</v>
      </c>
      <c r="B205" t="s">
        <v>29</v>
      </c>
      <c r="C205" t="s">
        <v>419</v>
      </c>
      <c r="D205" t="s">
        <v>48</v>
      </c>
      <c r="L205" t="s">
        <v>420</v>
      </c>
      <c r="Q205" t="s">
        <v>719</v>
      </c>
      <c r="R205" t="s">
        <v>503</v>
      </c>
      <c r="S205" s="1" t="s">
        <v>43</v>
      </c>
      <c r="T205" t="s">
        <v>262</v>
      </c>
      <c r="U205" t="s">
        <v>36</v>
      </c>
      <c r="V205" t="s">
        <v>36</v>
      </c>
      <c r="Y205" t="s">
        <v>165</v>
      </c>
      <c r="Z205" t="s">
        <v>37</v>
      </c>
      <c r="AA205" t="s">
        <v>37</v>
      </c>
      <c r="AB205" t="s">
        <v>37</v>
      </c>
      <c r="AD205" t="s">
        <v>37</v>
      </c>
      <c r="AE205" t="s">
        <v>37</v>
      </c>
      <c r="AF205" t="s">
        <v>37</v>
      </c>
    </row>
    <row r="206" spans="1:32">
      <c r="A206">
        <v>203</v>
      </c>
      <c r="B206" t="s">
        <v>29</v>
      </c>
      <c r="C206" t="s">
        <v>720</v>
      </c>
      <c r="D206" t="s">
        <v>60</v>
      </c>
      <c r="H206" t="s">
        <v>721</v>
      </c>
      <c r="Q206" t="s">
        <v>722</v>
      </c>
      <c r="R206" t="s">
        <v>723</v>
      </c>
      <c r="S206" s="1" t="s">
        <v>43</v>
      </c>
      <c r="T206" t="s">
        <v>195</v>
      </c>
      <c r="U206" t="s">
        <v>36</v>
      </c>
      <c r="V206" t="s">
        <v>90</v>
      </c>
      <c r="X206" t="s">
        <v>90</v>
      </c>
      <c r="Y206" t="s">
        <v>165</v>
      </c>
      <c r="Z206" t="s">
        <v>165</v>
      </c>
      <c r="AA206" t="s">
        <v>37</v>
      </c>
      <c r="AB206" t="s">
        <v>223</v>
      </c>
      <c r="AD206" t="s">
        <v>724</v>
      </c>
      <c r="AE206" t="s">
        <v>725</v>
      </c>
      <c r="AF206" t="s">
        <v>43</v>
      </c>
    </row>
    <row r="207" spans="1:32">
      <c r="A207">
        <v>204</v>
      </c>
      <c r="B207" t="s">
        <v>29</v>
      </c>
      <c r="C207" t="s">
        <v>340</v>
      </c>
      <c r="D207" t="s">
        <v>69</v>
      </c>
      <c r="I207" t="s">
        <v>341</v>
      </c>
      <c r="Q207" t="s">
        <v>726</v>
      </c>
      <c r="R207" t="s">
        <v>727</v>
      </c>
      <c r="S207" s="1" t="s">
        <v>34</v>
      </c>
      <c r="T207" t="s">
        <v>195</v>
      </c>
      <c r="U207" t="s">
        <v>36</v>
      </c>
      <c r="V207" t="s">
        <v>90</v>
      </c>
      <c r="X207" t="s">
        <v>90</v>
      </c>
      <c r="Y207" t="s">
        <v>36</v>
      </c>
      <c r="Z207" t="s">
        <v>36</v>
      </c>
      <c r="AA207" t="s">
        <v>36</v>
      </c>
      <c r="AB207" t="s">
        <v>37</v>
      </c>
      <c r="AD207" t="s">
        <v>37</v>
      </c>
      <c r="AE207" t="s">
        <v>37</v>
      </c>
      <c r="AF207" t="s">
        <v>37</v>
      </c>
    </row>
    <row r="208" spans="1:32">
      <c r="A208">
        <v>205</v>
      </c>
      <c r="B208" t="s">
        <v>29</v>
      </c>
      <c r="C208" t="s">
        <v>344</v>
      </c>
      <c r="D208" t="s">
        <v>48</v>
      </c>
      <c r="J208" t="s">
        <v>345</v>
      </c>
      <c r="Q208" t="s">
        <v>728</v>
      </c>
      <c r="R208" t="s">
        <v>729</v>
      </c>
      <c r="S208" s="1" t="s">
        <v>43</v>
      </c>
      <c r="T208" t="s">
        <v>195</v>
      </c>
      <c r="U208" t="s">
        <v>36</v>
      </c>
      <c r="V208" t="s">
        <v>90</v>
      </c>
      <c r="X208" t="s">
        <v>90</v>
      </c>
      <c r="Y208" t="s">
        <v>165</v>
      </c>
      <c r="Z208" t="s">
        <v>165</v>
      </c>
      <c r="AA208" t="s">
        <v>37</v>
      </c>
      <c r="AB208" t="s">
        <v>223</v>
      </c>
      <c r="AD208" t="s">
        <v>730</v>
      </c>
      <c r="AE208" t="s">
        <v>731</v>
      </c>
      <c r="AF208" t="s">
        <v>43</v>
      </c>
    </row>
    <row r="209" spans="1:32">
      <c r="A209">
        <v>206</v>
      </c>
      <c r="B209" t="s">
        <v>29</v>
      </c>
      <c r="C209" t="s">
        <v>350</v>
      </c>
      <c r="D209" t="s">
        <v>48</v>
      </c>
      <c r="J209" t="s">
        <v>351</v>
      </c>
      <c r="Q209" t="s">
        <v>732</v>
      </c>
      <c r="R209" t="s">
        <v>733</v>
      </c>
      <c r="S209" s="1" t="s">
        <v>43</v>
      </c>
      <c r="T209" t="s">
        <v>195</v>
      </c>
      <c r="U209" t="s">
        <v>354</v>
      </c>
      <c r="V209" t="s">
        <v>58</v>
      </c>
      <c r="Y209" t="s">
        <v>165</v>
      </c>
      <c r="Z209" t="s">
        <v>165</v>
      </c>
      <c r="AA209" t="s">
        <v>37</v>
      </c>
      <c r="AB209" t="s">
        <v>223</v>
      </c>
      <c r="AD209" t="s">
        <v>734</v>
      </c>
      <c r="AE209" t="s">
        <v>735</v>
      </c>
      <c r="AF209" t="s">
        <v>43</v>
      </c>
    </row>
    <row r="210" spans="1:32">
      <c r="A210">
        <v>207</v>
      </c>
      <c r="B210" t="s">
        <v>29</v>
      </c>
      <c r="C210" t="s">
        <v>359</v>
      </c>
      <c r="D210" t="s">
        <v>48</v>
      </c>
      <c r="J210" t="s">
        <v>360</v>
      </c>
      <c r="Q210" t="s">
        <v>736</v>
      </c>
      <c r="R210" t="s">
        <v>737</v>
      </c>
      <c r="S210" s="1" t="s">
        <v>43</v>
      </c>
      <c r="T210" t="s">
        <v>195</v>
      </c>
      <c r="U210" t="s">
        <v>89</v>
      </c>
      <c r="V210" t="s">
        <v>58</v>
      </c>
      <c r="X210" t="s">
        <v>90</v>
      </c>
      <c r="Y210" t="s">
        <v>165</v>
      </c>
      <c r="Z210" t="s">
        <v>165</v>
      </c>
      <c r="AA210" t="s">
        <v>37</v>
      </c>
      <c r="AB210" t="s">
        <v>223</v>
      </c>
      <c r="AD210" t="s">
        <v>738</v>
      </c>
      <c r="AE210" t="s">
        <v>739</v>
      </c>
      <c r="AF210" t="s">
        <v>64</v>
      </c>
    </row>
    <row r="211" spans="1:32">
      <c r="A211">
        <v>208</v>
      </c>
      <c r="B211" t="s">
        <v>29</v>
      </c>
      <c r="C211" t="s">
        <v>379</v>
      </c>
      <c r="D211" t="s">
        <v>60</v>
      </c>
      <c r="J211" t="s">
        <v>380</v>
      </c>
      <c r="Q211" t="s">
        <v>740</v>
      </c>
      <c r="R211" t="s">
        <v>741</v>
      </c>
      <c r="S211" s="1" t="s">
        <v>43</v>
      </c>
      <c r="T211" t="s">
        <v>195</v>
      </c>
      <c r="U211" t="s">
        <v>36</v>
      </c>
      <c r="V211" t="s">
        <v>682</v>
      </c>
      <c r="X211" t="s">
        <v>90</v>
      </c>
      <c r="Y211" t="s">
        <v>165</v>
      </c>
      <c r="Z211" t="s">
        <v>37</v>
      </c>
      <c r="AA211" t="s">
        <v>37</v>
      </c>
      <c r="AB211" t="s">
        <v>37</v>
      </c>
      <c r="AD211" t="s">
        <v>37</v>
      </c>
      <c r="AE211" t="s">
        <v>37</v>
      </c>
      <c r="AF211" t="s">
        <v>37</v>
      </c>
    </row>
    <row r="212" spans="1:32">
      <c r="A212">
        <v>209</v>
      </c>
      <c r="B212" t="s">
        <v>29</v>
      </c>
      <c r="C212" t="s">
        <v>385</v>
      </c>
      <c r="D212" t="s">
        <v>69</v>
      </c>
      <c r="K212" t="s">
        <v>386</v>
      </c>
      <c r="Q212" t="s">
        <v>742</v>
      </c>
      <c r="R212" t="s">
        <v>388</v>
      </c>
      <c r="S212" s="1" t="s">
        <v>34</v>
      </c>
      <c r="T212" t="s">
        <v>195</v>
      </c>
      <c r="U212" t="s">
        <v>36</v>
      </c>
      <c r="V212" t="s">
        <v>682</v>
      </c>
      <c r="X212" t="s">
        <v>90</v>
      </c>
      <c r="Y212" t="s">
        <v>36</v>
      </c>
      <c r="Z212" t="s">
        <v>682</v>
      </c>
      <c r="AA212" t="s">
        <v>37</v>
      </c>
      <c r="AB212" t="s">
        <v>37</v>
      </c>
      <c r="AD212" t="s">
        <v>37</v>
      </c>
      <c r="AE212" t="s">
        <v>37</v>
      </c>
      <c r="AF212" t="s">
        <v>37</v>
      </c>
    </row>
    <row r="213" spans="1:32">
      <c r="A213">
        <v>210</v>
      </c>
      <c r="B213" t="s">
        <v>29</v>
      </c>
      <c r="C213" t="s">
        <v>389</v>
      </c>
      <c r="D213" t="s">
        <v>48</v>
      </c>
      <c r="L213" t="s">
        <v>390</v>
      </c>
      <c r="Q213" t="s">
        <v>743</v>
      </c>
      <c r="R213" t="s">
        <v>744</v>
      </c>
      <c r="S213" s="1" t="s">
        <v>43</v>
      </c>
      <c r="T213" t="s">
        <v>195</v>
      </c>
      <c r="U213" t="s">
        <v>36</v>
      </c>
      <c r="V213" t="s">
        <v>682</v>
      </c>
      <c r="X213" t="s">
        <v>90</v>
      </c>
      <c r="Y213" t="s">
        <v>165</v>
      </c>
      <c r="Z213" t="s">
        <v>682</v>
      </c>
      <c r="AA213" t="s">
        <v>37</v>
      </c>
      <c r="AB213" t="s">
        <v>37</v>
      </c>
      <c r="AD213" t="s">
        <v>37</v>
      </c>
      <c r="AE213" t="s">
        <v>37</v>
      </c>
      <c r="AF213" t="s">
        <v>37</v>
      </c>
    </row>
    <row r="214" spans="1:32">
      <c r="A214">
        <v>211</v>
      </c>
      <c r="B214" t="s">
        <v>29</v>
      </c>
      <c r="C214" t="s">
        <v>393</v>
      </c>
      <c r="D214" t="s">
        <v>48</v>
      </c>
      <c r="L214" t="s">
        <v>394</v>
      </c>
      <c r="Q214" t="s">
        <v>745</v>
      </c>
      <c r="R214" t="s">
        <v>746</v>
      </c>
      <c r="S214" s="1" t="s">
        <v>43</v>
      </c>
      <c r="T214" t="s">
        <v>195</v>
      </c>
      <c r="U214" t="s">
        <v>89</v>
      </c>
      <c r="V214" t="s">
        <v>58</v>
      </c>
      <c r="X214" t="s">
        <v>90</v>
      </c>
      <c r="Y214" t="s">
        <v>165</v>
      </c>
      <c r="Z214" t="s">
        <v>682</v>
      </c>
      <c r="AA214" t="s">
        <v>37</v>
      </c>
      <c r="AB214" t="s">
        <v>37</v>
      </c>
      <c r="AD214" t="s">
        <v>37</v>
      </c>
      <c r="AE214" t="s">
        <v>37</v>
      </c>
      <c r="AF214" t="s">
        <v>37</v>
      </c>
    </row>
    <row r="215" spans="1:32">
      <c r="A215">
        <v>212</v>
      </c>
      <c r="B215" t="s">
        <v>29</v>
      </c>
      <c r="C215" t="s">
        <v>400</v>
      </c>
      <c r="D215" t="s">
        <v>48</v>
      </c>
      <c r="L215" t="s">
        <v>401</v>
      </c>
      <c r="Q215" t="s">
        <v>747</v>
      </c>
      <c r="R215" t="s">
        <v>748</v>
      </c>
      <c r="S215" s="1" t="s">
        <v>43</v>
      </c>
      <c r="T215" t="s">
        <v>195</v>
      </c>
      <c r="U215" t="s">
        <v>89</v>
      </c>
      <c r="V215" t="s">
        <v>58</v>
      </c>
      <c r="X215" t="s">
        <v>90</v>
      </c>
      <c r="Y215" t="s">
        <v>165</v>
      </c>
      <c r="Z215" t="s">
        <v>682</v>
      </c>
      <c r="AA215" t="s">
        <v>37</v>
      </c>
      <c r="AB215" t="s">
        <v>37</v>
      </c>
      <c r="AD215" t="s">
        <v>37</v>
      </c>
      <c r="AE215" t="s">
        <v>37</v>
      </c>
      <c r="AF215" t="s">
        <v>37</v>
      </c>
    </row>
    <row r="216" spans="1:32">
      <c r="A216">
        <v>213</v>
      </c>
      <c r="B216" t="s">
        <v>29</v>
      </c>
      <c r="C216" t="s">
        <v>404</v>
      </c>
      <c r="D216" t="s">
        <v>48</v>
      </c>
      <c r="L216" t="s">
        <v>405</v>
      </c>
      <c r="Q216" t="s">
        <v>749</v>
      </c>
      <c r="R216" t="s">
        <v>750</v>
      </c>
      <c r="S216" s="1" t="s">
        <v>43</v>
      </c>
      <c r="T216" t="s">
        <v>195</v>
      </c>
      <c r="U216" t="s">
        <v>36</v>
      </c>
      <c r="V216" t="s">
        <v>682</v>
      </c>
      <c r="X216" t="s">
        <v>90</v>
      </c>
      <c r="Y216" t="s">
        <v>165</v>
      </c>
      <c r="Z216" t="s">
        <v>682</v>
      </c>
      <c r="AA216" t="s">
        <v>37</v>
      </c>
      <c r="AB216" t="s">
        <v>37</v>
      </c>
      <c r="AD216" t="s">
        <v>37</v>
      </c>
      <c r="AE216" t="s">
        <v>37</v>
      </c>
      <c r="AF216" t="s">
        <v>37</v>
      </c>
    </row>
    <row r="217" spans="1:32">
      <c r="A217">
        <v>214</v>
      </c>
      <c r="B217" t="s">
        <v>29</v>
      </c>
      <c r="C217" t="s">
        <v>408</v>
      </c>
      <c r="D217" t="s">
        <v>60</v>
      </c>
      <c r="L217" t="s">
        <v>409</v>
      </c>
      <c r="Q217" t="s">
        <v>410</v>
      </c>
      <c r="R217" t="s">
        <v>411</v>
      </c>
      <c r="S217" s="1" t="s">
        <v>43</v>
      </c>
      <c r="T217" t="s">
        <v>195</v>
      </c>
      <c r="U217" t="s">
        <v>36</v>
      </c>
      <c r="V217" t="s">
        <v>682</v>
      </c>
      <c r="X217" t="s">
        <v>90</v>
      </c>
      <c r="Y217" t="s">
        <v>165</v>
      </c>
      <c r="Z217" t="s">
        <v>37</v>
      </c>
      <c r="AA217" t="s">
        <v>37</v>
      </c>
      <c r="AB217" t="s">
        <v>37</v>
      </c>
      <c r="AD217" t="s">
        <v>37</v>
      </c>
      <c r="AE217" t="s">
        <v>37</v>
      </c>
      <c r="AF217" t="s">
        <v>37</v>
      </c>
    </row>
    <row r="218" spans="1:32">
      <c r="A218">
        <v>215</v>
      </c>
      <c r="B218" t="s">
        <v>29</v>
      </c>
      <c r="C218" t="s">
        <v>415</v>
      </c>
      <c r="D218" t="s">
        <v>69</v>
      </c>
      <c r="M218" t="s">
        <v>416</v>
      </c>
      <c r="Q218" t="s">
        <v>417</v>
      </c>
      <c r="R218" t="s">
        <v>418</v>
      </c>
      <c r="S218" s="1" t="s">
        <v>34</v>
      </c>
      <c r="T218" t="s">
        <v>195</v>
      </c>
      <c r="U218" t="s">
        <v>36</v>
      </c>
      <c r="V218" t="s">
        <v>682</v>
      </c>
      <c r="X218" t="s">
        <v>90</v>
      </c>
      <c r="Y218" t="s">
        <v>45</v>
      </c>
      <c r="Z218" t="s">
        <v>682</v>
      </c>
      <c r="AA218" t="s">
        <v>37</v>
      </c>
      <c r="AB218" t="s">
        <v>37</v>
      </c>
      <c r="AD218" t="s">
        <v>37</v>
      </c>
      <c r="AE218" t="s">
        <v>37</v>
      </c>
      <c r="AF218" t="s">
        <v>37</v>
      </c>
    </row>
    <row r="219" spans="1:32">
      <c r="A219">
        <v>216</v>
      </c>
      <c r="B219" t="s">
        <v>29</v>
      </c>
      <c r="C219" t="s">
        <v>419</v>
      </c>
      <c r="D219" t="s">
        <v>48</v>
      </c>
      <c r="N219" t="s">
        <v>420</v>
      </c>
      <c r="Q219" t="s">
        <v>751</v>
      </c>
      <c r="R219" t="s">
        <v>752</v>
      </c>
      <c r="S219" s="1" t="s">
        <v>43</v>
      </c>
      <c r="T219" t="s">
        <v>195</v>
      </c>
      <c r="U219" t="s">
        <v>36</v>
      </c>
      <c r="V219" t="s">
        <v>682</v>
      </c>
      <c r="X219" t="s">
        <v>90</v>
      </c>
      <c r="Y219" t="s">
        <v>165</v>
      </c>
      <c r="Z219" t="s">
        <v>682</v>
      </c>
      <c r="AA219" t="s">
        <v>37</v>
      </c>
      <c r="AB219" t="s">
        <v>37</v>
      </c>
      <c r="AD219" t="s">
        <v>37</v>
      </c>
      <c r="AE219" t="s">
        <v>37</v>
      </c>
      <c r="AF219" t="s">
        <v>37</v>
      </c>
    </row>
    <row r="220" spans="1:32">
      <c r="A220">
        <v>217</v>
      </c>
      <c r="B220" t="s">
        <v>29</v>
      </c>
      <c r="C220" t="s">
        <v>425</v>
      </c>
      <c r="D220" t="s">
        <v>60</v>
      </c>
      <c r="L220" t="s">
        <v>426</v>
      </c>
      <c r="Q220" t="s">
        <v>427</v>
      </c>
      <c r="R220" t="s">
        <v>428</v>
      </c>
      <c r="S220" s="1" t="s">
        <v>43</v>
      </c>
      <c r="T220" t="s">
        <v>195</v>
      </c>
      <c r="U220" t="s">
        <v>45</v>
      </c>
      <c r="V220" t="s">
        <v>682</v>
      </c>
      <c r="X220" t="s">
        <v>90</v>
      </c>
      <c r="Y220" t="s">
        <v>165</v>
      </c>
      <c r="Z220" t="s">
        <v>37</v>
      </c>
      <c r="AA220" t="s">
        <v>37</v>
      </c>
      <c r="AB220" t="s">
        <v>37</v>
      </c>
      <c r="AD220" t="s">
        <v>37</v>
      </c>
      <c r="AE220" t="s">
        <v>37</v>
      </c>
      <c r="AF220" t="s">
        <v>37</v>
      </c>
    </row>
    <row r="221" spans="1:32">
      <c r="A221">
        <v>218</v>
      </c>
      <c r="B221" t="s">
        <v>29</v>
      </c>
      <c r="C221" t="s">
        <v>415</v>
      </c>
      <c r="D221" t="s">
        <v>69</v>
      </c>
      <c r="M221" t="s">
        <v>416</v>
      </c>
      <c r="Q221" t="s">
        <v>429</v>
      </c>
      <c r="R221" t="s">
        <v>430</v>
      </c>
      <c r="S221" s="1" t="s">
        <v>34</v>
      </c>
      <c r="T221" t="s">
        <v>195</v>
      </c>
      <c r="U221" t="s">
        <v>45</v>
      </c>
      <c r="V221" t="s">
        <v>682</v>
      </c>
      <c r="X221" t="s">
        <v>90</v>
      </c>
      <c r="Y221" t="s">
        <v>45</v>
      </c>
      <c r="Z221" t="s">
        <v>682</v>
      </c>
      <c r="AA221" t="s">
        <v>37</v>
      </c>
      <c r="AB221" t="s">
        <v>37</v>
      </c>
      <c r="AD221" t="s">
        <v>37</v>
      </c>
      <c r="AE221" t="s">
        <v>37</v>
      </c>
      <c r="AF221" t="s">
        <v>37</v>
      </c>
    </row>
    <row r="222" spans="1:32">
      <c r="A222">
        <v>219</v>
      </c>
      <c r="B222" t="s">
        <v>29</v>
      </c>
      <c r="C222" t="s">
        <v>419</v>
      </c>
      <c r="D222" t="s">
        <v>48</v>
      </c>
      <c r="N222" t="s">
        <v>420</v>
      </c>
      <c r="Q222" t="s">
        <v>753</v>
      </c>
      <c r="R222" t="s">
        <v>754</v>
      </c>
      <c r="S222" s="1" t="s">
        <v>43</v>
      </c>
      <c r="T222" t="s">
        <v>195</v>
      </c>
      <c r="U222" t="s">
        <v>45</v>
      </c>
      <c r="V222" t="s">
        <v>682</v>
      </c>
      <c r="X222" t="s">
        <v>90</v>
      </c>
      <c r="Y222" t="s">
        <v>165</v>
      </c>
      <c r="Z222" t="s">
        <v>682</v>
      </c>
      <c r="AA222" t="s">
        <v>37</v>
      </c>
      <c r="AB222" t="s">
        <v>37</v>
      </c>
      <c r="AD222" t="s">
        <v>37</v>
      </c>
      <c r="AE222" t="s">
        <v>37</v>
      </c>
      <c r="AF222" t="s">
        <v>37</v>
      </c>
    </row>
    <row r="223" spans="1:32">
      <c r="A223">
        <v>220</v>
      </c>
      <c r="B223" t="s">
        <v>29</v>
      </c>
      <c r="C223" t="s">
        <v>434</v>
      </c>
      <c r="D223" t="s">
        <v>60</v>
      </c>
      <c r="L223" t="s">
        <v>435</v>
      </c>
      <c r="Q223" t="s">
        <v>436</v>
      </c>
      <c r="R223" t="s">
        <v>437</v>
      </c>
      <c r="S223" s="1" t="s">
        <v>43</v>
      </c>
      <c r="T223" t="s">
        <v>195</v>
      </c>
      <c r="U223" t="s">
        <v>36</v>
      </c>
      <c r="V223" t="s">
        <v>682</v>
      </c>
      <c r="X223" t="s">
        <v>90</v>
      </c>
      <c r="Y223" t="s">
        <v>165</v>
      </c>
      <c r="Z223" t="s">
        <v>37</v>
      </c>
      <c r="AA223" t="s">
        <v>37</v>
      </c>
      <c r="AB223" t="s">
        <v>37</v>
      </c>
      <c r="AD223" t="s">
        <v>37</v>
      </c>
      <c r="AE223" t="s">
        <v>37</v>
      </c>
      <c r="AF223" t="s">
        <v>37</v>
      </c>
    </row>
    <row r="224" spans="1:32">
      <c r="A224">
        <v>221</v>
      </c>
      <c r="B224" t="s">
        <v>29</v>
      </c>
      <c r="C224" t="s">
        <v>415</v>
      </c>
      <c r="D224" t="s">
        <v>69</v>
      </c>
      <c r="M224" t="s">
        <v>416</v>
      </c>
      <c r="Q224" t="s">
        <v>438</v>
      </c>
      <c r="R224" t="s">
        <v>550</v>
      </c>
      <c r="S224" s="1" t="s">
        <v>34</v>
      </c>
      <c r="T224" t="s">
        <v>195</v>
      </c>
      <c r="U224" t="s">
        <v>36</v>
      </c>
      <c r="V224" t="s">
        <v>682</v>
      </c>
      <c r="X224" t="s">
        <v>90</v>
      </c>
      <c r="Y224" t="s">
        <v>45</v>
      </c>
      <c r="Z224" t="s">
        <v>682</v>
      </c>
      <c r="AA224" t="s">
        <v>37</v>
      </c>
      <c r="AB224" t="s">
        <v>37</v>
      </c>
      <c r="AD224" t="s">
        <v>37</v>
      </c>
      <c r="AE224" t="s">
        <v>37</v>
      </c>
      <c r="AF224" t="s">
        <v>37</v>
      </c>
    </row>
    <row r="225" spans="1:32">
      <c r="A225">
        <v>222</v>
      </c>
      <c r="B225" t="s">
        <v>29</v>
      </c>
      <c r="C225" t="s">
        <v>440</v>
      </c>
      <c r="D225" t="s">
        <v>48</v>
      </c>
      <c r="N225" t="s">
        <v>441</v>
      </c>
      <c r="Q225" t="s">
        <v>755</v>
      </c>
      <c r="R225" t="s">
        <v>756</v>
      </c>
      <c r="S225" s="1" t="s">
        <v>43</v>
      </c>
      <c r="T225" t="s">
        <v>195</v>
      </c>
      <c r="U225" t="s">
        <v>36</v>
      </c>
      <c r="V225" t="s">
        <v>682</v>
      </c>
      <c r="X225" t="s">
        <v>90</v>
      </c>
      <c r="Y225" t="s">
        <v>165</v>
      </c>
      <c r="Z225" t="s">
        <v>682</v>
      </c>
      <c r="AA225" t="s">
        <v>37</v>
      </c>
      <c r="AB225" t="s">
        <v>37</v>
      </c>
      <c r="AD225" t="s">
        <v>37</v>
      </c>
      <c r="AE225" t="s">
        <v>37</v>
      </c>
      <c r="AF225" t="s">
        <v>37</v>
      </c>
    </row>
    <row r="226" spans="1:32">
      <c r="A226">
        <v>223</v>
      </c>
      <c r="B226" t="s">
        <v>29</v>
      </c>
      <c r="C226" t="s">
        <v>446</v>
      </c>
      <c r="D226" t="s">
        <v>60</v>
      </c>
      <c r="J226" t="s">
        <v>447</v>
      </c>
      <c r="Q226" t="s">
        <v>757</v>
      </c>
      <c r="R226" t="s">
        <v>758</v>
      </c>
      <c r="S226" s="1" t="s">
        <v>43</v>
      </c>
      <c r="T226" t="s">
        <v>195</v>
      </c>
      <c r="U226" t="s">
        <v>36</v>
      </c>
      <c r="V226" t="s">
        <v>682</v>
      </c>
      <c r="X226" t="s">
        <v>90</v>
      </c>
      <c r="Y226" t="s">
        <v>165</v>
      </c>
      <c r="Z226" t="s">
        <v>37</v>
      </c>
      <c r="AA226" t="s">
        <v>37</v>
      </c>
      <c r="AB226" t="s">
        <v>37</v>
      </c>
      <c r="AD226" t="s">
        <v>37</v>
      </c>
      <c r="AE226" t="s">
        <v>37</v>
      </c>
      <c r="AF226" t="s">
        <v>37</v>
      </c>
    </row>
    <row r="227" spans="1:32">
      <c r="A227">
        <v>224</v>
      </c>
      <c r="B227" t="s">
        <v>29</v>
      </c>
      <c r="C227" t="s">
        <v>452</v>
      </c>
      <c r="D227" t="s">
        <v>69</v>
      </c>
      <c r="K227" t="s">
        <v>453</v>
      </c>
      <c r="Q227" t="s">
        <v>759</v>
      </c>
      <c r="R227" t="s">
        <v>760</v>
      </c>
      <c r="S227" s="1" t="s">
        <v>34</v>
      </c>
      <c r="T227" t="s">
        <v>195</v>
      </c>
      <c r="U227" t="s">
        <v>36</v>
      </c>
      <c r="V227" t="s">
        <v>682</v>
      </c>
      <c r="X227" t="s">
        <v>90</v>
      </c>
      <c r="Y227" t="s">
        <v>45</v>
      </c>
      <c r="Z227" t="s">
        <v>682</v>
      </c>
      <c r="AA227" t="s">
        <v>37</v>
      </c>
      <c r="AB227" t="s">
        <v>37</v>
      </c>
      <c r="AD227" t="s">
        <v>37</v>
      </c>
      <c r="AE227" t="s">
        <v>37</v>
      </c>
      <c r="AF227" t="s">
        <v>37</v>
      </c>
    </row>
    <row r="228" spans="1:32">
      <c r="A228">
        <v>225</v>
      </c>
      <c r="B228" t="s">
        <v>29</v>
      </c>
      <c r="C228" t="s">
        <v>456</v>
      </c>
      <c r="D228" t="s">
        <v>48</v>
      </c>
      <c r="L228" t="s">
        <v>457</v>
      </c>
      <c r="Q228" t="s">
        <v>761</v>
      </c>
      <c r="R228" t="s">
        <v>762</v>
      </c>
      <c r="S228" s="1" t="s">
        <v>43</v>
      </c>
      <c r="T228" t="s">
        <v>195</v>
      </c>
      <c r="U228" t="s">
        <v>36</v>
      </c>
      <c r="V228" t="s">
        <v>682</v>
      </c>
      <c r="X228" t="s">
        <v>90</v>
      </c>
      <c r="Y228" t="s">
        <v>165</v>
      </c>
      <c r="Z228" t="s">
        <v>682</v>
      </c>
      <c r="AA228" t="s">
        <v>37</v>
      </c>
      <c r="AB228" t="s">
        <v>37</v>
      </c>
      <c r="AD228" t="s">
        <v>37</v>
      </c>
      <c r="AE228" t="s">
        <v>37</v>
      </c>
      <c r="AF228" t="s">
        <v>37</v>
      </c>
    </row>
    <row r="229" spans="1:32">
      <c r="A229">
        <v>226</v>
      </c>
      <c r="B229" t="s">
        <v>29</v>
      </c>
      <c r="C229" t="s">
        <v>462</v>
      </c>
      <c r="D229" t="s">
        <v>48</v>
      </c>
      <c r="L229" t="s">
        <v>463</v>
      </c>
      <c r="Q229" t="s">
        <v>763</v>
      </c>
      <c r="R229" t="s">
        <v>764</v>
      </c>
      <c r="S229" s="1" t="s">
        <v>43</v>
      </c>
      <c r="T229" t="s">
        <v>195</v>
      </c>
      <c r="U229" t="s">
        <v>89</v>
      </c>
      <c r="V229" t="s">
        <v>58</v>
      </c>
      <c r="X229" t="s">
        <v>90</v>
      </c>
      <c r="Y229" t="s">
        <v>165</v>
      </c>
      <c r="Z229" t="s">
        <v>682</v>
      </c>
      <c r="AA229" t="s">
        <v>37</v>
      </c>
      <c r="AB229" t="s">
        <v>37</v>
      </c>
      <c r="AD229" t="s">
        <v>37</v>
      </c>
      <c r="AE229" t="s">
        <v>37</v>
      </c>
      <c r="AF229" t="s">
        <v>37</v>
      </c>
    </row>
    <row r="230" spans="1:32">
      <c r="A230">
        <v>227</v>
      </c>
      <c r="B230" t="s">
        <v>29</v>
      </c>
      <c r="C230" t="s">
        <v>468</v>
      </c>
      <c r="D230" t="s">
        <v>48</v>
      </c>
      <c r="L230" t="s">
        <v>469</v>
      </c>
      <c r="Q230" t="s">
        <v>765</v>
      </c>
      <c r="R230" t="s">
        <v>766</v>
      </c>
      <c r="S230" s="1" t="s">
        <v>43</v>
      </c>
      <c r="T230" t="s">
        <v>195</v>
      </c>
      <c r="U230" t="s">
        <v>89</v>
      </c>
      <c r="V230" t="s">
        <v>58</v>
      </c>
      <c r="X230" t="s">
        <v>90</v>
      </c>
      <c r="Y230" t="s">
        <v>165</v>
      </c>
      <c r="Z230" t="s">
        <v>682</v>
      </c>
      <c r="AA230" t="s">
        <v>37</v>
      </c>
      <c r="AB230" t="s">
        <v>37</v>
      </c>
      <c r="AD230" t="s">
        <v>37</v>
      </c>
      <c r="AE230" t="s">
        <v>37</v>
      </c>
      <c r="AF230" t="s">
        <v>37</v>
      </c>
    </row>
    <row r="231" spans="1:32">
      <c r="A231">
        <v>228</v>
      </c>
      <c r="B231" t="s">
        <v>29</v>
      </c>
      <c r="C231" t="s">
        <v>474</v>
      </c>
      <c r="D231" t="s">
        <v>48</v>
      </c>
      <c r="L231" t="s">
        <v>475</v>
      </c>
      <c r="Q231" t="s">
        <v>767</v>
      </c>
      <c r="R231" t="s">
        <v>768</v>
      </c>
      <c r="S231" s="1" t="s">
        <v>43</v>
      </c>
      <c r="T231" t="s">
        <v>195</v>
      </c>
      <c r="U231" t="s">
        <v>89</v>
      </c>
      <c r="V231" t="s">
        <v>58</v>
      </c>
      <c r="X231" t="s">
        <v>90</v>
      </c>
      <c r="Y231" t="s">
        <v>165</v>
      </c>
      <c r="Z231" t="s">
        <v>682</v>
      </c>
      <c r="AA231" t="s">
        <v>37</v>
      </c>
      <c r="AB231" t="s">
        <v>37</v>
      </c>
      <c r="AD231" t="s">
        <v>37</v>
      </c>
      <c r="AE231" t="s">
        <v>37</v>
      </c>
      <c r="AF231" t="s">
        <v>37</v>
      </c>
    </row>
    <row r="232" spans="1:32">
      <c r="A232">
        <v>229</v>
      </c>
      <c r="B232" t="s">
        <v>29</v>
      </c>
      <c r="C232" t="s">
        <v>480</v>
      </c>
      <c r="D232" t="s">
        <v>48</v>
      </c>
      <c r="L232" t="s">
        <v>481</v>
      </c>
      <c r="Q232" t="s">
        <v>769</v>
      </c>
      <c r="R232" t="s">
        <v>770</v>
      </c>
      <c r="S232" s="1" t="s">
        <v>64</v>
      </c>
      <c r="T232" t="s">
        <v>195</v>
      </c>
      <c r="U232" t="s">
        <v>484</v>
      </c>
      <c r="V232" t="s">
        <v>58</v>
      </c>
      <c r="X232" t="s">
        <v>90</v>
      </c>
      <c r="Y232" t="s">
        <v>165</v>
      </c>
      <c r="Z232" t="s">
        <v>682</v>
      </c>
      <c r="AA232" t="s">
        <v>37</v>
      </c>
      <c r="AB232" t="s">
        <v>37</v>
      </c>
      <c r="AD232" t="s">
        <v>37</v>
      </c>
      <c r="AE232" t="s">
        <v>37</v>
      </c>
      <c r="AF232" t="s">
        <v>37</v>
      </c>
    </row>
    <row r="233" spans="1:32">
      <c r="A233">
        <v>230</v>
      </c>
      <c r="B233" t="s">
        <v>29</v>
      </c>
      <c r="C233" t="s">
        <v>771</v>
      </c>
      <c r="D233" t="s">
        <v>60</v>
      </c>
      <c r="H233" t="s">
        <v>772</v>
      </c>
      <c r="Q233" t="s">
        <v>773</v>
      </c>
      <c r="R233" t="s">
        <v>774</v>
      </c>
      <c r="S233" s="1" t="s">
        <v>43</v>
      </c>
      <c r="T233" t="s">
        <v>195</v>
      </c>
      <c r="U233" t="s">
        <v>36</v>
      </c>
      <c r="V233" t="s">
        <v>682</v>
      </c>
      <c r="X233" t="s">
        <v>90</v>
      </c>
      <c r="Y233" t="s">
        <v>165</v>
      </c>
      <c r="Z233" t="s">
        <v>37</v>
      </c>
      <c r="AA233" t="s">
        <v>37</v>
      </c>
      <c r="AB233" t="s">
        <v>37</v>
      </c>
      <c r="AD233" t="s">
        <v>37</v>
      </c>
      <c r="AE233" t="s">
        <v>37</v>
      </c>
      <c r="AF233" t="s">
        <v>37</v>
      </c>
    </row>
    <row r="234" spans="1:32">
      <c r="A234">
        <v>231</v>
      </c>
      <c r="B234" t="s">
        <v>29</v>
      </c>
      <c r="C234" t="s">
        <v>340</v>
      </c>
      <c r="D234" t="s">
        <v>69</v>
      </c>
      <c r="I234" t="s">
        <v>341</v>
      </c>
      <c r="Q234" t="s">
        <v>775</v>
      </c>
      <c r="R234" t="s">
        <v>776</v>
      </c>
      <c r="S234" s="1" t="s">
        <v>34</v>
      </c>
      <c r="T234" t="s">
        <v>195</v>
      </c>
      <c r="U234" t="s">
        <v>36</v>
      </c>
      <c r="V234" t="s">
        <v>682</v>
      </c>
      <c r="X234" t="s">
        <v>90</v>
      </c>
      <c r="Y234" t="s">
        <v>36</v>
      </c>
      <c r="Z234" t="s">
        <v>682</v>
      </c>
      <c r="AA234" t="s">
        <v>37</v>
      </c>
      <c r="AB234" t="s">
        <v>37</v>
      </c>
      <c r="AD234" t="s">
        <v>37</v>
      </c>
      <c r="AE234" t="s">
        <v>37</v>
      </c>
      <c r="AF234" t="s">
        <v>37</v>
      </c>
    </row>
    <row r="235" spans="1:32">
      <c r="A235">
        <v>232</v>
      </c>
      <c r="B235" t="s">
        <v>29</v>
      </c>
      <c r="C235" t="s">
        <v>344</v>
      </c>
      <c r="D235" t="s">
        <v>48</v>
      </c>
      <c r="J235" t="s">
        <v>345</v>
      </c>
      <c r="Q235" t="s">
        <v>777</v>
      </c>
      <c r="R235" t="s">
        <v>778</v>
      </c>
      <c r="S235" s="1" t="s">
        <v>43</v>
      </c>
      <c r="T235" t="s">
        <v>195</v>
      </c>
      <c r="U235" t="s">
        <v>36</v>
      </c>
      <c r="V235" t="s">
        <v>682</v>
      </c>
      <c r="X235" t="s">
        <v>90</v>
      </c>
      <c r="Y235" t="s">
        <v>165</v>
      </c>
      <c r="Z235" t="s">
        <v>682</v>
      </c>
      <c r="AA235" t="s">
        <v>37</v>
      </c>
      <c r="AB235" t="s">
        <v>37</v>
      </c>
      <c r="AD235" t="s">
        <v>37</v>
      </c>
      <c r="AE235" t="s">
        <v>37</v>
      </c>
      <c r="AF235" t="s">
        <v>37</v>
      </c>
    </row>
    <row r="236" spans="1:32">
      <c r="A236">
        <v>233</v>
      </c>
      <c r="B236" t="s">
        <v>29</v>
      </c>
      <c r="C236" t="s">
        <v>350</v>
      </c>
      <c r="D236" t="s">
        <v>48</v>
      </c>
      <c r="J236" t="s">
        <v>351</v>
      </c>
      <c r="Q236" t="s">
        <v>779</v>
      </c>
      <c r="R236" t="s">
        <v>780</v>
      </c>
      <c r="S236" s="1" t="s">
        <v>43</v>
      </c>
      <c r="T236" t="s">
        <v>195</v>
      </c>
      <c r="U236" t="s">
        <v>354</v>
      </c>
      <c r="V236" t="s">
        <v>58</v>
      </c>
      <c r="Y236" t="s">
        <v>165</v>
      </c>
      <c r="Z236" t="s">
        <v>682</v>
      </c>
      <c r="AA236" t="s">
        <v>37</v>
      </c>
      <c r="AB236" t="s">
        <v>37</v>
      </c>
      <c r="AD236" t="s">
        <v>37</v>
      </c>
      <c r="AE236" t="s">
        <v>37</v>
      </c>
      <c r="AF236" t="s">
        <v>37</v>
      </c>
    </row>
    <row r="237" spans="1:32">
      <c r="A237">
        <v>234</v>
      </c>
      <c r="B237" t="s">
        <v>29</v>
      </c>
      <c r="C237" t="s">
        <v>359</v>
      </c>
      <c r="D237" t="s">
        <v>48</v>
      </c>
      <c r="J237" t="s">
        <v>360</v>
      </c>
      <c r="Q237" t="s">
        <v>781</v>
      </c>
      <c r="R237" t="s">
        <v>782</v>
      </c>
      <c r="S237" s="1" t="s">
        <v>43</v>
      </c>
      <c r="T237" t="s">
        <v>195</v>
      </c>
      <c r="U237" t="s">
        <v>89</v>
      </c>
      <c r="V237" t="s">
        <v>58</v>
      </c>
      <c r="X237" t="s">
        <v>90</v>
      </c>
      <c r="Y237" t="s">
        <v>165</v>
      </c>
      <c r="Z237" t="s">
        <v>682</v>
      </c>
      <c r="AA237" t="s">
        <v>37</v>
      </c>
      <c r="AB237" t="s">
        <v>37</v>
      </c>
      <c r="AD237" t="s">
        <v>37</v>
      </c>
      <c r="AE237" t="s">
        <v>37</v>
      </c>
      <c r="AF237" t="s">
        <v>37</v>
      </c>
    </row>
    <row r="238" spans="1:32">
      <c r="A238">
        <v>235</v>
      </c>
      <c r="B238" t="s">
        <v>29</v>
      </c>
      <c r="C238" t="s">
        <v>379</v>
      </c>
      <c r="D238" t="s">
        <v>60</v>
      </c>
      <c r="J238" t="s">
        <v>380</v>
      </c>
      <c r="Q238" t="s">
        <v>783</v>
      </c>
      <c r="R238" t="s">
        <v>784</v>
      </c>
      <c r="S238" s="1" t="s">
        <v>43</v>
      </c>
      <c r="T238" t="s">
        <v>195</v>
      </c>
      <c r="U238" t="s">
        <v>36</v>
      </c>
      <c r="V238" t="s">
        <v>682</v>
      </c>
      <c r="X238" t="s">
        <v>90</v>
      </c>
      <c r="Y238" t="s">
        <v>165</v>
      </c>
      <c r="Z238" t="s">
        <v>37</v>
      </c>
      <c r="AA238" t="s">
        <v>37</v>
      </c>
      <c r="AB238" t="s">
        <v>37</v>
      </c>
      <c r="AD238" t="s">
        <v>37</v>
      </c>
      <c r="AE238" t="s">
        <v>37</v>
      </c>
      <c r="AF238" t="s">
        <v>37</v>
      </c>
    </row>
    <row r="239" spans="1:32">
      <c r="A239">
        <v>236</v>
      </c>
      <c r="B239" t="s">
        <v>29</v>
      </c>
      <c r="C239" t="s">
        <v>385</v>
      </c>
      <c r="D239" t="s">
        <v>69</v>
      </c>
      <c r="K239" t="s">
        <v>386</v>
      </c>
      <c r="Q239" t="s">
        <v>785</v>
      </c>
      <c r="R239" t="s">
        <v>388</v>
      </c>
      <c r="S239" s="1" t="s">
        <v>34</v>
      </c>
      <c r="T239" t="s">
        <v>195</v>
      </c>
      <c r="U239" t="s">
        <v>36</v>
      </c>
      <c r="V239" t="s">
        <v>682</v>
      </c>
      <c r="X239" t="s">
        <v>90</v>
      </c>
      <c r="Y239" t="s">
        <v>36</v>
      </c>
      <c r="Z239" t="s">
        <v>682</v>
      </c>
      <c r="AA239" t="s">
        <v>37</v>
      </c>
      <c r="AB239" t="s">
        <v>37</v>
      </c>
      <c r="AD239" t="s">
        <v>37</v>
      </c>
      <c r="AE239" t="s">
        <v>37</v>
      </c>
      <c r="AF239" t="s">
        <v>37</v>
      </c>
    </row>
    <row r="240" spans="1:32">
      <c r="A240">
        <v>237</v>
      </c>
      <c r="B240" t="s">
        <v>29</v>
      </c>
      <c r="C240" t="s">
        <v>389</v>
      </c>
      <c r="D240" t="s">
        <v>48</v>
      </c>
      <c r="L240" t="s">
        <v>390</v>
      </c>
      <c r="Q240" t="s">
        <v>786</v>
      </c>
      <c r="R240" t="s">
        <v>787</v>
      </c>
      <c r="S240" s="1" t="s">
        <v>43</v>
      </c>
      <c r="T240" t="s">
        <v>195</v>
      </c>
      <c r="U240" t="s">
        <v>36</v>
      </c>
      <c r="V240" t="s">
        <v>682</v>
      </c>
      <c r="X240" t="s">
        <v>90</v>
      </c>
      <c r="Y240" t="s">
        <v>165</v>
      </c>
      <c r="Z240" t="s">
        <v>682</v>
      </c>
      <c r="AA240" t="s">
        <v>37</v>
      </c>
      <c r="AB240" t="s">
        <v>37</v>
      </c>
      <c r="AD240" t="s">
        <v>37</v>
      </c>
      <c r="AE240" t="s">
        <v>37</v>
      </c>
      <c r="AF240" t="s">
        <v>37</v>
      </c>
    </row>
    <row r="241" spans="1:32">
      <c r="A241">
        <v>238</v>
      </c>
      <c r="B241" t="s">
        <v>29</v>
      </c>
      <c r="C241" t="s">
        <v>393</v>
      </c>
      <c r="D241" t="s">
        <v>48</v>
      </c>
      <c r="L241" t="s">
        <v>394</v>
      </c>
      <c r="Q241" t="s">
        <v>788</v>
      </c>
      <c r="R241" t="s">
        <v>789</v>
      </c>
      <c r="S241" s="1" t="s">
        <v>43</v>
      </c>
      <c r="T241" t="s">
        <v>195</v>
      </c>
      <c r="U241" t="s">
        <v>89</v>
      </c>
      <c r="V241" t="s">
        <v>58</v>
      </c>
      <c r="X241" t="s">
        <v>90</v>
      </c>
      <c r="Y241" t="s">
        <v>165</v>
      </c>
      <c r="Z241" t="s">
        <v>682</v>
      </c>
      <c r="AA241" t="s">
        <v>37</v>
      </c>
      <c r="AB241" t="s">
        <v>37</v>
      </c>
      <c r="AD241" t="s">
        <v>37</v>
      </c>
      <c r="AE241" t="s">
        <v>37</v>
      </c>
      <c r="AF241" t="s">
        <v>37</v>
      </c>
    </row>
    <row r="242" spans="1:32">
      <c r="A242">
        <v>239</v>
      </c>
      <c r="B242" t="s">
        <v>29</v>
      </c>
      <c r="C242" t="s">
        <v>400</v>
      </c>
      <c r="D242" t="s">
        <v>48</v>
      </c>
      <c r="L242" t="s">
        <v>401</v>
      </c>
      <c r="Q242" t="s">
        <v>790</v>
      </c>
      <c r="R242" t="s">
        <v>791</v>
      </c>
      <c r="S242" s="1" t="s">
        <v>43</v>
      </c>
      <c r="T242" t="s">
        <v>195</v>
      </c>
      <c r="U242" t="s">
        <v>89</v>
      </c>
      <c r="V242" t="s">
        <v>58</v>
      </c>
      <c r="X242" t="s">
        <v>90</v>
      </c>
      <c r="Y242" t="s">
        <v>165</v>
      </c>
      <c r="Z242" t="s">
        <v>682</v>
      </c>
      <c r="AA242" t="s">
        <v>37</v>
      </c>
      <c r="AB242" t="s">
        <v>37</v>
      </c>
      <c r="AD242" t="s">
        <v>37</v>
      </c>
      <c r="AE242" t="s">
        <v>37</v>
      </c>
      <c r="AF242" t="s">
        <v>37</v>
      </c>
    </row>
    <row r="243" spans="1:32">
      <c r="A243">
        <v>240</v>
      </c>
      <c r="B243" t="s">
        <v>29</v>
      </c>
      <c r="C243" t="s">
        <v>404</v>
      </c>
      <c r="D243" t="s">
        <v>48</v>
      </c>
      <c r="L243" t="s">
        <v>405</v>
      </c>
      <c r="Q243" t="s">
        <v>792</v>
      </c>
      <c r="R243" t="s">
        <v>793</v>
      </c>
      <c r="S243" s="1" t="s">
        <v>43</v>
      </c>
      <c r="T243" t="s">
        <v>195</v>
      </c>
      <c r="U243" t="s">
        <v>36</v>
      </c>
      <c r="V243" t="s">
        <v>682</v>
      </c>
      <c r="X243" t="s">
        <v>90</v>
      </c>
      <c r="Y243" t="s">
        <v>165</v>
      </c>
      <c r="Z243" t="s">
        <v>682</v>
      </c>
      <c r="AA243" t="s">
        <v>37</v>
      </c>
      <c r="AB243" t="s">
        <v>37</v>
      </c>
      <c r="AD243" t="s">
        <v>37</v>
      </c>
      <c r="AE243" t="s">
        <v>37</v>
      </c>
      <c r="AF243" t="s">
        <v>37</v>
      </c>
    </row>
    <row r="244" spans="1:32">
      <c r="A244">
        <v>241</v>
      </c>
      <c r="B244" t="s">
        <v>29</v>
      </c>
      <c r="C244" t="s">
        <v>408</v>
      </c>
      <c r="D244" t="s">
        <v>60</v>
      </c>
      <c r="L244" t="s">
        <v>409</v>
      </c>
      <c r="Q244" t="s">
        <v>410</v>
      </c>
      <c r="R244" t="s">
        <v>411</v>
      </c>
      <c r="S244" s="1" t="s">
        <v>43</v>
      </c>
      <c r="T244" t="s">
        <v>195</v>
      </c>
      <c r="U244" t="s">
        <v>36</v>
      </c>
      <c r="V244" t="s">
        <v>682</v>
      </c>
      <c r="X244" t="s">
        <v>90</v>
      </c>
      <c r="Y244" t="s">
        <v>165</v>
      </c>
      <c r="Z244" t="s">
        <v>37</v>
      </c>
      <c r="AA244" t="s">
        <v>37</v>
      </c>
      <c r="AB244" t="s">
        <v>37</v>
      </c>
      <c r="AD244" t="s">
        <v>37</v>
      </c>
      <c r="AE244" t="s">
        <v>37</v>
      </c>
      <c r="AF244" t="s">
        <v>37</v>
      </c>
    </row>
    <row r="245" spans="1:32">
      <c r="A245">
        <v>242</v>
      </c>
      <c r="B245" t="s">
        <v>29</v>
      </c>
      <c r="C245" t="s">
        <v>415</v>
      </c>
      <c r="D245" t="s">
        <v>69</v>
      </c>
      <c r="M245" t="s">
        <v>416</v>
      </c>
      <c r="Q245" t="s">
        <v>417</v>
      </c>
      <c r="R245" t="s">
        <v>418</v>
      </c>
      <c r="S245" s="1" t="s">
        <v>34</v>
      </c>
      <c r="T245" t="s">
        <v>195</v>
      </c>
      <c r="U245" t="s">
        <v>36</v>
      </c>
      <c r="V245" t="s">
        <v>682</v>
      </c>
      <c r="X245" t="s">
        <v>90</v>
      </c>
      <c r="Y245" t="s">
        <v>36</v>
      </c>
      <c r="Z245" t="s">
        <v>682</v>
      </c>
      <c r="AA245" t="s">
        <v>37</v>
      </c>
      <c r="AB245" t="s">
        <v>37</v>
      </c>
      <c r="AD245" t="s">
        <v>37</v>
      </c>
      <c r="AE245" t="s">
        <v>37</v>
      </c>
      <c r="AF245" t="s">
        <v>37</v>
      </c>
    </row>
    <row r="246" spans="1:32">
      <c r="A246">
        <v>243</v>
      </c>
      <c r="B246" t="s">
        <v>29</v>
      </c>
      <c r="C246" t="s">
        <v>419</v>
      </c>
      <c r="D246" t="s">
        <v>48</v>
      </c>
      <c r="N246" t="s">
        <v>420</v>
      </c>
      <c r="Q246" t="s">
        <v>794</v>
      </c>
      <c r="R246" t="s">
        <v>795</v>
      </c>
      <c r="S246" s="1" t="s">
        <v>43</v>
      </c>
      <c r="T246" t="s">
        <v>195</v>
      </c>
      <c r="U246" t="s">
        <v>36</v>
      </c>
      <c r="V246" t="s">
        <v>682</v>
      </c>
      <c r="X246" t="s">
        <v>90</v>
      </c>
      <c r="Y246" t="s">
        <v>165</v>
      </c>
      <c r="Z246" t="s">
        <v>682</v>
      </c>
      <c r="AA246" t="s">
        <v>37</v>
      </c>
      <c r="AB246" t="s">
        <v>37</v>
      </c>
      <c r="AD246" t="s">
        <v>37</v>
      </c>
      <c r="AE246" t="s">
        <v>37</v>
      </c>
      <c r="AF246" t="s">
        <v>37</v>
      </c>
    </row>
    <row r="247" spans="1:32">
      <c r="A247">
        <v>244</v>
      </c>
      <c r="B247" t="s">
        <v>29</v>
      </c>
      <c r="C247" t="s">
        <v>425</v>
      </c>
      <c r="D247" t="s">
        <v>60</v>
      </c>
      <c r="L247" t="s">
        <v>426</v>
      </c>
      <c r="Q247" t="s">
        <v>427</v>
      </c>
      <c r="R247" t="s">
        <v>428</v>
      </c>
      <c r="S247" s="1" t="s">
        <v>43</v>
      </c>
      <c r="T247" t="s">
        <v>195</v>
      </c>
      <c r="U247" t="s">
        <v>45</v>
      </c>
      <c r="V247" t="s">
        <v>682</v>
      </c>
      <c r="X247" t="s">
        <v>90</v>
      </c>
      <c r="Y247" t="s">
        <v>165</v>
      </c>
      <c r="Z247" t="s">
        <v>37</v>
      </c>
      <c r="AA247" t="s">
        <v>37</v>
      </c>
      <c r="AB247" t="s">
        <v>37</v>
      </c>
      <c r="AD247" t="s">
        <v>37</v>
      </c>
      <c r="AE247" t="s">
        <v>37</v>
      </c>
      <c r="AF247" t="s">
        <v>37</v>
      </c>
    </row>
    <row r="248" spans="1:32">
      <c r="A248">
        <v>245</v>
      </c>
      <c r="B248" t="s">
        <v>29</v>
      </c>
      <c r="C248" t="s">
        <v>415</v>
      </c>
      <c r="D248" t="s">
        <v>69</v>
      </c>
      <c r="M248" t="s">
        <v>416</v>
      </c>
      <c r="Q248" t="s">
        <v>429</v>
      </c>
      <c r="R248" t="s">
        <v>430</v>
      </c>
      <c r="S248" s="1" t="s">
        <v>34</v>
      </c>
      <c r="T248" t="s">
        <v>195</v>
      </c>
      <c r="U248" t="s">
        <v>45</v>
      </c>
      <c r="V248" t="s">
        <v>682</v>
      </c>
      <c r="X248" t="s">
        <v>90</v>
      </c>
      <c r="Y248" t="s">
        <v>45</v>
      </c>
      <c r="Z248" t="s">
        <v>682</v>
      </c>
      <c r="AA248" t="s">
        <v>37</v>
      </c>
      <c r="AB248" t="s">
        <v>37</v>
      </c>
      <c r="AD248" t="s">
        <v>37</v>
      </c>
      <c r="AE248" t="s">
        <v>37</v>
      </c>
      <c r="AF248" t="s">
        <v>37</v>
      </c>
    </row>
    <row r="249" spans="1:32">
      <c r="A249">
        <v>246</v>
      </c>
      <c r="B249" t="s">
        <v>29</v>
      </c>
      <c r="C249" t="s">
        <v>419</v>
      </c>
      <c r="D249" t="s">
        <v>48</v>
      </c>
      <c r="N249" t="s">
        <v>420</v>
      </c>
      <c r="Q249" t="s">
        <v>796</v>
      </c>
      <c r="R249" t="s">
        <v>797</v>
      </c>
      <c r="S249" s="1" t="s">
        <v>43</v>
      </c>
      <c r="T249" t="s">
        <v>195</v>
      </c>
      <c r="U249" t="s">
        <v>45</v>
      </c>
      <c r="V249" t="s">
        <v>682</v>
      </c>
      <c r="X249" t="s">
        <v>90</v>
      </c>
      <c r="Y249" t="s">
        <v>165</v>
      </c>
      <c r="Z249" t="s">
        <v>682</v>
      </c>
      <c r="AA249" t="s">
        <v>37</v>
      </c>
      <c r="AB249" t="s">
        <v>37</v>
      </c>
      <c r="AD249" t="s">
        <v>37</v>
      </c>
      <c r="AE249" t="s">
        <v>37</v>
      </c>
      <c r="AF249" t="s">
        <v>37</v>
      </c>
    </row>
    <row r="250" spans="1:32">
      <c r="A250">
        <v>247</v>
      </c>
      <c r="B250" t="s">
        <v>29</v>
      </c>
      <c r="C250" t="s">
        <v>434</v>
      </c>
      <c r="D250" t="s">
        <v>60</v>
      </c>
      <c r="L250" t="s">
        <v>435</v>
      </c>
      <c r="Q250" t="s">
        <v>436</v>
      </c>
      <c r="R250" t="s">
        <v>437</v>
      </c>
      <c r="S250" s="1" t="s">
        <v>43</v>
      </c>
      <c r="T250" t="s">
        <v>195</v>
      </c>
      <c r="U250" t="s">
        <v>36</v>
      </c>
      <c r="V250" t="s">
        <v>682</v>
      </c>
      <c r="X250" t="s">
        <v>90</v>
      </c>
      <c r="Y250" t="s">
        <v>165</v>
      </c>
      <c r="Z250" t="s">
        <v>37</v>
      </c>
      <c r="AA250" t="s">
        <v>37</v>
      </c>
      <c r="AB250" t="s">
        <v>37</v>
      </c>
      <c r="AD250" t="s">
        <v>37</v>
      </c>
      <c r="AE250" t="s">
        <v>37</v>
      </c>
      <c r="AF250" t="s">
        <v>37</v>
      </c>
    </row>
    <row r="251" spans="1:32">
      <c r="A251">
        <v>248</v>
      </c>
      <c r="B251" t="s">
        <v>29</v>
      </c>
      <c r="C251" t="s">
        <v>415</v>
      </c>
      <c r="D251" t="s">
        <v>69</v>
      </c>
      <c r="M251" t="s">
        <v>416</v>
      </c>
      <c r="Q251" t="s">
        <v>438</v>
      </c>
      <c r="R251" t="s">
        <v>550</v>
      </c>
      <c r="S251" s="1" t="s">
        <v>34</v>
      </c>
      <c r="T251" t="s">
        <v>195</v>
      </c>
      <c r="U251" t="s">
        <v>36</v>
      </c>
      <c r="V251" t="s">
        <v>682</v>
      </c>
      <c r="X251" t="s">
        <v>90</v>
      </c>
      <c r="Y251" t="s">
        <v>36</v>
      </c>
      <c r="Z251" t="s">
        <v>682</v>
      </c>
      <c r="AA251" t="s">
        <v>37</v>
      </c>
      <c r="AB251" t="s">
        <v>37</v>
      </c>
      <c r="AD251" t="s">
        <v>37</v>
      </c>
      <c r="AE251" t="s">
        <v>37</v>
      </c>
      <c r="AF251" t="s">
        <v>37</v>
      </c>
    </row>
    <row r="252" spans="1:32">
      <c r="A252">
        <v>249</v>
      </c>
      <c r="B252" t="s">
        <v>29</v>
      </c>
      <c r="C252" t="s">
        <v>440</v>
      </c>
      <c r="D252" t="s">
        <v>48</v>
      </c>
      <c r="N252" t="s">
        <v>441</v>
      </c>
      <c r="Q252" t="s">
        <v>798</v>
      </c>
      <c r="R252" t="s">
        <v>799</v>
      </c>
      <c r="S252" s="1" t="s">
        <v>43</v>
      </c>
      <c r="T252" t="s">
        <v>195</v>
      </c>
      <c r="U252" t="s">
        <v>36</v>
      </c>
      <c r="V252" t="s">
        <v>682</v>
      </c>
      <c r="X252" t="s">
        <v>90</v>
      </c>
      <c r="Y252" t="s">
        <v>165</v>
      </c>
      <c r="Z252" t="s">
        <v>682</v>
      </c>
      <c r="AA252" t="s">
        <v>37</v>
      </c>
      <c r="AB252" t="s">
        <v>37</v>
      </c>
      <c r="AD252" t="s">
        <v>37</v>
      </c>
      <c r="AE252" t="s">
        <v>37</v>
      </c>
      <c r="AF252" t="s">
        <v>37</v>
      </c>
    </row>
    <row r="253" spans="1:32">
      <c r="A253">
        <v>250</v>
      </c>
      <c r="B253" t="s">
        <v>29</v>
      </c>
      <c r="C253" t="s">
        <v>446</v>
      </c>
      <c r="D253" t="s">
        <v>60</v>
      </c>
      <c r="J253" t="s">
        <v>447</v>
      </c>
      <c r="Q253" t="s">
        <v>800</v>
      </c>
      <c r="R253" t="s">
        <v>801</v>
      </c>
      <c r="S253" s="1" t="s">
        <v>43</v>
      </c>
      <c r="T253" t="s">
        <v>195</v>
      </c>
      <c r="U253" t="s">
        <v>36</v>
      </c>
      <c r="V253" t="s">
        <v>682</v>
      </c>
      <c r="X253" t="s">
        <v>90</v>
      </c>
      <c r="Y253" t="s">
        <v>165</v>
      </c>
      <c r="Z253" t="s">
        <v>37</v>
      </c>
      <c r="AA253" t="s">
        <v>37</v>
      </c>
      <c r="AB253" t="s">
        <v>37</v>
      </c>
      <c r="AD253" t="s">
        <v>37</v>
      </c>
      <c r="AE253" t="s">
        <v>37</v>
      </c>
      <c r="AF253" t="s">
        <v>37</v>
      </c>
    </row>
    <row r="254" spans="1:32">
      <c r="A254">
        <v>251</v>
      </c>
      <c r="B254" t="s">
        <v>29</v>
      </c>
      <c r="C254" t="s">
        <v>452</v>
      </c>
      <c r="D254" t="s">
        <v>69</v>
      </c>
      <c r="K254" t="s">
        <v>453</v>
      </c>
      <c r="Q254" t="s">
        <v>802</v>
      </c>
      <c r="R254" t="s">
        <v>803</v>
      </c>
      <c r="S254" s="1" t="s">
        <v>34</v>
      </c>
      <c r="T254" t="s">
        <v>195</v>
      </c>
      <c r="U254" t="s">
        <v>36</v>
      </c>
      <c r="V254" t="s">
        <v>682</v>
      </c>
      <c r="X254" t="s">
        <v>90</v>
      </c>
      <c r="Y254" t="s">
        <v>36</v>
      </c>
      <c r="Z254" t="s">
        <v>682</v>
      </c>
      <c r="AA254" t="s">
        <v>37</v>
      </c>
      <c r="AB254" t="s">
        <v>37</v>
      </c>
      <c r="AD254" t="s">
        <v>37</v>
      </c>
      <c r="AE254" t="s">
        <v>37</v>
      </c>
      <c r="AF254" t="s">
        <v>37</v>
      </c>
    </row>
    <row r="255" spans="1:32">
      <c r="A255">
        <v>252</v>
      </c>
      <c r="B255" t="s">
        <v>29</v>
      </c>
      <c r="C255" t="s">
        <v>456</v>
      </c>
      <c r="D255" t="s">
        <v>48</v>
      </c>
      <c r="L255" t="s">
        <v>457</v>
      </c>
      <c r="Q255" t="s">
        <v>804</v>
      </c>
      <c r="R255" t="s">
        <v>805</v>
      </c>
      <c r="S255" s="1" t="s">
        <v>43</v>
      </c>
      <c r="T255" t="s">
        <v>195</v>
      </c>
      <c r="U255" t="s">
        <v>36</v>
      </c>
      <c r="V255" t="s">
        <v>682</v>
      </c>
      <c r="X255" t="s">
        <v>90</v>
      </c>
      <c r="Y255" t="s">
        <v>165</v>
      </c>
      <c r="Z255" t="s">
        <v>682</v>
      </c>
      <c r="AA255" t="s">
        <v>37</v>
      </c>
      <c r="AB255" t="s">
        <v>37</v>
      </c>
      <c r="AD255" t="s">
        <v>37</v>
      </c>
      <c r="AE255" t="s">
        <v>37</v>
      </c>
      <c r="AF255" t="s">
        <v>37</v>
      </c>
    </row>
    <row r="256" spans="1:32">
      <c r="A256">
        <v>253</v>
      </c>
      <c r="B256" t="s">
        <v>29</v>
      </c>
      <c r="C256" t="s">
        <v>462</v>
      </c>
      <c r="D256" t="s">
        <v>48</v>
      </c>
      <c r="L256" t="s">
        <v>463</v>
      </c>
      <c r="Q256" t="s">
        <v>806</v>
      </c>
      <c r="R256" t="s">
        <v>807</v>
      </c>
      <c r="S256" s="1" t="s">
        <v>43</v>
      </c>
      <c r="T256" t="s">
        <v>195</v>
      </c>
      <c r="U256" t="s">
        <v>89</v>
      </c>
      <c r="V256" t="s">
        <v>58</v>
      </c>
      <c r="X256" t="s">
        <v>90</v>
      </c>
      <c r="Y256" t="s">
        <v>165</v>
      </c>
      <c r="Z256" t="s">
        <v>682</v>
      </c>
      <c r="AA256" t="s">
        <v>37</v>
      </c>
      <c r="AB256" t="s">
        <v>37</v>
      </c>
      <c r="AD256" t="s">
        <v>37</v>
      </c>
      <c r="AE256" t="s">
        <v>37</v>
      </c>
      <c r="AF256" t="s">
        <v>37</v>
      </c>
    </row>
    <row r="257" spans="1:32">
      <c r="A257">
        <v>254</v>
      </c>
      <c r="B257" t="s">
        <v>29</v>
      </c>
      <c r="C257" t="s">
        <v>468</v>
      </c>
      <c r="D257" t="s">
        <v>48</v>
      </c>
      <c r="L257" t="s">
        <v>469</v>
      </c>
      <c r="Q257" t="s">
        <v>808</v>
      </c>
      <c r="R257" t="s">
        <v>809</v>
      </c>
      <c r="S257" s="1" t="s">
        <v>43</v>
      </c>
      <c r="T257" t="s">
        <v>195</v>
      </c>
      <c r="U257" t="s">
        <v>89</v>
      </c>
      <c r="V257" t="s">
        <v>58</v>
      </c>
      <c r="X257" t="s">
        <v>90</v>
      </c>
      <c r="Y257" t="s">
        <v>165</v>
      </c>
      <c r="Z257" t="s">
        <v>682</v>
      </c>
      <c r="AA257" t="s">
        <v>37</v>
      </c>
      <c r="AB257" t="s">
        <v>37</v>
      </c>
      <c r="AD257" t="s">
        <v>37</v>
      </c>
      <c r="AE257" t="s">
        <v>37</v>
      </c>
      <c r="AF257" t="s">
        <v>37</v>
      </c>
    </row>
    <row r="258" spans="1:32">
      <c r="A258">
        <v>255</v>
      </c>
      <c r="B258" t="s">
        <v>29</v>
      </c>
      <c r="C258" t="s">
        <v>474</v>
      </c>
      <c r="D258" t="s">
        <v>48</v>
      </c>
      <c r="L258" t="s">
        <v>475</v>
      </c>
      <c r="Q258" t="s">
        <v>810</v>
      </c>
      <c r="R258" t="s">
        <v>811</v>
      </c>
      <c r="S258" s="1" t="s">
        <v>43</v>
      </c>
      <c r="T258" t="s">
        <v>195</v>
      </c>
      <c r="U258" t="s">
        <v>89</v>
      </c>
      <c r="V258" t="s">
        <v>58</v>
      </c>
      <c r="X258" t="s">
        <v>90</v>
      </c>
      <c r="Y258" t="s">
        <v>165</v>
      </c>
      <c r="Z258" t="s">
        <v>682</v>
      </c>
      <c r="AA258" t="s">
        <v>37</v>
      </c>
      <c r="AB258" t="s">
        <v>37</v>
      </c>
      <c r="AD258" t="s">
        <v>37</v>
      </c>
      <c r="AE258" t="s">
        <v>37</v>
      </c>
      <c r="AF258" t="s">
        <v>37</v>
      </c>
    </row>
    <row r="259" spans="1:32">
      <c r="A259">
        <v>256</v>
      </c>
      <c r="B259" t="s">
        <v>29</v>
      </c>
      <c r="C259" t="s">
        <v>480</v>
      </c>
      <c r="D259" t="s">
        <v>48</v>
      </c>
      <c r="L259" t="s">
        <v>481</v>
      </c>
      <c r="Q259" t="s">
        <v>812</v>
      </c>
      <c r="R259" t="s">
        <v>813</v>
      </c>
      <c r="S259" s="1" t="s">
        <v>64</v>
      </c>
      <c r="T259" t="s">
        <v>195</v>
      </c>
      <c r="U259" t="s">
        <v>484</v>
      </c>
      <c r="V259" t="s">
        <v>58</v>
      </c>
      <c r="W259" t="s">
        <v>485</v>
      </c>
      <c r="X259" t="s">
        <v>486</v>
      </c>
      <c r="Y259" t="s">
        <v>165</v>
      </c>
      <c r="Z259" t="s">
        <v>682</v>
      </c>
      <c r="AA259" t="s">
        <v>37</v>
      </c>
      <c r="AB259" t="s">
        <v>37</v>
      </c>
      <c r="AD259" t="s">
        <v>37</v>
      </c>
      <c r="AE259" t="s">
        <v>37</v>
      </c>
      <c r="AF259" t="s">
        <v>37</v>
      </c>
    </row>
    <row r="260" spans="1:32">
      <c r="A260">
        <v>257</v>
      </c>
      <c r="B260" t="s">
        <v>29</v>
      </c>
      <c r="C260" t="s">
        <v>814</v>
      </c>
      <c r="D260" t="s">
        <v>60</v>
      </c>
      <c r="H260" t="s">
        <v>815</v>
      </c>
      <c r="Q260" t="s">
        <v>816</v>
      </c>
      <c r="R260" t="s">
        <v>817</v>
      </c>
      <c r="S260" s="1" t="s">
        <v>43</v>
      </c>
      <c r="T260" t="s">
        <v>44</v>
      </c>
      <c r="U260" t="s">
        <v>36</v>
      </c>
      <c r="V260" t="s">
        <v>682</v>
      </c>
      <c r="X260" t="s">
        <v>90</v>
      </c>
      <c r="Y260" t="s">
        <v>165</v>
      </c>
      <c r="Z260" t="s">
        <v>165</v>
      </c>
      <c r="AA260" t="s">
        <v>37</v>
      </c>
      <c r="AB260" t="s">
        <v>37</v>
      </c>
      <c r="AD260" t="s">
        <v>37</v>
      </c>
      <c r="AE260" t="s">
        <v>37</v>
      </c>
      <c r="AF260" t="s">
        <v>37</v>
      </c>
    </row>
    <row r="261" spans="1:32">
      <c r="A261">
        <v>258</v>
      </c>
      <c r="B261" t="s">
        <v>29</v>
      </c>
      <c r="C261" t="s">
        <v>818</v>
      </c>
      <c r="D261" t="s">
        <v>69</v>
      </c>
      <c r="I261" t="s">
        <v>819</v>
      </c>
      <c r="Q261" t="s">
        <v>820</v>
      </c>
      <c r="R261" t="s">
        <v>821</v>
      </c>
      <c r="S261" s="1" t="s">
        <v>34</v>
      </c>
      <c r="T261" t="s">
        <v>44</v>
      </c>
      <c r="V261" t="s">
        <v>682</v>
      </c>
      <c r="X261" t="s">
        <v>90</v>
      </c>
      <c r="Y261" t="s">
        <v>37</v>
      </c>
      <c r="Z261" t="s">
        <v>682</v>
      </c>
      <c r="AA261" t="s">
        <v>682</v>
      </c>
      <c r="AB261" t="s">
        <v>37</v>
      </c>
      <c r="AD261" t="s">
        <v>37</v>
      </c>
      <c r="AE261" t="s">
        <v>37</v>
      </c>
      <c r="AF261" t="s">
        <v>37</v>
      </c>
    </row>
    <row r="262" spans="1:32">
      <c r="A262">
        <v>259</v>
      </c>
      <c r="B262" t="s">
        <v>29</v>
      </c>
      <c r="C262" t="s">
        <v>822</v>
      </c>
      <c r="D262" t="s">
        <v>48</v>
      </c>
      <c r="J262" t="s">
        <v>823</v>
      </c>
      <c r="Q262" t="s">
        <v>824</v>
      </c>
      <c r="R262" t="s">
        <v>825</v>
      </c>
      <c r="S262" s="1" t="s">
        <v>43</v>
      </c>
      <c r="T262" t="s">
        <v>157</v>
      </c>
      <c r="U262" t="s">
        <v>615</v>
      </c>
      <c r="V262" t="s">
        <v>58</v>
      </c>
      <c r="X262" t="s">
        <v>90</v>
      </c>
      <c r="Y262" t="s">
        <v>165</v>
      </c>
      <c r="Z262" t="s">
        <v>165</v>
      </c>
      <c r="AA262" t="s">
        <v>37</v>
      </c>
      <c r="AB262" t="s">
        <v>37</v>
      </c>
      <c r="AD262" t="s">
        <v>37</v>
      </c>
      <c r="AE262" t="s">
        <v>37</v>
      </c>
      <c r="AF262" t="s">
        <v>37</v>
      </c>
    </row>
    <row r="263" spans="1:32">
      <c r="A263">
        <v>260</v>
      </c>
      <c r="B263" t="s">
        <v>29</v>
      </c>
      <c r="C263" t="s">
        <v>826</v>
      </c>
      <c r="D263" t="s">
        <v>48</v>
      </c>
      <c r="J263" t="s">
        <v>827</v>
      </c>
      <c r="Q263" t="s">
        <v>828</v>
      </c>
      <c r="R263" t="s">
        <v>829</v>
      </c>
      <c r="S263" s="1" t="s">
        <v>43</v>
      </c>
      <c r="T263" t="s">
        <v>157</v>
      </c>
      <c r="U263" t="s">
        <v>615</v>
      </c>
      <c r="V263" t="s">
        <v>58</v>
      </c>
      <c r="X263" t="s">
        <v>90</v>
      </c>
      <c r="Y263" t="s">
        <v>165</v>
      </c>
      <c r="Z263" t="s">
        <v>165</v>
      </c>
      <c r="AA263" t="s">
        <v>37</v>
      </c>
      <c r="AB263" t="s">
        <v>37</v>
      </c>
      <c r="AD263" t="s">
        <v>37</v>
      </c>
      <c r="AE263" t="s">
        <v>37</v>
      </c>
      <c r="AF263" t="s">
        <v>37</v>
      </c>
    </row>
    <row r="264" spans="1:32">
      <c r="A264">
        <v>261</v>
      </c>
      <c r="B264" t="s">
        <v>29</v>
      </c>
      <c r="C264" t="s">
        <v>830</v>
      </c>
      <c r="D264" t="s">
        <v>48</v>
      </c>
      <c r="J264" t="s">
        <v>831</v>
      </c>
      <c r="Q264" t="s">
        <v>832</v>
      </c>
      <c r="R264" t="s">
        <v>833</v>
      </c>
      <c r="S264" s="1" t="s">
        <v>43</v>
      </c>
      <c r="T264" t="s">
        <v>157</v>
      </c>
      <c r="U264" t="s">
        <v>36</v>
      </c>
      <c r="V264" t="s">
        <v>834</v>
      </c>
      <c r="X264" t="s">
        <v>90</v>
      </c>
      <c r="Y264" t="s">
        <v>165</v>
      </c>
      <c r="Z264" t="s">
        <v>165</v>
      </c>
      <c r="AA264" t="s">
        <v>37</v>
      </c>
      <c r="AB264" t="s">
        <v>37</v>
      </c>
      <c r="AD264" t="s">
        <v>37</v>
      </c>
      <c r="AE264" t="s">
        <v>37</v>
      </c>
      <c r="AF264" t="s">
        <v>37</v>
      </c>
    </row>
    <row r="265" spans="1:32">
      <c r="A265">
        <v>262</v>
      </c>
      <c r="B265" t="s">
        <v>29</v>
      </c>
      <c r="C265" t="s">
        <v>835</v>
      </c>
      <c r="D265" t="s">
        <v>48</v>
      </c>
      <c r="J265" t="s">
        <v>836</v>
      </c>
      <c r="Q265" t="s">
        <v>837</v>
      </c>
      <c r="R265" t="s">
        <v>838</v>
      </c>
      <c r="S265" s="1" t="s">
        <v>43</v>
      </c>
      <c r="T265" t="s">
        <v>44</v>
      </c>
      <c r="U265" t="s">
        <v>257</v>
      </c>
      <c r="V265" t="s">
        <v>839</v>
      </c>
      <c r="X265" t="s">
        <v>90</v>
      </c>
      <c r="Y265" t="s">
        <v>165</v>
      </c>
      <c r="Z265" t="s">
        <v>165</v>
      </c>
      <c r="AA265" t="s">
        <v>37</v>
      </c>
      <c r="AB265" t="s">
        <v>37</v>
      </c>
      <c r="AD265" t="s">
        <v>37</v>
      </c>
      <c r="AE265" t="s">
        <v>37</v>
      </c>
      <c r="AF265" t="s">
        <v>37</v>
      </c>
    </row>
    <row r="266" spans="1:32">
      <c r="A266">
        <v>263</v>
      </c>
      <c r="B266" t="s">
        <v>29</v>
      </c>
      <c r="C266" t="s">
        <v>840</v>
      </c>
      <c r="D266" t="s">
        <v>60</v>
      </c>
      <c r="H266" t="s">
        <v>841</v>
      </c>
      <c r="Q266" t="s">
        <v>842</v>
      </c>
      <c r="R266" t="s">
        <v>843</v>
      </c>
      <c r="S266" s="1" t="s">
        <v>43</v>
      </c>
      <c r="T266" t="s">
        <v>188</v>
      </c>
      <c r="U266" t="s">
        <v>36</v>
      </c>
      <c r="V266" t="s">
        <v>834</v>
      </c>
      <c r="X266" t="s">
        <v>90</v>
      </c>
      <c r="Y266" t="s">
        <v>165</v>
      </c>
      <c r="Z266" t="s">
        <v>37</v>
      </c>
      <c r="AA266" t="s">
        <v>37</v>
      </c>
      <c r="AB266" t="s">
        <v>37</v>
      </c>
      <c r="AD266" t="s">
        <v>37</v>
      </c>
      <c r="AE266" t="s">
        <v>37</v>
      </c>
      <c r="AF266" t="s">
        <v>37</v>
      </c>
    </row>
    <row r="267" spans="1:32">
      <c r="A267">
        <v>264</v>
      </c>
      <c r="B267" t="s">
        <v>29</v>
      </c>
      <c r="C267" t="s">
        <v>818</v>
      </c>
      <c r="D267" t="s">
        <v>69</v>
      </c>
      <c r="I267" t="s">
        <v>819</v>
      </c>
      <c r="Q267" t="s">
        <v>844</v>
      </c>
      <c r="R267" t="s">
        <v>845</v>
      </c>
      <c r="S267" s="1" t="s">
        <v>34</v>
      </c>
      <c r="T267" t="s">
        <v>195</v>
      </c>
      <c r="U267" t="s">
        <v>36</v>
      </c>
      <c r="V267" t="s">
        <v>834</v>
      </c>
      <c r="X267" t="s">
        <v>90</v>
      </c>
      <c r="Y267" t="s">
        <v>36</v>
      </c>
      <c r="Z267" t="s">
        <v>682</v>
      </c>
      <c r="AA267" t="s">
        <v>37</v>
      </c>
      <c r="AB267" t="s">
        <v>37</v>
      </c>
      <c r="AD267" t="s">
        <v>37</v>
      </c>
      <c r="AE267" t="s">
        <v>37</v>
      </c>
      <c r="AF267" t="s">
        <v>37</v>
      </c>
    </row>
    <row r="268" spans="1:32">
      <c r="A268">
        <v>265</v>
      </c>
      <c r="B268" t="s">
        <v>29</v>
      </c>
      <c r="C268" t="s">
        <v>822</v>
      </c>
      <c r="D268" t="s">
        <v>48</v>
      </c>
      <c r="J268" t="s">
        <v>823</v>
      </c>
      <c r="Q268" t="s">
        <v>824</v>
      </c>
      <c r="R268" t="s">
        <v>846</v>
      </c>
      <c r="S268" s="1" t="s">
        <v>43</v>
      </c>
      <c r="T268" t="s">
        <v>195</v>
      </c>
      <c r="U268" t="s">
        <v>615</v>
      </c>
      <c r="V268" t="s">
        <v>58</v>
      </c>
      <c r="X268" t="s">
        <v>90</v>
      </c>
      <c r="Y268" t="s">
        <v>165</v>
      </c>
      <c r="Z268" t="s">
        <v>682</v>
      </c>
      <c r="AA268" t="s">
        <v>37</v>
      </c>
      <c r="AB268" t="s">
        <v>37</v>
      </c>
      <c r="AD268" t="s">
        <v>37</v>
      </c>
      <c r="AE268" t="s">
        <v>37</v>
      </c>
      <c r="AF268" t="s">
        <v>37</v>
      </c>
    </row>
    <row r="269" spans="1:32">
      <c r="A269">
        <v>266</v>
      </c>
      <c r="B269" t="s">
        <v>29</v>
      </c>
      <c r="C269" t="s">
        <v>826</v>
      </c>
      <c r="D269" t="s">
        <v>48</v>
      </c>
      <c r="J269" t="s">
        <v>827</v>
      </c>
      <c r="Q269" t="s">
        <v>828</v>
      </c>
      <c r="R269" t="s">
        <v>847</v>
      </c>
      <c r="S269" s="1" t="s">
        <v>43</v>
      </c>
      <c r="T269" t="s">
        <v>195</v>
      </c>
      <c r="U269" t="s">
        <v>615</v>
      </c>
      <c r="V269" t="s">
        <v>58</v>
      </c>
      <c r="X269" t="s">
        <v>90</v>
      </c>
      <c r="Y269" t="s">
        <v>165</v>
      </c>
      <c r="Z269" t="s">
        <v>682</v>
      </c>
      <c r="AA269" t="s">
        <v>37</v>
      </c>
      <c r="AB269" t="s">
        <v>37</v>
      </c>
      <c r="AD269" t="s">
        <v>37</v>
      </c>
      <c r="AE269" t="s">
        <v>37</v>
      </c>
      <c r="AF269" t="s">
        <v>37</v>
      </c>
    </row>
    <row r="270" spans="1:32">
      <c r="A270">
        <v>267</v>
      </c>
      <c r="B270" t="s">
        <v>29</v>
      </c>
      <c r="C270" t="s">
        <v>830</v>
      </c>
      <c r="D270" t="s">
        <v>48</v>
      </c>
      <c r="J270" t="s">
        <v>831</v>
      </c>
      <c r="Q270" t="s">
        <v>832</v>
      </c>
      <c r="R270" t="s">
        <v>833</v>
      </c>
      <c r="S270" s="1" t="s">
        <v>43</v>
      </c>
      <c r="T270" t="s">
        <v>195</v>
      </c>
      <c r="U270" t="s">
        <v>36</v>
      </c>
      <c r="V270" t="s">
        <v>834</v>
      </c>
      <c r="X270" t="s">
        <v>90</v>
      </c>
      <c r="Y270" t="s">
        <v>165</v>
      </c>
      <c r="Z270" t="s">
        <v>682</v>
      </c>
      <c r="AA270" t="s">
        <v>37</v>
      </c>
      <c r="AB270" t="s">
        <v>37</v>
      </c>
      <c r="AD270" t="s">
        <v>37</v>
      </c>
      <c r="AE270" t="s">
        <v>37</v>
      </c>
      <c r="AF270" t="s">
        <v>37</v>
      </c>
    </row>
    <row r="271" spans="1:32">
      <c r="A271">
        <v>268</v>
      </c>
      <c r="B271" t="s">
        <v>29</v>
      </c>
      <c r="C271" t="s">
        <v>835</v>
      </c>
      <c r="D271" t="s">
        <v>48</v>
      </c>
      <c r="J271" t="s">
        <v>836</v>
      </c>
      <c r="Q271" t="s">
        <v>837</v>
      </c>
      <c r="R271" t="s">
        <v>838</v>
      </c>
      <c r="S271" s="1" t="s">
        <v>43</v>
      </c>
      <c r="T271" t="s">
        <v>195</v>
      </c>
      <c r="U271" t="s">
        <v>257</v>
      </c>
      <c r="V271" t="s">
        <v>58</v>
      </c>
      <c r="X271" t="s">
        <v>90</v>
      </c>
      <c r="Y271" t="s">
        <v>165</v>
      </c>
      <c r="Z271" t="s">
        <v>682</v>
      </c>
      <c r="AA271" t="s">
        <v>37</v>
      </c>
      <c r="AB271" t="s">
        <v>37</v>
      </c>
      <c r="AD271" t="s">
        <v>37</v>
      </c>
      <c r="AE271" t="s">
        <v>37</v>
      </c>
      <c r="AF271" t="s">
        <v>37</v>
      </c>
    </row>
    <row r="272" spans="1:32">
      <c r="A272">
        <v>269</v>
      </c>
      <c r="B272" t="s">
        <v>29</v>
      </c>
      <c r="C272" t="s">
        <v>848</v>
      </c>
      <c r="D272" t="s">
        <v>60</v>
      </c>
      <c r="H272" t="s">
        <v>849</v>
      </c>
      <c r="Q272" t="s">
        <v>850</v>
      </c>
      <c r="R272" t="s">
        <v>851</v>
      </c>
      <c r="S272" s="1" t="s">
        <v>210</v>
      </c>
      <c r="T272" t="s">
        <v>195</v>
      </c>
      <c r="U272" t="s">
        <v>36</v>
      </c>
      <c r="V272" t="s">
        <v>834</v>
      </c>
      <c r="X272" t="s">
        <v>90</v>
      </c>
      <c r="Y272" t="s">
        <v>165</v>
      </c>
      <c r="Z272" t="s">
        <v>165</v>
      </c>
      <c r="AA272" t="s">
        <v>37</v>
      </c>
      <c r="AB272" t="s">
        <v>223</v>
      </c>
      <c r="AD272" t="s">
        <v>852</v>
      </c>
      <c r="AE272" t="s">
        <v>853</v>
      </c>
      <c r="AF272" t="s">
        <v>210</v>
      </c>
    </row>
    <row r="273" spans="1:32">
      <c r="A273">
        <v>270</v>
      </c>
      <c r="B273" t="s">
        <v>29</v>
      </c>
      <c r="C273" t="s">
        <v>854</v>
      </c>
      <c r="D273" t="s">
        <v>69</v>
      </c>
      <c r="I273" t="s">
        <v>855</v>
      </c>
      <c r="Q273" t="s">
        <v>856</v>
      </c>
      <c r="R273" t="s">
        <v>857</v>
      </c>
      <c r="S273" s="1" t="s">
        <v>34</v>
      </c>
      <c r="T273" t="s">
        <v>195</v>
      </c>
      <c r="U273" t="s">
        <v>36</v>
      </c>
      <c r="V273" t="s">
        <v>834</v>
      </c>
      <c r="X273" t="s">
        <v>90</v>
      </c>
      <c r="Y273" t="s">
        <v>36</v>
      </c>
      <c r="Z273" t="s">
        <v>682</v>
      </c>
      <c r="AA273" t="s">
        <v>37</v>
      </c>
      <c r="AB273" t="s">
        <v>37</v>
      </c>
      <c r="AD273" t="s">
        <v>37</v>
      </c>
      <c r="AE273" t="s">
        <v>37</v>
      </c>
      <c r="AF273" t="s">
        <v>37</v>
      </c>
    </row>
    <row r="274" spans="1:32">
      <c r="A274">
        <v>271</v>
      </c>
      <c r="B274" t="s">
        <v>29</v>
      </c>
      <c r="C274" t="s">
        <v>858</v>
      </c>
      <c r="D274" t="s">
        <v>48</v>
      </c>
      <c r="J274" t="s">
        <v>859</v>
      </c>
      <c r="Q274" t="s">
        <v>860</v>
      </c>
      <c r="R274" t="s">
        <v>861</v>
      </c>
      <c r="S274" s="1" t="s">
        <v>43</v>
      </c>
      <c r="T274" t="s">
        <v>195</v>
      </c>
      <c r="U274" t="s">
        <v>862</v>
      </c>
      <c r="V274" t="s">
        <v>171</v>
      </c>
      <c r="X274" t="s">
        <v>90</v>
      </c>
      <c r="Y274" t="s">
        <v>165</v>
      </c>
      <c r="Z274" t="s">
        <v>165</v>
      </c>
      <c r="AA274" t="s">
        <v>37</v>
      </c>
      <c r="AB274" t="s">
        <v>223</v>
      </c>
      <c r="AD274" t="s">
        <v>863</v>
      </c>
      <c r="AE274" t="s">
        <v>864</v>
      </c>
      <c r="AF274" t="s">
        <v>64</v>
      </c>
    </row>
    <row r="275" spans="1:32">
      <c r="A275">
        <v>272</v>
      </c>
      <c r="B275" t="s">
        <v>29</v>
      </c>
      <c r="C275" t="s">
        <v>865</v>
      </c>
      <c r="D275" t="s">
        <v>48</v>
      </c>
      <c r="J275" t="s">
        <v>866</v>
      </c>
      <c r="Q275" t="s">
        <v>867</v>
      </c>
      <c r="R275" t="s">
        <v>868</v>
      </c>
      <c r="S275" s="1" t="s">
        <v>43</v>
      </c>
      <c r="T275" t="s">
        <v>195</v>
      </c>
      <c r="U275" t="s">
        <v>89</v>
      </c>
      <c r="V275" t="s">
        <v>58</v>
      </c>
      <c r="X275" t="s">
        <v>90</v>
      </c>
      <c r="Y275" t="s">
        <v>165</v>
      </c>
      <c r="Z275" t="s">
        <v>165</v>
      </c>
      <c r="AA275" t="s">
        <v>37</v>
      </c>
      <c r="AB275" t="s">
        <v>223</v>
      </c>
      <c r="AD275" t="s">
        <v>869</v>
      </c>
      <c r="AE275" t="s">
        <v>870</v>
      </c>
      <c r="AF275" t="s">
        <v>43</v>
      </c>
    </row>
    <row r="276" spans="1:32">
      <c r="A276">
        <v>273</v>
      </c>
      <c r="B276" t="s">
        <v>29</v>
      </c>
      <c r="C276" t="s">
        <v>871</v>
      </c>
      <c r="D276" t="s">
        <v>48</v>
      </c>
      <c r="J276" t="s">
        <v>872</v>
      </c>
      <c r="Q276" t="s">
        <v>873</v>
      </c>
      <c r="R276" t="s">
        <v>874</v>
      </c>
      <c r="S276" s="1" t="s">
        <v>43</v>
      </c>
      <c r="T276" t="s">
        <v>292</v>
      </c>
      <c r="U276" t="s">
        <v>615</v>
      </c>
      <c r="V276" t="s">
        <v>58</v>
      </c>
      <c r="X276" t="s">
        <v>90</v>
      </c>
      <c r="Y276" t="s">
        <v>165</v>
      </c>
      <c r="Z276" t="s">
        <v>165</v>
      </c>
      <c r="AA276" t="s">
        <v>37</v>
      </c>
      <c r="AB276" t="s">
        <v>37</v>
      </c>
      <c r="AD276" t="s">
        <v>37</v>
      </c>
      <c r="AE276" t="s">
        <v>37</v>
      </c>
      <c r="AF276" t="s">
        <v>37</v>
      </c>
    </row>
    <row r="277" spans="1:32">
      <c r="A277">
        <v>274</v>
      </c>
      <c r="B277" t="s">
        <v>29</v>
      </c>
      <c r="C277" t="s">
        <v>875</v>
      </c>
      <c r="D277" t="s">
        <v>60</v>
      </c>
      <c r="J277" t="s">
        <v>876</v>
      </c>
      <c r="Q277" t="s">
        <v>877</v>
      </c>
      <c r="R277" t="s">
        <v>878</v>
      </c>
      <c r="S277" s="1" t="s">
        <v>43</v>
      </c>
      <c r="T277" t="s">
        <v>44</v>
      </c>
      <c r="U277" t="s">
        <v>36</v>
      </c>
      <c r="V277" t="s">
        <v>834</v>
      </c>
      <c r="X277" t="s">
        <v>90</v>
      </c>
      <c r="Y277" t="s">
        <v>165</v>
      </c>
      <c r="Z277" t="s">
        <v>165</v>
      </c>
      <c r="AA277" t="s">
        <v>37</v>
      </c>
      <c r="AB277" t="s">
        <v>223</v>
      </c>
      <c r="AD277" t="s">
        <v>879</v>
      </c>
      <c r="AE277" t="s">
        <v>880</v>
      </c>
      <c r="AF277" t="s">
        <v>43</v>
      </c>
    </row>
    <row r="278" spans="1:32">
      <c r="A278">
        <v>275</v>
      </c>
      <c r="B278" t="s">
        <v>29</v>
      </c>
      <c r="C278" t="s">
        <v>881</v>
      </c>
      <c r="D278" t="s">
        <v>69</v>
      </c>
      <c r="K278" t="s">
        <v>882</v>
      </c>
      <c r="Q278" t="s">
        <v>883</v>
      </c>
      <c r="R278" t="s">
        <v>884</v>
      </c>
      <c r="S278" s="1" t="s">
        <v>34</v>
      </c>
      <c r="T278" t="s">
        <v>44</v>
      </c>
      <c r="U278" t="s">
        <v>36</v>
      </c>
      <c r="V278" t="s">
        <v>834</v>
      </c>
      <c r="X278" t="s">
        <v>90</v>
      </c>
      <c r="Y278" t="s">
        <v>36</v>
      </c>
      <c r="Z278" t="s">
        <v>45</v>
      </c>
      <c r="AA278" t="s">
        <v>37</v>
      </c>
      <c r="AB278" t="s">
        <v>37</v>
      </c>
      <c r="AD278" t="s">
        <v>37</v>
      </c>
      <c r="AE278" t="s">
        <v>37</v>
      </c>
      <c r="AF278" t="s">
        <v>37</v>
      </c>
    </row>
    <row r="279" spans="1:32">
      <c r="A279">
        <v>276</v>
      </c>
      <c r="B279" t="s">
        <v>29</v>
      </c>
      <c r="C279" t="s">
        <v>885</v>
      </c>
      <c r="D279" t="s">
        <v>48</v>
      </c>
      <c r="L279" t="s">
        <v>886</v>
      </c>
      <c r="Q279" t="s">
        <v>887</v>
      </c>
      <c r="R279" t="s">
        <v>888</v>
      </c>
      <c r="S279" s="1" t="s">
        <v>43</v>
      </c>
      <c r="T279" t="s">
        <v>44</v>
      </c>
      <c r="U279" t="s">
        <v>89</v>
      </c>
      <c r="V279" t="s">
        <v>58</v>
      </c>
      <c r="X279" t="s">
        <v>90</v>
      </c>
      <c r="Y279" t="s">
        <v>165</v>
      </c>
      <c r="Z279" t="s">
        <v>165</v>
      </c>
      <c r="AA279" t="s">
        <v>165</v>
      </c>
      <c r="AB279" t="s">
        <v>223</v>
      </c>
      <c r="AD279" t="s">
        <v>889</v>
      </c>
      <c r="AE279" t="s">
        <v>890</v>
      </c>
      <c r="AF279" t="s">
        <v>43</v>
      </c>
    </row>
    <row r="280" spans="1:32">
      <c r="A280">
        <v>277</v>
      </c>
      <c r="B280" t="s">
        <v>29</v>
      </c>
      <c r="C280" t="s">
        <v>891</v>
      </c>
      <c r="D280" t="s">
        <v>48</v>
      </c>
      <c r="L280" t="s">
        <v>892</v>
      </c>
      <c r="Q280" t="s">
        <v>893</v>
      </c>
      <c r="R280" t="s">
        <v>894</v>
      </c>
      <c r="S280" s="1" t="s">
        <v>43</v>
      </c>
      <c r="T280" t="s">
        <v>44</v>
      </c>
      <c r="U280" t="s">
        <v>36</v>
      </c>
      <c r="V280" t="s">
        <v>834</v>
      </c>
      <c r="X280" t="s">
        <v>90</v>
      </c>
      <c r="Y280" t="s">
        <v>165</v>
      </c>
      <c r="Z280" t="s">
        <v>165</v>
      </c>
      <c r="AA280" t="s">
        <v>165</v>
      </c>
      <c r="AB280" t="s">
        <v>223</v>
      </c>
      <c r="AD280" t="s">
        <v>895</v>
      </c>
      <c r="AE280" t="s">
        <v>896</v>
      </c>
      <c r="AF280" t="s">
        <v>64</v>
      </c>
    </row>
    <row r="281" spans="1:32">
      <c r="A281">
        <v>278</v>
      </c>
      <c r="B281" t="s">
        <v>29</v>
      </c>
      <c r="C281" t="s">
        <v>897</v>
      </c>
      <c r="D281" t="s">
        <v>48</v>
      </c>
      <c r="L281" t="s">
        <v>898</v>
      </c>
      <c r="Q281" t="s">
        <v>899</v>
      </c>
      <c r="R281" t="s">
        <v>900</v>
      </c>
      <c r="S281" s="1" t="s">
        <v>43</v>
      </c>
      <c r="T281" t="s">
        <v>195</v>
      </c>
      <c r="U281" t="s">
        <v>901</v>
      </c>
      <c r="V281" t="s">
        <v>902</v>
      </c>
      <c r="X281" t="s">
        <v>90</v>
      </c>
      <c r="Y281" t="s">
        <v>165</v>
      </c>
      <c r="Z281" t="s">
        <v>165</v>
      </c>
      <c r="AA281" t="s">
        <v>165</v>
      </c>
      <c r="AB281" t="s">
        <v>903</v>
      </c>
      <c r="AD281" t="s">
        <v>37</v>
      </c>
      <c r="AE281" t="s">
        <v>37</v>
      </c>
      <c r="AF281" t="s">
        <v>37</v>
      </c>
    </row>
    <row r="282" spans="1:32">
      <c r="A282">
        <v>279</v>
      </c>
      <c r="B282" t="s">
        <v>29</v>
      </c>
      <c r="C282" t="s">
        <v>904</v>
      </c>
      <c r="D282" t="s">
        <v>60</v>
      </c>
      <c r="J282" t="s">
        <v>905</v>
      </c>
      <c r="Q282" t="s">
        <v>906</v>
      </c>
      <c r="R282" t="s">
        <v>907</v>
      </c>
      <c r="S282" s="1" t="s">
        <v>43</v>
      </c>
      <c r="T282" t="s">
        <v>44</v>
      </c>
      <c r="U282" t="s">
        <v>36</v>
      </c>
      <c r="V282" t="s">
        <v>834</v>
      </c>
      <c r="X282" t="s">
        <v>90</v>
      </c>
      <c r="Y282" t="s">
        <v>165</v>
      </c>
      <c r="Z282" t="s">
        <v>165</v>
      </c>
      <c r="AA282" t="s">
        <v>165</v>
      </c>
      <c r="AB282" t="s">
        <v>37</v>
      </c>
      <c r="AD282" t="s">
        <v>37</v>
      </c>
      <c r="AE282" t="s">
        <v>37</v>
      </c>
      <c r="AF282" t="s">
        <v>37</v>
      </c>
    </row>
    <row r="283" spans="1:32">
      <c r="A283">
        <v>280</v>
      </c>
      <c r="B283" t="s">
        <v>29</v>
      </c>
      <c r="C283" t="s">
        <v>908</v>
      </c>
      <c r="D283" t="s">
        <v>69</v>
      </c>
      <c r="K283" t="s">
        <v>909</v>
      </c>
      <c r="Q283" t="s">
        <v>910</v>
      </c>
      <c r="R283" t="s">
        <v>911</v>
      </c>
      <c r="S283" s="1" t="s">
        <v>34</v>
      </c>
      <c r="T283" t="s">
        <v>44</v>
      </c>
      <c r="U283" t="s">
        <v>36</v>
      </c>
      <c r="V283" t="s">
        <v>45</v>
      </c>
      <c r="X283" t="s">
        <v>90</v>
      </c>
      <c r="Y283" t="s">
        <v>45</v>
      </c>
      <c r="Z283" t="s">
        <v>45</v>
      </c>
      <c r="AA283" t="s">
        <v>45</v>
      </c>
      <c r="AB283" t="s">
        <v>37</v>
      </c>
      <c r="AD283" t="s">
        <v>37</v>
      </c>
      <c r="AE283" t="s">
        <v>37</v>
      </c>
      <c r="AF283" t="s">
        <v>37</v>
      </c>
    </row>
    <row r="284" spans="1:32">
      <c r="A284">
        <v>281</v>
      </c>
      <c r="B284" t="s">
        <v>29</v>
      </c>
      <c r="C284" t="s">
        <v>912</v>
      </c>
      <c r="D284" t="s">
        <v>48</v>
      </c>
      <c r="L284" t="s">
        <v>913</v>
      </c>
      <c r="Q284" t="s">
        <v>914</v>
      </c>
      <c r="R284" t="s">
        <v>915</v>
      </c>
      <c r="S284" s="1" t="s">
        <v>43</v>
      </c>
      <c r="T284" t="s">
        <v>44</v>
      </c>
      <c r="U284" t="s">
        <v>89</v>
      </c>
      <c r="V284" t="s">
        <v>58</v>
      </c>
      <c r="X284" t="s">
        <v>90</v>
      </c>
      <c r="Y284" t="s">
        <v>165</v>
      </c>
      <c r="Z284" t="s">
        <v>165</v>
      </c>
      <c r="AA284" t="s">
        <v>165</v>
      </c>
      <c r="AB284" t="s">
        <v>37</v>
      </c>
      <c r="AD284" t="s">
        <v>37</v>
      </c>
      <c r="AE284" t="s">
        <v>37</v>
      </c>
      <c r="AF284" t="s">
        <v>37</v>
      </c>
    </row>
    <row r="285" spans="1:32">
      <c r="A285">
        <v>282</v>
      </c>
      <c r="B285" t="s">
        <v>29</v>
      </c>
      <c r="C285" t="s">
        <v>916</v>
      </c>
      <c r="D285" t="s">
        <v>48</v>
      </c>
      <c r="L285" t="s">
        <v>917</v>
      </c>
      <c r="Q285" t="s">
        <v>918</v>
      </c>
      <c r="R285" t="s">
        <v>919</v>
      </c>
      <c r="S285" s="1" t="s">
        <v>43</v>
      </c>
      <c r="T285" t="s">
        <v>44</v>
      </c>
      <c r="U285" t="s">
        <v>36</v>
      </c>
      <c r="V285" t="s">
        <v>834</v>
      </c>
      <c r="X285" t="s">
        <v>90</v>
      </c>
      <c r="Y285" t="s">
        <v>165</v>
      </c>
      <c r="Z285" t="s">
        <v>165</v>
      </c>
      <c r="AA285" t="s">
        <v>165</v>
      </c>
      <c r="AB285" t="s">
        <v>903</v>
      </c>
      <c r="AD285" t="s">
        <v>37</v>
      </c>
      <c r="AE285" t="s">
        <v>37</v>
      </c>
      <c r="AF285" t="s">
        <v>37</v>
      </c>
    </row>
    <row r="286" spans="1:32">
      <c r="A286">
        <v>283</v>
      </c>
      <c r="B286" t="s">
        <v>29</v>
      </c>
      <c r="C286" t="s">
        <v>920</v>
      </c>
      <c r="D286" t="s">
        <v>60</v>
      </c>
      <c r="L286" t="s">
        <v>921</v>
      </c>
      <c r="Q286" t="s">
        <v>922</v>
      </c>
      <c r="R286" t="s">
        <v>923</v>
      </c>
      <c r="S286" s="1" t="s">
        <v>43</v>
      </c>
      <c r="T286" t="s">
        <v>44</v>
      </c>
      <c r="U286" t="s">
        <v>36</v>
      </c>
      <c r="V286" t="s">
        <v>834</v>
      </c>
      <c r="X286" t="s">
        <v>90</v>
      </c>
      <c r="Y286" t="s">
        <v>165</v>
      </c>
      <c r="Z286" t="s">
        <v>165</v>
      </c>
      <c r="AA286" t="s">
        <v>165</v>
      </c>
      <c r="AB286" t="s">
        <v>37</v>
      </c>
      <c r="AD286" t="s">
        <v>37</v>
      </c>
      <c r="AE286" t="s">
        <v>37</v>
      </c>
      <c r="AF286" t="s">
        <v>37</v>
      </c>
    </row>
    <row r="287" spans="1:32">
      <c r="A287">
        <v>284</v>
      </c>
      <c r="B287" t="s">
        <v>29</v>
      </c>
      <c r="C287" t="s">
        <v>924</v>
      </c>
      <c r="D287" t="s">
        <v>69</v>
      </c>
      <c r="M287" t="s">
        <v>925</v>
      </c>
      <c r="Q287" t="s">
        <v>926</v>
      </c>
      <c r="R287" t="s">
        <v>927</v>
      </c>
      <c r="S287" s="1" t="s">
        <v>34</v>
      </c>
      <c r="T287" t="s">
        <v>44</v>
      </c>
      <c r="U287" t="s">
        <v>36</v>
      </c>
      <c r="V287" t="s">
        <v>834</v>
      </c>
      <c r="X287" t="s">
        <v>90</v>
      </c>
      <c r="Y287" t="s">
        <v>37</v>
      </c>
      <c r="Z287" t="s">
        <v>37</v>
      </c>
      <c r="AA287" t="s">
        <v>37</v>
      </c>
      <c r="AB287" t="s">
        <v>37</v>
      </c>
      <c r="AD287" t="s">
        <v>37</v>
      </c>
      <c r="AE287" t="s">
        <v>37</v>
      </c>
      <c r="AF287" t="s">
        <v>37</v>
      </c>
    </row>
    <row r="288" spans="1:32">
      <c r="A288">
        <v>285</v>
      </c>
      <c r="B288" t="s">
        <v>29</v>
      </c>
      <c r="C288" t="s">
        <v>928</v>
      </c>
      <c r="D288" t="s">
        <v>48</v>
      </c>
      <c r="N288" t="s">
        <v>929</v>
      </c>
      <c r="Q288" t="s">
        <v>930</v>
      </c>
      <c r="R288" t="s">
        <v>931</v>
      </c>
      <c r="S288" s="1" t="s">
        <v>43</v>
      </c>
      <c r="T288" t="s">
        <v>44</v>
      </c>
      <c r="U288" t="s">
        <v>36</v>
      </c>
      <c r="V288" t="s">
        <v>834</v>
      </c>
      <c r="X288" t="s">
        <v>90</v>
      </c>
      <c r="Y288" t="s">
        <v>165</v>
      </c>
      <c r="Z288" t="s">
        <v>165</v>
      </c>
      <c r="AA288" t="s">
        <v>165</v>
      </c>
      <c r="AB288" t="s">
        <v>903</v>
      </c>
      <c r="AD288" t="s">
        <v>37</v>
      </c>
      <c r="AE288" t="s">
        <v>37</v>
      </c>
      <c r="AF288" t="s">
        <v>37</v>
      </c>
    </row>
    <row r="289" spans="1:32">
      <c r="A289">
        <v>286</v>
      </c>
      <c r="B289" t="s">
        <v>29</v>
      </c>
      <c r="C289" t="s">
        <v>932</v>
      </c>
      <c r="D289" t="s">
        <v>48</v>
      </c>
      <c r="N289" t="s">
        <v>933</v>
      </c>
      <c r="Q289" t="s">
        <v>934</v>
      </c>
      <c r="R289" t="s">
        <v>935</v>
      </c>
      <c r="S289" s="1" t="s">
        <v>43</v>
      </c>
      <c r="T289" t="s">
        <v>44</v>
      </c>
      <c r="U289" t="s">
        <v>89</v>
      </c>
      <c r="V289" t="s">
        <v>58</v>
      </c>
      <c r="X289" t="s">
        <v>90</v>
      </c>
      <c r="Y289" t="s">
        <v>165</v>
      </c>
      <c r="Z289" t="s">
        <v>165</v>
      </c>
      <c r="AA289" t="s">
        <v>165</v>
      </c>
      <c r="AB289" t="s">
        <v>37</v>
      </c>
      <c r="AD289" t="s">
        <v>37</v>
      </c>
      <c r="AE289" t="s">
        <v>37</v>
      </c>
      <c r="AF289" t="s">
        <v>37</v>
      </c>
    </row>
    <row r="290" spans="1:32">
      <c r="A290">
        <v>287</v>
      </c>
      <c r="B290" t="s">
        <v>29</v>
      </c>
      <c r="C290" t="s">
        <v>936</v>
      </c>
      <c r="D290" t="s">
        <v>60</v>
      </c>
      <c r="J290" t="s">
        <v>937</v>
      </c>
      <c r="Q290" t="s">
        <v>938</v>
      </c>
      <c r="R290" t="s">
        <v>939</v>
      </c>
      <c r="S290" s="1" t="s">
        <v>43</v>
      </c>
      <c r="T290" t="s">
        <v>195</v>
      </c>
      <c r="U290" t="s">
        <v>36</v>
      </c>
      <c r="V290" t="s">
        <v>834</v>
      </c>
      <c r="X290" t="s">
        <v>90</v>
      </c>
      <c r="Y290" t="s">
        <v>174</v>
      </c>
      <c r="Z290" t="s">
        <v>174</v>
      </c>
      <c r="AA290" t="s">
        <v>37</v>
      </c>
      <c r="AB290" t="s">
        <v>412</v>
      </c>
      <c r="AD290" t="s">
        <v>940</v>
      </c>
      <c r="AE290" t="s">
        <v>941</v>
      </c>
      <c r="AF290" t="s">
        <v>43</v>
      </c>
    </row>
    <row r="291" spans="1:32">
      <c r="A291">
        <v>288</v>
      </c>
      <c r="B291" t="s">
        <v>29</v>
      </c>
      <c r="C291" t="s">
        <v>942</v>
      </c>
      <c r="D291" t="s">
        <v>69</v>
      </c>
      <c r="K291" t="s">
        <v>943</v>
      </c>
      <c r="Q291" t="s">
        <v>944</v>
      </c>
      <c r="R291" t="s">
        <v>945</v>
      </c>
      <c r="S291" s="1" t="s">
        <v>34</v>
      </c>
      <c r="T291" t="s">
        <v>195</v>
      </c>
      <c r="U291" t="s">
        <v>36</v>
      </c>
      <c r="V291" t="s">
        <v>834</v>
      </c>
      <c r="X291" t="s">
        <v>90</v>
      </c>
      <c r="Y291" t="s">
        <v>36</v>
      </c>
      <c r="Z291" t="s">
        <v>36</v>
      </c>
      <c r="AA291" t="s">
        <v>37</v>
      </c>
      <c r="AB291" t="s">
        <v>37</v>
      </c>
      <c r="AD291" t="s">
        <v>37</v>
      </c>
      <c r="AE291" t="s">
        <v>37</v>
      </c>
      <c r="AF291" t="s">
        <v>37</v>
      </c>
    </row>
    <row r="292" spans="1:32">
      <c r="A292">
        <v>289</v>
      </c>
      <c r="B292" t="s">
        <v>29</v>
      </c>
      <c r="C292" t="s">
        <v>946</v>
      </c>
      <c r="D292" t="s">
        <v>48</v>
      </c>
      <c r="L292" t="s">
        <v>947</v>
      </c>
      <c r="Q292" t="s">
        <v>948</v>
      </c>
      <c r="R292" t="s">
        <v>949</v>
      </c>
      <c r="S292" s="1" t="s">
        <v>64</v>
      </c>
      <c r="T292" t="s">
        <v>195</v>
      </c>
      <c r="U292" t="s">
        <v>36</v>
      </c>
      <c r="V292" t="s">
        <v>834</v>
      </c>
      <c r="X292" t="s">
        <v>90</v>
      </c>
      <c r="Y292" t="s">
        <v>174</v>
      </c>
      <c r="Z292" t="s">
        <v>174</v>
      </c>
      <c r="AA292" t="s">
        <v>37</v>
      </c>
      <c r="AB292" t="s">
        <v>223</v>
      </c>
      <c r="AD292" t="s">
        <v>950</v>
      </c>
      <c r="AE292" t="s">
        <v>951</v>
      </c>
      <c r="AF292" t="s">
        <v>43</v>
      </c>
    </row>
    <row r="293" spans="1:32">
      <c r="A293">
        <v>290</v>
      </c>
      <c r="B293" t="s">
        <v>29</v>
      </c>
      <c r="C293" t="s">
        <v>952</v>
      </c>
      <c r="D293" t="s">
        <v>48</v>
      </c>
      <c r="L293" t="s">
        <v>953</v>
      </c>
      <c r="Q293" t="s">
        <v>954</v>
      </c>
      <c r="R293" t="s">
        <v>955</v>
      </c>
      <c r="S293" s="1" t="s">
        <v>43</v>
      </c>
      <c r="T293" t="s">
        <v>195</v>
      </c>
      <c r="U293" t="s">
        <v>36</v>
      </c>
      <c r="V293" t="s">
        <v>834</v>
      </c>
      <c r="X293" t="s">
        <v>90</v>
      </c>
      <c r="Y293" t="s">
        <v>165</v>
      </c>
      <c r="Z293" t="s">
        <v>165</v>
      </c>
      <c r="AA293" t="s">
        <v>37</v>
      </c>
      <c r="AB293" t="s">
        <v>37</v>
      </c>
      <c r="AD293" t="s">
        <v>37</v>
      </c>
      <c r="AE293" t="s">
        <v>37</v>
      </c>
      <c r="AF293" t="s">
        <v>37</v>
      </c>
    </row>
    <row r="294" spans="1:32">
      <c r="A294">
        <v>291</v>
      </c>
      <c r="B294" t="s">
        <v>29</v>
      </c>
      <c r="C294" t="s">
        <v>956</v>
      </c>
      <c r="D294" t="s">
        <v>48</v>
      </c>
      <c r="L294" t="s">
        <v>957</v>
      </c>
      <c r="Q294" t="s">
        <v>958</v>
      </c>
      <c r="R294" t="s">
        <v>959</v>
      </c>
      <c r="S294" s="1" t="s">
        <v>64</v>
      </c>
      <c r="T294" t="s">
        <v>195</v>
      </c>
      <c r="U294" t="s">
        <v>89</v>
      </c>
      <c r="V294" t="s">
        <v>58</v>
      </c>
      <c r="W294" t="s">
        <v>355</v>
      </c>
      <c r="X294" t="s">
        <v>960</v>
      </c>
      <c r="Y294" t="s">
        <v>174</v>
      </c>
      <c r="Z294" t="s">
        <v>174</v>
      </c>
      <c r="AA294" t="s">
        <v>37</v>
      </c>
      <c r="AB294" t="s">
        <v>223</v>
      </c>
      <c r="AD294" t="s">
        <v>961</v>
      </c>
      <c r="AE294" t="s">
        <v>962</v>
      </c>
      <c r="AF294" t="s">
        <v>43</v>
      </c>
    </row>
    <row r="295" spans="1:32">
      <c r="A295">
        <v>292</v>
      </c>
      <c r="B295" t="s">
        <v>29</v>
      </c>
      <c r="C295" t="s">
        <v>963</v>
      </c>
      <c r="D295" t="s">
        <v>48</v>
      </c>
      <c r="L295" t="s">
        <v>964</v>
      </c>
      <c r="Q295" t="s">
        <v>965</v>
      </c>
      <c r="R295" t="s">
        <v>966</v>
      </c>
      <c r="S295" s="1" t="s">
        <v>43</v>
      </c>
      <c r="T295" t="s">
        <v>195</v>
      </c>
      <c r="U295" t="s">
        <v>89</v>
      </c>
      <c r="V295" t="s">
        <v>58</v>
      </c>
      <c r="X295" t="s">
        <v>90</v>
      </c>
      <c r="Y295" t="s">
        <v>165</v>
      </c>
      <c r="Z295" t="s">
        <v>165</v>
      </c>
      <c r="AA295" t="s">
        <v>37</v>
      </c>
      <c r="AB295" t="s">
        <v>37</v>
      </c>
      <c r="AD295" t="s">
        <v>37</v>
      </c>
      <c r="AE295" t="s">
        <v>37</v>
      </c>
      <c r="AF295" t="s">
        <v>37</v>
      </c>
    </row>
    <row r="296" spans="1:32">
      <c r="A296">
        <v>293</v>
      </c>
      <c r="B296" t="s">
        <v>29</v>
      </c>
      <c r="C296" t="s">
        <v>967</v>
      </c>
      <c r="D296" t="s">
        <v>60</v>
      </c>
      <c r="H296" t="s">
        <v>968</v>
      </c>
      <c r="Q296" t="s">
        <v>969</v>
      </c>
      <c r="R296" t="s">
        <v>970</v>
      </c>
      <c r="S296" s="1" t="s">
        <v>210</v>
      </c>
      <c r="T296" t="s">
        <v>195</v>
      </c>
      <c r="U296" t="s">
        <v>36</v>
      </c>
      <c r="V296" t="s">
        <v>834</v>
      </c>
      <c r="X296" t="s">
        <v>90</v>
      </c>
      <c r="Y296" t="s">
        <v>165</v>
      </c>
      <c r="Z296" t="s">
        <v>37</v>
      </c>
      <c r="AA296" t="s">
        <v>37</v>
      </c>
      <c r="AB296" t="s">
        <v>37</v>
      </c>
      <c r="AD296" t="s">
        <v>37</v>
      </c>
      <c r="AE296" t="s">
        <v>37</v>
      </c>
      <c r="AF296" t="s">
        <v>37</v>
      </c>
    </row>
    <row r="297" spans="1:32">
      <c r="A297">
        <v>294</v>
      </c>
      <c r="B297" t="s">
        <v>29</v>
      </c>
      <c r="C297" t="s">
        <v>971</v>
      </c>
      <c r="D297" t="s">
        <v>69</v>
      </c>
      <c r="I297" t="s">
        <v>972</v>
      </c>
      <c r="Q297" t="s">
        <v>973</v>
      </c>
      <c r="R297" t="s">
        <v>974</v>
      </c>
      <c r="S297" s="1" t="s">
        <v>34</v>
      </c>
      <c r="T297" t="s">
        <v>195</v>
      </c>
      <c r="U297" t="s">
        <v>36</v>
      </c>
      <c r="V297" t="s">
        <v>834</v>
      </c>
      <c r="X297" t="s">
        <v>90</v>
      </c>
      <c r="Y297" t="s">
        <v>36</v>
      </c>
      <c r="Z297" t="s">
        <v>45</v>
      </c>
      <c r="AA297" t="s">
        <v>45</v>
      </c>
      <c r="AB297" t="s">
        <v>37</v>
      </c>
      <c r="AD297" t="s">
        <v>37</v>
      </c>
      <c r="AE297" t="s">
        <v>37</v>
      </c>
      <c r="AF297" t="s">
        <v>37</v>
      </c>
    </row>
    <row r="298" spans="1:32">
      <c r="A298">
        <v>295</v>
      </c>
      <c r="B298" t="s">
        <v>29</v>
      </c>
      <c r="C298" t="s">
        <v>975</v>
      </c>
      <c r="D298" t="s">
        <v>48</v>
      </c>
      <c r="J298" t="s">
        <v>976</v>
      </c>
      <c r="Q298" t="s">
        <v>977</v>
      </c>
      <c r="R298" t="s">
        <v>978</v>
      </c>
      <c r="S298" s="1" t="s">
        <v>43</v>
      </c>
      <c r="T298" t="s">
        <v>195</v>
      </c>
      <c r="U298" t="s">
        <v>615</v>
      </c>
      <c r="V298" t="s">
        <v>58</v>
      </c>
      <c r="X298" t="s">
        <v>90</v>
      </c>
      <c r="Y298" t="s">
        <v>165</v>
      </c>
      <c r="Z298" t="s">
        <v>45</v>
      </c>
      <c r="AA298" t="s">
        <v>45</v>
      </c>
      <c r="AB298" t="s">
        <v>37</v>
      </c>
      <c r="AD298" t="s">
        <v>37</v>
      </c>
      <c r="AE298" t="s">
        <v>37</v>
      </c>
      <c r="AF298" t="s">
        <v>37</v>
      </c>
    </row>
    <row r="299" spans="1:32">
      <c r="A299">
        <v>296</v>
      </c>
      <c r="B299" t="s">
        <v>29</v>
      </c>
      <c r="C299" t="s">
        <v>979</v>
      </c>
      <c r="D299" t="s">
        <v>48</v>
      </c>
      <c r="J299" t="s">
        <v>980</v>
      </c>
      <c r="Q299" t="s">
        <v>981</v>
      </c>
      <c r="R299" t="s">
        <v>982</v>
      </c>
      <c r="S299" s="1" t="s">
        <v>43</v>
      </c>
      <c r="T299" t="s">
        <v>195</v>
      </c>
      <c r="U299" t="s">
        <v>983</v>
      </c>
      <c r="V299" t="s">
        <v>171</v>
      </c>
      <c r="X299" t="s">
        <v>90</v>
      </c>
      <c r="Y299" t="s">
        <v>165</v>
      </c>
      <c r="Z299" t="s">
        <v>45</v>
      </c>
      <c r="AA299" t="s">
        <v>45</v>
      </c>
      <c r="AB299" t="s">
        <v>37</v>
      </c>
      <c r="AD299" t="s">
        <v>37</v>
      </c>
      <c r="AE299" t="s">
        <v>37</v>
      </c>
      <c r="AF299" t="s">
        <v>37</v>
      </c>
    </row>
    <row r="300" spans="1:32">
      <c r="A300">
        <v>297</v>
      </c>
      <c r="B300" t="s">
        <v>29</v>
      </c>
      <c r="C300" t="s">
        <v>984</v>
      </c>
      <c r="D300" t="s">
        <v>48</v>
      </c>
      <c r="J300" t="s">
        <v>985</v>
      </c>
      <c r="Q300" t="s">
        <v>986</v>
      </c>
      <c r="R300" t="s">
        <v>987</v>
      </c>
      <c r="S300" s="1" t="s">
        <v>43</v>
      </c>
      <c r="T300" t="s">
        <v>195</v>
      </c>
      <c r="U300" t="s">
        <v>89</v>
      </c>
      <c r="V300" t="s">
        <v>58</v>
      </c>
      <c r="X300" t="s">
        <v>90</v>
      </c>
      <c r="Y300" t="s">
        <v>165</v>
      </c>
      <c r="Z300" t="s">
        <v>45</v>
      </c>
      <c r="AA300" t="s">
        <v>45</v>
      </c>
      <c r="AB300" t="s">
        <v>37</v>
      </c>
      <c r="AD300" t="s">
        <v>37</v>
      </c>
      <c r="AE300" t="s">
        <v>37</v>
      </c>
      <c r="AF300" t="s">
        <v>37</v>
      </c>
    </row>
    <row r="301" spans="1:32">
      <c r="A301">
        <v>298</v>
      </c>
      <c r="B301" t="s">
        <v>29</v>
      </c>
      <c r="C301" t="s">
        <v>988</v>
      </c>
      <c r="D301" t="s">
        <v>48</v>
      </c>
      <c r="J301" t="s">
        <v>989</v>
      </c>
      <c r="Q301" t="s">
        <v>990</v>
      </c>
      <c r="R301" t="s">
        <v>991</v>
      </c>
      <c r="S301" s="1" t="s">
        <v>43</v>
      </c>
      <c r="T301" t="s">
        <v>195</v>
      </c>
      <c r="U301" t="s">
        <v>36</v>
      </c>
      <c r="V301" t="s">
        <v>834</v>
      </c>
      <c r="X301" t="s">
        <v>90</v>
      </c>
      <c r="Y301" t="s">
        <v>165</v>
      </c>
      <c r="Z301" t="s">
        <v>45</v>
      </c>
      <c r="AA301" t="s">
        <v>45</v>
      </c>
      <c r="AB301" t="s">
        <v>37</v>
      </c>
      <c r="AD301" t="s">
        <v>37</v>
      </c>
      <c r="AE301" t="s">
        <v>37</v>
      </c>
      <c r="AF301" t="s">
        <v>37</v>
      </c>
    </row>
    <row r="302" spans="1:32">
      <c r="A302">
        <v>299</v>
      </c>
      <c r="B302" t="s">
        <v>29</v>
      </c>
      <c r="C302" t="s">
        <v>992</v>
      </c>
      <c r="D302" t="s">
        <v>48</v>
      </c>
      <c r="J302" t="s">
        <v>993</v>
      </c>
      <c r="Q302" t="s">
        <v>994</v>
      </c>
      <c r="R302" t="s">
        <v>995</v>
      </c>
      <c r="S302" s="1" t="s">
        <v>43</v>
      </c>
      <c r="T302" t="s">
        <v>195</v>
      </c>
      <c r="U302" t="s">
        <v>79</v>
      </c>
      <c r="V302" t="s">
        <v>80</v>
      </c>
      <c r="X302" t="s">
        <v>90</v>
      </c>
      <c r="Y302" t="s">
        <v>165</v>
      </c>
      <c r="Z302" t="s">
        <v>45</v>
      </c>
      <c r="AA302" t="s">
        <v>45</v>
      </c>
      <c r="AB302" t="s">
        <v>37</v>
      </c>
      <c r="AD302" t="s">
        <v>37</v>
      </c>
      <c r="AE302" t="s">
        <v>37</v>
      </c>
      <c r="AF302" t="s">
        <v>37</v>
      </c>
    </row>
    <row r="303" spans="1:32">
      <c r="A303">
        <v>300</v>
      </c>
      <c r="B303" t="s">
        <v>29</v>
      </c>
      <c r="C303" t="s">
        <v>996</v>
      </c>
      <c r="D303" t="s">
        <v>48</v>
      </c>
      <c r="J303" t="s">
        <v>997</v>
      </c>
      <c r="Q303" t="s">
        <v>998</v>
      </c>
      <c r="R303" t="s">
        <v>999</v>
      </c>
      <c r="S303" s="1" t="s">
        <v>43</v>
      </c>
      <c r="T303" t="s">
        <v>195</v>
      </c>
      <c r="U303" t="s">
        <v>79</v>
      </c>
      <c r="V303" t="s">
        <v>80</v>
      </c>
      <c r="X303" t="s">
        <v>90</v>
      </c>
      <c r="Y303" t="s">
        <v>165</v>
      </c>
      <c r="Z303" t="s">
        <v>45</v>
      </c>
      <c r="AA303" t="s">
        <v>45</v>
      </c>
      <c r="AB303" t="s">
        <v>37</v>
      </c>
      <c r="AD303" t="s">
        <v>37</v>
      </c>
      <c r="AE303" t="s">
        <v>37</v>
      </c>
      <c r="AF303" t="s">
        <v>37</v>
      </c>
    </row>
    <row r="304" spans="1:32">
      <c r="A304">
        <v>301</v>
      </c>
      <c r="B304" t="s">
        <v>29</v>
      </c>
      <c r="C304" t="s">
        <v>1000</v>
      </c>
      <c r="D304" t="s">
        <v>60</v>
      </c>
      <c r="H304" t="s">
        <v>1001</v>
      </c>
      <c r="Q304" t="s">
        <v>1002</v>
      </c>
      <c r="R304" t="s">
        <v>1003</v>
      </c>
      <c r="S304" s="1" t="s">
        <v>43</v>
      </c>
      <c r="T304" t="s">
        <v>195</v>
      </c>
      <c r="U304" t="s">
        <v>36</v>
      </c>
      <c r="V304" t="s">
        <v>834</v>
      </c>
      <c r="X304" t="s">
        <v>90</v>
      </c>
      <c r="Y304" t="s">
        <v>174</v>
      </c>
      <c r="Z304" t="s">
        <v>37</v>
      </c>
      <c r="AA304" t="s">
        <v>37</v>
      </c>
      <c r="AB304" t="s">
        <v>37</v>
      </c>
      <c r="AD304" t="s">
        <v>37</v>
      </c>
      <c r="AE304" t="s">
        <v>37</v>
      </c>
      <c r="AF304" t="s">
        <v>37</v>
      </c>
    </row>
    <row r="305" spans="1:32">
      <c r="A305">
        <v>302</v>
      </c>
      <c r="B305" t="s">
        <v>29</v>
      </c>
      <c r="C305" t="s">
        <v>1004</v>
      </c>
      <c r="D305" t="s">
        <v>69</v>
      </c>
      <c r="I305" t="s">
        <v>1005</v>
      </c>
      <c r="Q305" t="s">
        <v>1006</v>
      </c>
      <c r="R305" t="s">
        <v>1007</v>
      </c>
      <c r="S305" s="1" t="s">
        <v>34</v>
      </c>
      <c r="T305" t="s">
        <v>195</v>
      </c>
      <c r="U305" t="s">
        <v>36</v>
      </c>
      <c r="V305" t="s">
        <v>834</v>
      </c>
      <c r="X305" t="s">
        <v>90</v>
      </c>
      <c r="Y305" t="s">
        <v>36</v>
      </c>
      <c r="Z305" t="s">
        <v>45</v>
      </c>
      <c r="AA305" t="s">
        <v>45</v>
      </c>
      <c r="AB305" t="s">
        <v>37</v>
      </c>
      <c r="AD305" t="s">
        <v>37</v>
      </c>
      <c r="AE305" t="s">
        <v>37</v>
      </c>
      <c r="AF305" t="s">
        <v>37</v>
      </c>
    </row>
    <row r="306" spans="1:32">
      <c r="A306">
        <v>303</v>
      </c>
      <c r="B306" t="s">
        <v>29</v>
      </c>
      <c r="C306" t="s">
        <v>1008</v>
      </c>
      <c r="D306" t="s">
        <v>48</v>
      </c>
      <c r="J306" t="s">
        <v>1009</v>
      </c>
      <c r="Q306" t="s">
        <v>1010</v>
      </c>
      <c r="R306" t="s">
        <v>1011</v>
      </c>
      <c r="S306" s="1" t="s">
        <v>43</v>
      </c>
      <c r="T306" t="s">
        <v>195</v>
      </c>
      <c r="U306" t="s">
        <v>257</v>
      </c>
      <c r="V306" t="s">
        <v>58</v>
      </c>
      <c r="X306" t="s">
        <v>90</v>
      </c>
      <c r="Y306" t="s">
        <v>1012</v>
      </c>
      <c r="Z306" t="s">
        <v>45</v>
      </c>
      <c r="AA306" t="s">
        <v>45</v>
      </c>
      <c r="AB306" t="s">
        <v>37</v>
      </c>
      <c r="AD306" t="s">
        <v>37</v>
      </c>
      <c r="AE306" t="s">
        <v>37</v>
      </c>
      <c r="AF306" t="s">
        <v>37</v>
      </c>
    </row>
    <row r="307" spans="1:32">
      <c r="A307">
        <v>304</v>
      </c>
      <c r="B307" t="s">
        <v>29</v>
      </c>
      <c r="C307" t="s">
        <v>1013</v>
      </c>
      <c r="D307" t="s">
        <v>48</v>
      </c>
      <c r="J307" t="s">
        <v>1014</v>
      </c>
      <c r="Q307" t="s">
        <v>1015</v>
      </c>
      <c r="R307" t="s">
        <v>1016</v>
      </c>
      <c r="S307" s="1" t="s">
        <v>64</v>
      </c>
      <c r="T307" t="s">
        <v>195</v>
      </c>
      <c r="U307" t="s">
        <v>111</v>
      </c>
      <c r="V307" t="s">
        <v>58</v>
      </c>
      <c r="X307" t="s">
        <v>181</v>
      </c>
      <c r="Y307" t="s">
        <v>174</v>
      </c>
      <c r="Z307" t="s">
        <v>45</v>
      </c>
      <c r="AA307" t="s">
        <v>45</v>
      </c>
      <c r="AB307" t="s">
        <v>37</v>
      </c>
      <c r="AD307" t="s">
        <v>37</v>
      </c>
      <c r="AE307" t="s">
        <v>37</v>
      </c>
      <c r="AF307" t="s">
        <v>37</v>
      </c>
    </row>
    <row r="308" spans="1:32">
      <c r="A308">
        <v>305</v>
      </c>
      <c r="B308" t="s">
        <v>29</v>
      </c>
      <c r="C308" t="s">
        <v>1017</v>
      </c>
      <c r="D308" t="s">
        <v>60</v>
      </c>
      <c r="H308" t="s">
        <v>1018</v>
      </c>
      <c r="Q308" t="s">
        <v>1019</v>
      </c>
      <c r="R308" t="s">
        <v>1020</v>
      </c>
      <c r="S308" s="1" t="s">
        <v>210</v>
      </c>
      <c r="T308" t="s">
        <v>195</v>
      </c>
      <c r="U308" t="s">
        <v>36</v>
      </c>
      <c r="V308" t="s">
        <v>834</v>
      </c>
      <c r="X308" t="s">
        <v>90</v>
      </c>
      <c r="Y308" t="s">
        <v>165</v>
      </c>
      <c r="Z308" t="s">
        <v>165</v>
      </c>
      <c r="AA308" t="s">
        <v>37</v>
      </c>
      <c r="AB308" t="s">
        <v>412</v>
      </c>
      <c r="AD308" t="s">
        <v>1021</v>
      </c>
      <c r="AE308" t="s">
        <v>1022</v>
      </c>
      <c r="AF308" t="s">
        <v>210</v>
      </c>
    </row>
    <row r="309" spans="1:32">
      <c r="A309">
        <v>306</v>
      </c>
      <c r="B309" t="s">
        <v>29</v>
      </c>
      <c r="C309" t="s">
        <v>1023</v>
      </c>
      <c r="D309" t="s">
        <v>69</v>
      </c>
      <c r="I309" t="s">
        <v>1024</v>
      </c>
      <c r="Q309" t="s">
        <v>1025</v>
      </c>
      <c r="R309" t="s">
        <v>1026</v>
      </c>
      <c r="S309" s="1" t="s">
        <v>34</v>
      </c>
      <c r="T309" t="s">
        <v>195</v>
      </c>
      <c r="U309" t="s">
        <v>36</v>
      </c>
      <c r="V309" t="s">
        <v>834</v>
      </c>
      <c r="X309" t="s">
        <v>90</v>
      </c>
      <c r="Y309" t="s">
        <v>36</v>
      </c>
      <c r="Z309" t="s">
        <v>36</v>
      </c>
      <c r="AA309" t="s">
        <v>834</v>
      </c>
      <c r="AB309" t="s">
        <v>37</v>
      </c>
      <c r="AD309" t="s">
        <v>37</v>
      </c>
      <c r="AE309" t="s">
        <v>37</v>
      </c>
      <c r="AF309" t="s">
        <v>37</v>
      </c>
    </row>
    <row r="310" spans="1:32">
      <c r="A310">
        <v>307</v>
      </c>
      <c r="B310" t="s">
        <v>29</v>
      </c>
      <c r="C310" t="s">
        <v>1027</v>
      </c>
      <c r="D310" t="s">
        <v>48</v>
      </c>
      <c r="J310" t="s">
        <v>1028</v>
      </c>
      <c r="Q310" t="s">
        <v>1029</v>
      </c>
      <c r="R310" t="s">
        <v>1030</v>
      </c>
      <c r="S310" s="1" t="s">
        <v>43</v>
      </c>
      <c r="T310" t="s">
        <v>262</v>
      </c>
      <c r="U310" t="s">
        <v>45</v>
      </c>
      <c r="V310" t="s">
        <v>45</v>
      </c>
      <c r="X310" t="s">
        <v>45</v>
      </c>
      <c r="Y310" t="s">
        <v>165</v>
      </c>
      <c r="Z310" t="s">
        <v>165</v>
      </c>
      <c r="AA310" t="s">
        <v>834</v>
      </c>
      <c r="AB310" t="s">
        <v>223</v>
      </c>
      <c r="AD310" t="s">
        <v>1031</v>
      </c>
      <c r="AE310" t="s">
        <v>1032</v>
      </c>
      <c r="AF310" t="s">
        <v>1033</v>
      </c>
    </row>
    <row r="311" spans="1:32">
      <c r="A311">
        <v>308</v>
      </c>
      <c r="B311" t="s">
        <v>29</v>
      </c>
      <c r="C311" t="s">
        <v>1034</v>
      </c>
      <c r="D311" t="s">
        <v>48</v>
      </c>
      <c r="J311" t="s">
        <v>1035</v>
      </c>
      <c r="Q311" t="s">
        <v>1036</v>
      </c>
      <c r="R311" t="s">
        <v>1037</v>
      </c>
      <c r="S311" s="1" t="s">
        <v>43</v>
      </c>
      <c r="T311" t="s">
        <v>195</v>
      </c>
      <c r="U311" t="s">
        <v>89</v>
      </c>
      <c r="V311" t="s">
        <v>58</v>
      </c>
      <c r="X311" t="s">
        <v>90</v>
      </c>
      <c r="Y311" t="s">
        <v>165</v>
      </c>
      <c r="Z311" t="s">
        <v>165</v>
      </c>
      <c r="AA311" t="s">
        <v>834</v>
      </c>
      <c r="AB311" t="s">
        <v>223</v>
      </c>
      <c r="AD311" t="s">
        <v>1038</v>
      </c>
      <c r="AE311" t="s">
        <v>1039</v>
      </c>
      <c r="AF311" t="s">
        <v>43</v>
      </c>
    </row>
    <row r="312" spans="1:32">
      <c r="A312">
        <v>309</v>
      </c>
      <c r="B312" t="s">
        <v>29</v>
      </c>
      <c r="C312" t="s">
        <v>1040</v>
      </c>
      <c r="D312" t="s">
        <v>48</v>
      </c>
      <c r="J312" t="s">
        <v>1041</v>
      </c>
      <c r="Q312" t="s">
        <v>1042</v>
      </c>
      <c r="R312" t="s">
        <v>1043</v>
      </c>
      <c r="S312" s="1" t="s">
        <v>43</v>
      </c>
      <c r="T312" t="s">
        <v>195</v>
      </c>
      <c r="U312" t="s">
        <v>111</v>
      </c>
      <c r="V312" t="s">
        <v>58</v>
      </c>
      <c r="X312" t="s">
        <v>90</v>
      </c>
      <c r="Y312" t="s">
        <v>165</v>
      </c>
      <c r="Z312" t="s">
        <v>165</v>
      </c>
      <c r="AA312" t="s">
        <v>834</v>
      </c>
      <c r="AB312" t="s">
        <v>223</v>
      </c>
      <c r="AD312" t="s">
        <v>1044</v>
      </c>
      <c r="AE312" t="s">
        <v>1045</v>
      </c>
      <c r="AF312" t="s">
        <v>43</v>
      </c>
    </row>
    <row r="313" spans="1:32">
      <c r="A313">
        <v>310</v>
      </c>
      <c r="B313" t="s">
        <v>29</v>
      </c>
      <c r="C313" t="s">
        <v>1046</v>
      </c>
      <c r="D313" t="s">
        <v>48</v>
      </c>
      <c r="J313" t="s">
        <v>1047</v>
      </c>
      <c r="Q313" t="s">
        <v>1048</v>
      </c>
      <c r="R313" t="s">
        <v>1049</v>
      </c>
      <c r="S313" s="1" t="s">
        <v>43</v>
      </c>
      <c r="T313" t="s">
        <v>195</v>
      </c>
      <c r="U313" t="s">
        <v>1050</v>
      </c>
      <c r="V313" t="s">
        <v>171</v>
      </c>
      <c r="X313" t="s">
        <v>90</v>
      </c>
      <c r="Y313" t="s">
        <v>165</v>
      </c>
      <c r="Z313" t="s">
        <v>165</v>
      </c>
      <c r="AA313" t="s">
        <v>834</v>
      </c>
      <c r="AB313" t="s">
        <v>37</v>
      </c>
      <c r="AD313" t="s">
        <v>37</v>
      </c>
      <c r="AE313" t="s">
        <v>37</v>
      </c>
      <c r="AF313" t="s">
        <v>37</v>
      </c>
    </row>
    <row r="314" spans="1:32">
      <c r="A314">
        <v>311</v>
      </c>
      <c r="B314" t="s">
        <v>29</v>
      </c>
      <c r="C314" t="s">
        <v>1051</v>
      </c>
      <c r="D314" t="s">
        <v>48</v>
      </c>
      <c r="J314" t="s">
        <v>1052</v>
      </c>
      <c r="Q314" t="s">
        <v>1053</v>
      </c>
      <c r="R314" t="s">
        <v>1054</v>
      </c>
      <c r="S314" s="1" t="s">
        <v>43</v>
      </c>
      <c r="T314" t="s">
        <v>35</v>
      </c>
      <c r="U314" t="s">
        <v>615</v>
      </c>
      <c r="V314" t="s">
        <v>58</v>
      </c>
      <c r="X314" t="s">
        <v>90</v>
      </c>
      <c r="Y314" t="s">
        <v>165</v>
      </c>
      <c r="Z314" t="s">
        <v>165</v>
      </c>
      <c r="AA314" t="s">
        <v>834</v>
      </c>
      <c r="AB314" t="s">
        <v>223</v>
      </c>
      <c r="AD314" t="s">
        <v>1055</v>
      </c>
      <c r="AE314" t="s">
        <v>1056</v>
      </c>
      <c r="AF314" t="s">
        <v>43</v>
      </c>
    </row>
    <row r="315" spans="1:32">
      <c r="A315">
        <v>312</v>
      </c>
      <c r="B315" t="s">
        <v>29</v>
      </c>
      <c r="C315" t="s">
        <v>1057</v>
      </c>
      <c r="D315" t="s">
        <v>60</v>
      </c>
      <c r="H315" t="s">
        <v>1058</v>
      </c>
      <c r="Q315" t="s">
        <v>1059</v>
      </c>
      <c r="R315" t="s">
        <v>1060</v>
      </c>
      <c r="S315" s="1" t="s">
        <v>43</v>
      </c>
      <c r="T315" t="s">
        <v>195</v>
      </c>
      <c r="U315" t="s">
        <v>36</v>
      </c>
      <c r="V315" t="s">
        <v>834</v>
      </c>
      <c r="X315" t="s">
        <v>90</v>
      </c>
      <c r="Y315" t="s">
        <v>174</v>
      </c>
      <c r="Z315" t="s">
        <v>174</v>
      </c>
      <c r="AA315" t="s">
        <v>37</v>
      </c>
      <c r="AB315" t="s">
        <v>37</v>
      </c>
      <c r="AD315" t="s">
        <v>37</v>
      </c>
      <c r="AE315" t="s">
        <v>37</v>
      </c>
      <c r="AF315" t="s">
        <v>37</v>
      </c>
    </row>
    <row r="316" spans="1:32">
      <c r="A316">
        <v>313</v>
      </c>
      <c r="B316" t="s">
        <v>29</v>
      </c>
      <c r="C316" t="s">
        <v>1061</v>
      </c>
      <c r="D316" t="s">
        <v>69</v>
      </c>
      <c r="I316" t="s">
        <v>1062</v>
      </c>
      <c r="Q316" t="s">
        <v>1063</v>
      </c>
      <c r="R316" t="s">
        <v>1064</v>
      </c>
      <c r="S316" s="1" t="s">
        <v>34</v>
      </c>
      <c r="T316" t="s">
        <v>195</v>
      </c>
      <c r="U316" t="s">
        <v>36</v>
      </c>
      <c r="V316" t="s">
        <v>834</v>
      </c>
      <c r="X316" t="s">
        <v>90</v>
      </c>
      <c r="AB316" t="s">
        <v>37</v>
      </c>
      <c r="AD316" t="s">
        <v>37</v>
      </c>
      <c r="AE316" t="s">
        <v>37</v>
      </c>
      <c r="AF316" t="s">
        <v>37</v>
      </c>
    </row>
    <row r="317" spans="1:32">
      <c r="A317">
        <v>314</v>
      </c>
      <c r="B317" t="s">
        <v>29</v>
      </c>
      <c r="C317" t="s">
        <v>1065</v>
      </c>
      <c r="D317" t="s">
        <v>48</v>
      </c>
      <c r="J317" t="s">
        <v>1066</v>
      </c>
      <c r="Q317" t="s">
        <v>1067</v>
      </c>
      <c r="R317" t="s">
        <v>1068</v>
      </c>
      <c r="S317" s="1" t="s">
        <v>43</v>
      </c>
      <c r="T317" t="s">
        <v>195</v>
      </c>
      <c r="U317" t="s">
        <v>615</v>
      </c>
      <c r="V317" t="s">
        <v>58</v>
      </c>
      <c r="X317" t="s">
        <v>90</v>
      </c>
      <c r="Y317" t="s">
        <v>165</v>
      </c>
      <c r="Z317" t="s">
        <v>165</v>
      </c>
      <c r="AA317" t="s">
        <v>45</v>
      </c>
      <c r="AB317" t="s">
        <v>37</v>
      </c>
      <c r="AD317" t="s">
        <v>37</v>
      </c>
      <c r="AE317" t="s">
        <v>37</v>
      </c>
      <c r="AF317" t="s">
        <v>37</v>
      </c>
    </row>
    <row r="318" spans="1:32">
      <c r="A318">
        <v>315</v>
      </c>
      <c r="B318" t="s">
        <v>29</v>
      </c>
      <c r="C318" t="s">
        <v>1069</v>
      </c>
      <c r="D318" t="s">
        <v>48</v>
      </c>
      <c r="J318" t="s">
        <v>1070</v>
      </c>
      <c r="Q318" t="s">
        <v>1071</v>
      </c>
      <c r="R318" t="s">
        <v>1072</v>
      </c>
      <c r="S318" s="1" t="s">
        <v>43</v>
      </c>
      <c r="T318" t="s">
        <v>195</v>
      </c>
      <c r="U318" t="s">
        <v>615</v>
      </c>
      <c r="V318" t="s">
        <v>58</v>
      </c>
      <c r="X318" t="s">
        <v>90</v>
      </c>
      <c r="Y318" t="s">
        <v>165</v>
      </c>
      <c r="Z318" t="s">
        <v>165</v>
      </c>
      <c r="AA318" t="s">
        <v>45</v>
      </c>
      <c r="AB318" t="s">
        <v>37</v>
      </c>
      <c r="AD318" t="s">
        <v>37</v>
      </c>
      <c r="AE318" t="s">
        <v>37</v>
      </c>
      <c r="AF318" t="s">
        <v>37</v>
      </c>
    </row>
    <row r="319" spans="1:32">
      <c r="A319">
        <v>316</v>
      </c>
      <c r="B319" t="s">
        <v>29</v>
      </c>
      <c r="C319" t="s">
        <v>1073</v>
      </c>
      <c r="D319" t="s">
        <v>48</v>
      </c>
      <c r="J319" t="s">
        <v>1074</v>
      </c>
      <c r="Q319" t="s">
        <v>1075</v>
      </c>
      <c r="R319" t="s">
        <v>1076</v>
      </c>
      <c r="S319" s="1" t="s">
        <v>43</v>
      </c>
      <c r="T319" t="s">
        <v>195</v>
      </c>
      <c r="U319" t="s">
        <v>615</v>
      </c>
      <c r="V319" t="s">
        <v>58</v>
      </c>
      <c r="X319" t="s">
        <v>90</v>
      </c>
      <c r="Y319" t="s">
        <v>165</v>
      </c>
      <c r="Z319" t="s">
        <v>165</v>
      </c>
      <c r="AA319" t="s">
        <v>165</v>
      </c>
      <c r="AB319" t="s">
        <v>37</v>
      </c>
      <c r="AD319" t="s">
        <v>37</v>
      </c>
      <c r="AE319" t="s">
        <v>37</v>
      </c>
      <c r="AF319" t="s">
        <v>37</v>
      </c>
    </row>
    <row r="320" spans="1:32">
      <c r="A320">
        <v>317</v>
      </c>
      <c r="B320" t="s">
        <v>29</v>
      </c>
      <c r="C320" t="s">
        <v>1077</v>
      </c>
      <c r="D320" t="s">
        <v>48</v>
      </c>
      <c r="J320" t="s">
        <v>1078</v>
      </c>
      <c r="Q320" t="s">
        <v>1079</v>
      </c>
      <c r="R320" t="s">
        <v>1080</v>
      </c>
      <c r="S320" s="1" t="s">
        <v>43</v>
      </c>
      <c r="T320" t="s">
        <v>195</v>
      </c>
      <c r="U320" t="s">
        <v>615</v>
      </c>
      <c r="V320" t="s">
        <v>58</v>
      </c>
      <c r="W320" t="s">
        <v>1081</v>
      </c>
      <c r="X320" t="s">
        <v>1082</v>
      </c>
      <c r="Y320" t="s">
        <v>174</v>
      </c>
      <c r="Z320" t="s">
        <v>174</v>
      </c>
      <c r="AA320" t="s">
        <v>37</v>
      </c>
      <c r="AB320" t="s">
        <v>223</v>
      </c>
      <c r="AD320" t="s">
        <v>1083</v>
      </c>
      <c r="AE320" t="s">
        <v>1084</v>
      </c>
      <c r="AF320" t="s">
        <v>43</v>
      </c>
    </row>
    <row r="321" spans="1:32">
      <c r="A321">
        <v>318</v>
      </c>
      <c r="B321" t="s">
        <v>29</v>
      </c>
      <c r="C321" t="s">
        <v>1085</v>
      </c>
      <c r="D321" t="s">
        <v>48</v>
      </c>
      <c r="J321" t="s">
        <v>1086</v>
      </c>
      <c r="Q321" t="s">
        <v>1087</v>
      </c>
      <c r="R321" t="s">
        <v>1088</v>
      </c>
      <c r="S321" s="1" t="s">
        <v>43</v>
      </c>
      <c r="T321" t="s">
        <v>195</v>
      </c>
      <c r="U321" t="s">
        <v>615</v>
      </c>
      <c r="V321" t="s">
        <v>58</v>
      </c>
      <c r="W321" t="s">
        <v>1081</v>
      </c>
      <c r="X321" t="s">
        <v>1082</v>
      </c>
      <c r="Y321" t="s">
        <v>174</v>
      </c>
      <c r="Z321" t="s">
        <v>174</v>
      </c>
      <c r="AA321" t="s">
        <v>37</v>
      </c>
      <c r="AB321" t="s">
        <v>65</v>
      </c>
      <c r="AD321" t="s">
        <v>1089</v>
      </c>
      <c r="AE321" t="s">
        <v>1090</v>
      </c>
      <c r="AF321" t="s">
        <v>64</v>
      </c>
    </row>
    <row r="322" spans="1:32">
      <c r="A322">
        <v>319</v>
      </c>
      <c r="B322" t="s">
        <v>29</v>
      </c>
      <c r="C322" t="s">
        <v>1091</v>
      </c>
      <c r="D322" t="s">
        <v>48</v>
      </c>
      <c r="J322" t="s">
        <v>1092</v>
      </c>
      <c r="Q322" t="s">
        <v>1093</v>
      </c>
      <c r="R322" t="s">
        <v>1094</v>
      </c>
      <c r="S322" s="1" t="s">
        <v>43</v>
      </c>
      <c r="T322" t="s">
        <v>195</v>
      </c>
      <c r="U322" t="s">
        <v>615</v>
      </c>
      <c r="V322" t="s">
        <v>58</v>
      </c>
      <c r="X322" t="s">
        <v>90</v>
      </c>
      <c r="Y322" t="s">
        <v>165</v>
      </c>
      <c r="Z322" t="s">
        <v>165</v>
      </c>
      <c r="AA322" t="s">
        <v>37</v>
      </c>
      <c r="AB322" t="s">
        <v>37</v>
      </c>
      <c r="AD322" t="s">
        <v>37</v>
      </c>
      <c r="AE322" t="s">
        <v>37</v>
      </c>
      <c r="AF322" t="s">
        <v>37</v>
      </c>
    </row>
    <row r="323" spans="1:32">
      <c r="A323">
        <v>320</v>
      </c>
      <c r="B323" t="s">
        <v>29</v>
      </c>
      <c r="C323" t="s">
        <v>1095</v>
      </c>
      <c r="D323" t="s">
        <v>48</v>
      </c>
      <c r="J323" t="s">
        <v>1096</v>
      </c>
      <c r="Q323" t="s">
        <v>1097</v>
      </c>
      <c r="R323" t="s">
        <v>1098</v>
      </c>
      <c r="S323" s="1" t="s">
        <v>43</v>
      </c>
      <c r="T323" t="s">
        <v>195</v>
      </c>
      <c r="U323" t="s">
        <v>615</v>
      </c>
      <c r="V323" t="s">
        <v>58</v>
      </c>
      <c r="X323" t="s">
        <v>90</v>
      </c>
      <c r="Y323" t="s">
        <v>165</v>
      </c>
      <c r="Z323" t="s">
        <v>165</v>
      </c>
      <c r="AA323" t="s">
        <v>37</v>
      </c>
      <c r="AB323" t="s">
        <v>37</v>
      </c>
      <c r="AD323" t="s">
        <v>37</v>
      </c>
      <c r="AE323" t="s">
        <v>37</v>
      </c>
      <c r="AF323" t="s">
        <v>37</v>
      </c>
    </row>
    <row r="324" spans="1:32">
      <c r="A324">
        <v>321</v>
      </c>
      <c r="B324" t="s">
        <v>29</v>
      </c>
      <c r="C324" t="s">
        <v>1099</v>
      </c>
      <c r="D324" t="s">
        <v>60</v>
      </c>
      <c r="H324" t="s">
        <v>1100</v>
      </c>
      <c r="Q324" t="s">
        <v>1101</v>
      </c>
      <c r="R324" t="s">
        <v>1102</v>
      </c>
      <c r="S324" s="1" t="s">
        <v>210</v>
      </c>
      <c r="T324" t="s">
        <v>195</v>
      </c>
      <c r="U324" t="s">
        <v>36</v>
      </c>
      <c r="V324" t="s">
        <v>834</v>
      </c>
      <c r="X324" t="s">
        <v>90</v>
      </c>
      <c r="Y324" t="s">
        <v>165</v>
      </c>
      <c r="Z324" t="s">
        <v>45</v>
      </c>
      <c r="AA324" t="s">
        <v>45</v>
      </c>
      <c r="AB324" t="s">
        <v>37</v>
      </c>
      <c r="AD324" t="s">
        <v>37</v>
      </c>
      <c r="AE324" t="s">
        <v>37</v>
      </c>
      <c r="AF324" t="s">
        <v>37</v>
      </c>
    </row>
    <row r="325" spans="1:32">
      <c r="A325">
        <v>322</v>
      </c>
      <c r="B325" t="s">
        <v>29</v>
      </c>
      <c r="C325" t="s">
        <v>1103</v>
      </c>
      <c r="D325" t="s">
        <v>69</v>
      </c>
      <c r="I325" t="s">
        <v>1104</v>
      </c>
      <c r="Q325" t="s">
        <v>1105</v>
      </c>
      <c r="R325" t="s">
        <v>1106</v>
      </c>
      <c r="S325" s="1" t="s">
        <v>34</v>
      </c>
      <c r="T325" t="s">
        <v>195</v>
      </c>
      <c r="U325" t="s">
        <v>36</v>
      </c>
      <c r="V325" t="s">
        <v>834</v>
      </c>
      <c r="X325" t="s">
        <v>90</v>
      </c>
      <c r="Y325" t="s">
        <v>36</v>
      </c>
      <c r="Z325" t="s">
        <v>45</v>
      </c>
      <c r="AA325" t="s">
        <v>45</v>
      </c>
      <c r="AB325" t="s">
        <v>37</v>
      </c>
      <c r="AD325" t="s">
        <v>37</v>
      </c>
      <c r="AE325" t="s">
        <v>37</v>
      </c>
      <c r="AF325" t="s">
        <v>37</v>
      </c>
    </row>
    <row r="326" spans="1:32">
      <c r="A326">
        <v>323</v>
      </c>
      <c r="B326" t="s">
        <v>29</v>
      </c>
      <c r="C326" t="s">
        <v>1107</v>
      </c>
      <c r="D326" t="s">
        <v>48</v>
      </c>
      <c r="J326" t="s">
        <v>1108</v>
      </c>
      <c r="Q326" t="s">
        <v>1109</v>
      </c>
      <c r="R326" t="s">
        <v>1110</v>
      </c>
      <c r="S326" s="1" t="s">
        <v>43</v>
      </c>
      <c r="T326" t="s">
        <v>195</v>
      </c>
      <c r="U326" t="s">
        <v>1111</v>
      </c>
      <c r="V326" t="s">
        <v>171</v>
      </c>
      <c r="X326" t="s">
        <v>90</v>
      </c>
      <c r="Y326" t="s">
        <v>165</v>
      </c>
      <c r="Z326" t="s">
        <v>45</v>
      </c>
      <c r="AA326" t="s">
        <v>45</v>
      </c>
      <c r="AB326" t="s">
        <v>37</v>
      </c>
      <c r="AD326" t="s">
        <v>37</v>
      </c>
      <c r="AE326" t="s">
        <v>37</v>
      </c>
      <c r="AF326" t="s">
        <v>37</v>
      </c>
    </row>
    <row r="327" spans="1:32">
      <c r="A327">
        <v>324</v>
      </c>
      <c r="B327" t="s">
        <v>29</v>
      </c>
      <c r="C327" t="s">
        <v>1112</v>
      </c>
      <c r="D327" t="s">
        <v>48</v>
      </c>
      <c r="J327" t="s">
        <v>1113</v>
      </c>
      <c r="Q327" t="s">
        <v>1114</v>
      </c>
      <c r="R327" t="s">
        <v>1115</v>
      </c>
      <c r="S327" s="1" t="s">
        <v>43</v>
      </c>
      <c r="T327" t="s">
        <v>195</v>
      </c>
      <c r="U327" t="s">
        <v>89</v>
      </c>
      <c r="V327" t="s">
        <v>58</v>
      </c>
      <c r="X327" t="s">
        <v>90</v>
      </c>
      <c r="Y327" t="s">
        <v>165</v>
      </c>
      <c r="Z327" t="s">
        <v>45</v>
      </c>
      <c r="AA327" t="s">
        <v>45</v>
      </c>
      <c r="AB327" t="s">
        <v>37</v>
      </c>
      <c r="AD327" t="s">
        <v>37</v>
      </c>
      <c r="AE327" t="s">
        <v>37</v>
      </c>
      <c r="AF327" t="s">
        <v>37</v>
      </c>
    </row>
    <row r="328" spans="1:32">
      <c r="A328">
        <v>325</v>
      </c>
      <c r="B328" t="s">
        <v>29</v>
      </c>
      <c r="C328" t="s">
        <v>1116</v>
      </c>
      <c r="D328" t="s">
        <v>48</v>
      </c>
      <c r="J328" t="s">
        <v>1117</v>
      </c>
      <c r="Q328" t="s">
        <v>1118</v>
      </c>
      <c r="R328" t="s">
        <v>1119</v>
      </c>
      <c r="S328" s="1" t="s">
        <v>43</v>
      </c>
      <c r="T328" t="s">
        <v>195</v>
      </c>
      <c r="U328" t="s">
        <v>615</v>
      </c>
      <c r="V328" t="s">
        <v>58</v>
      </c>
      <c r="X328" t="s">
        <v>90</v>
      </c>
      <c r="Y328" t="s">
        <v>165</v>
      </c>
      <c r="Z328" t="s">
        <v>45</v>
      </c>
      <c r="AA328" t="s">
        <v>45</v>
      </c>
      <c r="AB328" t="s">
        <v>37</v>
      </c>
      <c r="AD328" t="s">
        <v>37</v>
      </c>
      <c r="AE328" t="s">
        <v>37</v>
      </c>
      <c r="AF328" t="s">
        <v>37</v>
      </c>
    </row>
    <row r="329" spans="1:32">
      <c r="A329">
        <v>326</v>
      </c>
      <c r="B329" t="s">
        <v>29</v>
      </c>
      <c r="C329" t="s">
        <v>1120</v>
      </c>
      <c r="D329" t="s">
        <v>48</v>
      </c>
      <c r="J329" t="s">
        <v>1121</v>
      </c>
      <c r="Q329" t="s">
        <v>1122</v>
      </c>
      <c r="R329" t="s">
        <v>1123</v>
      </c>
      <c r="S329" s="1" t="s">
        <v>43</v>
      </c>
      <c r="T329" t="s">
        <v>195</v>
      </c>
      <c r="U329" t="s">
        <v>79</v>
      </c>
      <c r="V329" t="s">
        <v>80</v>
      </c>
      <c r="X329" t="s">
        <v>90</v>
      </c>
      <c r="Y329" t="s">
        <v>165</v>
      </c>
      <c r="Z329" t="s">
        <v>45</v>
      </c>
      <c r="AA329" t="s">
        <v>45</v>
      </c>
      <c r="AB329" t="s">
        <v>37</v>
      </c>
      <c r="AD329" t="s">
        <v>37</v>
      </c>
      <c r="AE329" t="s">
        <v>37</v>
      </c>
      <c r="AF329" t="s">
        <v>37</v>
      </c>
    </row>
    <row r="330" spans="1:32">
      <c r="A330">
        <v>327</v>
      </c>
      <c r="B330" t="s">
        <v>29</v>
      </c>
      <c r="C330" t="s">
        <v>1124</v>
      </c>
      <c r="D330" t="s">
        <v>60</v>
      </c>
      <c r="J330" t="s">
        <v>1125</v>
      </c>
      <c r="Q330" t="s">
        <v>1126</v>
      </c>
      <c r="R330" t="s">
        <v>1127</v>
      </c>
      <c r="S330" s="1" t="s">
        <v>43</v>
      </c>
      <c r="T330" t="s">
        <v>195</v>
      </c>
      <c r="U330" t="s">
        <v>36</v>
      </c>
      <c r="V330" t="s">
        <v>834</v>
      </c>
      <c r="X330" t="s">
        <v>90</v>
      </c>
      <c r="Y330" t="s">
        <v>165</v>
      </c>
      <c r="Z330" t="s">
        <v>45</v>
      </c>
      <c r="AA330" t="s">
        <v>45</v>
      </c>
      <c r="AB330" t="s">
        <v>37</v>
      </c>
      <c r="AD330" t="s">
        <v>37</v>
      </c>
      <c r="AE330" t="s">
        <v>37</v>
      </c>
      <c r="AF330" t="s">
        <v>37</v>
      </c>
    </row>
    <row r="331" spans="1:32">
      <c r="A331">
        <v>328</v>
      </c>
      <c r="B331" t="s">
        <v>29</v>
      </c>
      <c r="C331" t="s">
        <v>236</v>
      </c>
      <c r="D331" t="s">
        <v>69</v>
      </c>
      <c r="K331" t="s">
        <v>237</v>
      </c>
      <c r="Q331" t="s">
        <v>1128</v>
      </c>
      <c r="R331" t="s">
        <v>1129</v>
      </c>
      <c r="S331" s="1" t="s">
        <v>34</v>
      </c>
      <c r="T331" t="s">
        <v>195</v>
      </c>
      <c r="U331" t="s">
        <v>36</v>
      </c>
      <c r="V331" t="s">
        <v>834</v>
      </c>
      <c r="X331" t="s">
        <v>90</v>
      </c>
      <c r="Y331" t="s">
        <v>36</v>
      </c>
      <c r="Z331" t="s">
        <v>45</v>
      </c>
      <c r="AA331" t="s">
        <v>45</v>
      </c>
      <c r="AB331" t="s">
        <v>37</v>
      </c>
      <c r="AD331" t="s">
        <v>37</v>
      </c>
      <c r="AE331" t="s">
        <v>37</v>
      </c>
      <c r="AF331" t="s">
        <v>37</v>
      </c>
    </row>
    <row r="332" spans="1:32">
      <c r="A332">
        <v>329</v>
      </c>
      <c r="B332" t="s">
        <v>29</v>
      </c>
      <c r="C332" t="s">
        <v>240</v>
      </c>
      <c r="D332" t="s">
        <v>48</v>
      </c>
      <c r="L332" t="s">
        <v>241</v>
      </c>
      <c r="Q332" t="s">
        <v>1130</v>
      </c>
      <c r="R332" t="s">
        <v>1131</v>
      </c>
      <c r="S332" s="1" t="s">
        <v>64</v>
      </c>
      <c r="T332" t="s">
        <v>195</v>
      </c>
      <c r="U332" t="s">
        <v>36</v>
      </c>
      <c r="V332" t="s">
        <v>834</v>
      </c>
      <c r="X332" t="s">
        <v>90</v>
      </c>
      <c r="Y332" t="s">
        <v>165</v>
      </c>
      <c r="Z332" t="s">
        <v>37</v>
      </c>
      <c r="AA332" t="s">
        <v>37</v>
      </c>
      <c r="AB332" t="s">
        <v>37</v>
      </c>
      <c r="AD332" t="s">
        <v>37</v>
      </c>
      <c r="AE332" t="s">
        <v>37</v>
      </c>
      <c r="AF332" t="s">
        <v>37</v>
      </c>
    </row>
    <row r="333" spans="1:32">
      <c r="A333">
        <v>330</v>
      </c>
      <c r="B333" t="s">
        <v>29</v>
      </c>
      <c r="C333" t="s">
        <v>253</v>
      </c>
      <c r="D333" t="s">
        <v>48</v>
      </c>
      <c r="L333" t="s">
        <v>254</v>
      </c>
      <c r="Q333" t="s">
        <v>1132</v>
      </c>
      <c r="R333" t="s">
        <v>1133</v>
      </c>
      <c r="S333" s="1" t="s">
        <v>43</v>
      </c>
      <c r="T333" t="s">
        <v>195</v>
      </c>
      <c r="U333" t="s">
        <v>111</v>
      </c>
      <c r="V333" t="s">
        <v>58</v>
      </c>
      <c r="X333" t="s">
        <v>90</v>
      </c>
      <c r="Y333" t="s">
        <v>165</v>
      </c>
      <c r="Z333" t="s">
        <v>37</v>
      </c>
      <c r="AA333" t="s">
        <v>37</v>
      </c>
      <c r="AB333" t="s">
        <v>37</v>
      </c>
      <c r="AD333" t="s">
        <v>37</v>
      </c>
      <c r="AE333" t="s">
        <v>37</v>
      </c>
      <c r="AF333" t="s">
        <v>37</v>
      </c>
    </row>
    <row r="334" spans="1:32">
      <c r="A334">
        <v>331</v>
      </c>
      <c r="B334" t="s">
        <v>29</v>
      </c>
      <c r="C334" t="s">
        <v>258</v>
      </c>
      <c r="D334" t="s">
        <v>48</v>
      </c>
      <c r="L334" t="s">
        <v>259</v>
      </c>
      <c r="Q334" t="s">
        <v>1134</v>
      </c>
      <c r="R334" t="s">
        <v>1135</v>
      </c>
      <c r="S334" s="1" t="s">
        <v>43</v>
      </c>
      <c r="T334" t="s">
        <v>195</v>
      </c>
      <c r="U334" t="s">
        <v>263</v>
      </c>
      <c r="V334" t="s">
        <v>171</v>
      </c>
      <c r="X334" t="s">
        <v>90</v>
      </c>
      <c r="Y334" t="s">
        <v>165</v>
      </c>
      <c r="Z334" t="s">
        <v>36</v>
      </c>
      <c r="AA334" t="s">
        <v>36</v>
      </c>
      <c r="AB334" t="s">
        <v>37</v>
      </c>
      <c r="AD334" t="s">
        <v>37</v>
      </c>
      <c r="AE334" t="s">
        <v>37</v>
      </c>
      <c r="AF334" t="s">
        <v>37</v>
      </c>
    </row>
    <row r="335" spans="1:32">
      <c r="A335">
        <v>332</v>
      </c>
      <c r="B335" t="s">
        <v>29</v>
      </c>
      <c r="C335" t="s">
        <v>264</v>
      </c>
      <c r="D335" t="s">
        <v>48</v>
      </c>
      <c r="L335" t="s">
        <v>265</v>
      </c>
      <c r="Q335" t="s">
        <v>1136</v>
      </c>
      <c r="R335" t="s">
        <v>1137</v>
      </c>
      <c r="S335" s="1" t="s">
        <v>43</v>
      </c>
      <c r="T335" t="s">
        <v>195</v>
      </c>
      <c r="U335" t="s">
        <v>45</v>
      </c>
      <c r="V335" t="s">
        <v>45</v>
      </c>
      <c r="X335" t="s">
        <v>45</v>
      </c>
      <c r="Y335" t="s">
        <v>165</v>
      </c>
      <c r="Z335" t="s">
        <v>37</v>
      </c>
      <c r="AA335" t="s">
        <v>37</v>
      </c>
      <c r="AB335" t="s">
        <v>37</v>
      </c>
      <c r="AD335" t="s">
        <v>37</v>
      </c>
      <c r="AE335" t="s">
        <v>37</v>
      </c>
      <c r="AF335" t="s">
        <v>37</v>
      </c>
    </row>
    <row r="336" spans="1:32">
      <c r="A336">
        <v>333</v>
      </c>
      <c r="B336" t="s">
        <v>29</v>
      </c>
      <c r="C336" t="s">
        <v>274</v>
      </c>
      <c r="D336" t="s">
        <v>48</v>
      </c>
      <c r="L336" t="s">
        <v>275</v>
      </c>
      <c r="Q336" t="s">
        <v>1138</v>
      </c>
      <c r="R336" t="s">
        <v>1139</v>
      </c>
      <c r="S336" s="1" t="s">
        <v>43</v>
      </c>
      <c r="T336" t="s">
        <v>195</v>
      </c>
      <c r="U336" t="s">
        <v>170</v>
      </c>
      <c r="V336" t="s">
        <v>171</v>
      </c>
      <c r="X336" t="s">
        <v>45</v>
      </c>
      <c r="Y336" t="s">
        <v>165</v>
      </c>
      <c r="Z336" t="s">
        <v>37</v>
      </c>
      <c r="AA336" t="s">
        <v>37</v>
      </c>
      <c r="AB336" t="s">
        <v>37</v>
      </c>
      <c r="AD336" t="s">
        <v>37</v>
      </c>
      <c r="AE336" t="s">
        <v>37</v>
      </c>
      <c r="AF336" t="s">
        <v>37</v>
      </c>
    </row>
    <row r="337" spans="1:32">
      <c r="A337">
        <v>334</v>
      </c>
      <c r="B337" t="s">
        <v>29</v>
      </c>
      <c r="C337" t="s">
        <v>284</v>
      </c>
      <c r="D337" t="s">
        <v>48</v>
      </c>
      <c r="L337" t="s">
        <v>285</v>
      </c>
      <c r="Q337" t="s">
        <v>1140</v>
      </c>
      <c r="R337" t="s">
        <v>1141</v>
      </c>
      <c r="S337" s="1" t="s">
        <v>43</v>
      </c>
      <c r="T337" t="s">
        <v>195</v>
      </c>
      <c r="U337" t="s">
        <v>79</v>
      </c>
      <c r="V337" t="s">
        <v>80</v>
      </c>
      <c r="X337" t="s">
        <v>45</v>
      </c>
      <c r="Y337" t="s">
        <v>165</v>
      </c>
      <c r="Z337" t="s">
        <v>37</v>
      </c>
      <c r="AA337" t="s">
        <v>37</v>
      </c>
      <c r="AB337" t="s">
        <v>37</v>
      </c>
      <c r="AD337" t="s">
        <v>37</v>
      </c>
      <c r="AE337" t="s">
        <v>37</v>
      </c>
      <c r="AF337" t="s">
        <v>37</v>
      </c>
    </row>
    <row r="338" spans="1:32">
      <c r="A338">
        <v>335</v>
      </c>
      <c r="B338" t="s">
        <v>29</v>
      </c>
      <c r="C338" t="s">
        <v>1142</v>
      </c>
      <c r="D338" t="s">
        <v>60</v>
      </c>
      <c r="J338" t="s">
        <v>1143</v>
      </c>
      <c r="Q338" t="s">
        <v>1144</v>
      </c>
      <c r="R338" t="s">
        <v>1145</v>
      </c>
      <c r="S338" s="1" t="s">
        <v>210</v>
      </c>
      <c r="T338" t="s">
        <v>195</v>
      </c>
      <c r="U338" t="s">
        <v>36</v>
      </c>
      <c r="V338" t="s">
        <v>834</v>
      </c>
      <c r="X338" t="s">
        <v>90</v>
      </c>
      <c r="Y338" t="s">
        <v>165</v>
      </c>
      <c r="Z338" t="s">
        <v>45</v>
      </c>
      <c r="AA338" t="s">
        <v>45</v>
      </c>
      <c r="AB338" t="s">
        <v>37</v>
      </c>
      <c r="AD338" t="s">
        <v>37</v>
      </c>
      <c r="AE338" t="s">
        <v>37</v>
      </c>
      <c r="AF338" t="s">
        <v>37</v>
      </c>
    </row>
    <row r="339" spans="1:32">
      <c r="A339">
        <v>336</v>
      </c>
      <c r="B339" t="s">
        <v>29</v>
      </c>
      <c r="C339" t="s">
        <v>971</v>
      </c>
      <c r="D339" t="s">
        <v>69</v>
      </c>
      <c r="K339" t="s">
        <v>972</v>
      </c>
      <c r="Q339" t="s">
        <v>1146</v>
      </c>
      <c r="R339" t="s">
        <v>1147</v>
      </c>
      <c r="S339" s="1" t="s">
        <v>34</v>
      </c>
      <c r="T339" t="s">
        <v>195</v>
      </c>
      <c r="U339" t="s">
        <v>36</v>
      </c>
      <c r="V339" t="s">
        <v>834</v>
      </c>
      <c r="X339" t="s">
        <v>90</v>
      </c>
      <c r="Y339" t="s">
        <v>36</v>
      </c>
      <c r="Z339" t="s">
        <v>36</v>
      </c>
      <c r="AA339" t="s">
        <v>37</v>
      </c>
      <c r="AB339" t="s">
        <v>37</v>
      </c>
      <c r="AD339" t="s">
        <v>37</v>
      </c>
      <c r="AE339" t="s">
        <v>37</v>
      </c>
      <c r="AF339" t="s">
        <v>37</v>
      </c>
    </row>
    <row r="340" spans="1:32">
      <c r="A340">
        <v>337</v>
      </c>
      <c r="B340" t="s">
        <v>29</v>
      </c>
      <c r="C340" t="s">
        <v>975</v>
      </c>
      <c r="D340" t="s">
        <v>48</v>
      </c>
      <c r="L340" t="s">
        <v>976</v>
      </c>
      <c r="Q340" t="s">
        <v>1148</v>
      </c>
      <c r="R340" t="s">
        <v>1149</v>
      </c>
      <c r="S340" s="1" t="s">
        <v>43</v>
      </c>
      <c r="T340" t="s">
        <v>195</v>
      </c>
      <c r="U340" t="s">
        <v>615</v>
      </c>
      <c r="V340" t="s">
        <v>58</v>
      </c>
      <c r="X340" t="s">
        <v>90</v>
      </c>
      <c r="Y340" t="s">
        <v>165</v>
      </c>
      <c r="Z340" t="s">
        <v>37</v>
      </c>
      <c r="AA340" t="s">
        <v>37</v>
      </c>
      <c r="AB340" t="s">
        <v>37</v>
      </c>
      <c r="AD340" t="s">
        <v>37</v>
      </c>
      <c r="AE340" t="s">
        <v>37</v>
      </c>
      <c r="AF340" t="s">
        <v>37</v>
      </c>
    </row>
    <row r="341" spans="1:32">
      <c r="A341">
        <v>338</v>
      </c>
      <c r="B341" t="s">
        <v>29</v>
      </c>
      <c r="C341" t="s">
        <v>1150</v>
      </c>
      <c r="D341" t="s">
        <v>48</v>
      </c>
      <c r="L341" t="s">
        <v>1151</v>
      </c>
      <c r="Q341" t="s">
        <v>1152</v>
      </c>
      <c r="R341" t="s">
        <v>1153</v>
      </c>
      <c r="S341" s="1" t="s">
        <v>43</v>
      </c>
      <c r="T341" t="s">
        <v>195</v>
      </c>
      <c r="U341" t="s">
        <v>36</v>
      </c>
      <c r="V341" t="s">
        <v>834</v>
      </c>
      <c r="X341" t="s">
        <v>90</v>
      </c>
      <c r="Y341" t="s">
        <v>165</v>
      </c>
      <c r="Z341" t="s">
        <v>37</v>
      </c>
      <c r="AA341" t="s">
        <v>37</v>
      </c>
      <c r="AB341" t="s">
        <v>37</v>
      </c>
      <c r="AD341" t="s">
        <v>37</v>
      </c>
      <c r="AE341" t="s">
        <v>37</v>
      </c>
      <c r="AF341" t="s">
        <v>37</v>
      </c>
    </row>
    <row r="342" spans="1:32">
      <c r="A342">
        <v>339</v>
      </c>
      <c r="B342" t="s">
        <v>29</v>
      </c>
      <c r="C342" t="s">
        <v>979</v>
      </c>
      <c r="D342" t="s">
        <v>48</v>
      </c>
      <c r="L342" t="s">
        <v>980</v>
      </c>
      <c r="Q342" t="s">
        <v>1154</v>
      </c>
      <c r="R342" t="s">
        <v>1155</v>
      </c>
      <c r="S342" s="1" t="s">
        <v>43</v>
      </c>
      <c r="T342" t="s">
        <v>195</v>
      </c>
      <c r="U342" t="s">
        <v>983</v>
      </c>
      <c r="V342" t="s">
        <v>171</v>
      </c>
      <c r="X342" t="s">
        <v>90</v>
      </c>
      <c r="Y342" t="s">
        <v>165</v>
      </c>
      <c r="Z342" t="s">
        <v>37</v>
      </c>
      <c r="AA342" t="s">
        <v>37</v>
      </c>
      <c r="AB342" t="s">
        <v>37</v>
      </c>
      <c r="AD342" t="s">
        <v>37</v>
      </c>
      <c r="AE342" t="s">
        <v>37</v>
      </c>
      <c r="AF342" t="s">
        <v>37</v>
      </c>
    </row>
    <row r="343" spans="1:32">
      <c r="A343">
        <v>340</v>
      </c>
      <c r="B343" t="s">
        <v>29</v>
      </c>
      <c r="C343" t="s">
        <v>1156</v>
      </c>
      <c r="D343" t="s">
        <v>60</v>
      </c>
      <c r="H343" t="s">
        <v>1157</v>
      </c>
      <c r="Q343" t="s">
        <v>1158</v>
      </c>
      <c r="R343" t="s">
        <v>1159</v>
      </c>
      <c r="S343" s="1" t="s">
        <v>210</v>
      </c>
      <c r="T343" t="s">
        <v>35</v>
      </c>
      <c r="U343" t="s">
        <v>37</v>
      </c>
      <c r="V343" t="s">
        <v>37</v>
      </c>
      <c r="X343" t="s">
        <v>37</v>
      </c>
      <c r="Y343" t="s">
        <v>165</v>
      </c>
      <c r="Z343" t="s">
        <v>165</v>
      </c>
      <c r="AA343" t="s">
        <v>45</v>
      </c>
      <c r="AB343" t="s">
        <v>223</v>
      </c>
      <c r="AD343" t="s">
        <v>1160</v>
      </c>
      <c r="AE343" t="s">
        <v>1161</v>
      </c>
      <c r="AF343" t="s">
        <v>210</v>
      </c>
    </row>
    <row r="344" spans="1:32">
      <c r="A344">
        <v>341</v>
      </c>
      <c r="B344" t="s">
        <v>29</v>
      </c>
      <c r="C344" t="s">
        <v>1162</v>
      </c>
      <c r="D344" t="s">
        <v>69</v>
      </c>
      <c r="I344" t="s">
        <v>1163</v>
      </c>
      <c r="Q344" t="s">
        <v>1164</v>
      </c>
      <c r="R344" t="s">
        <v>1165</v>
      </c>
      <c r="S344" s="1" t="s">
        <v>34</v>
      </c>
      <c r="T344" t="s">
        <v>35</v>
      </c>
      <c r="U344" t="s">
        <v>37</v>
      </c>
      <c r="V344" t="s">
        <v>37</v>
      </c>
      <c r="X344" t="s">
        <v>37</v>
      </c>
      <c r="Y344" t="s">
        <v>37</v>
      </c>
      <c r="Z344" t="s">
        <v>37</v>
      </c>
      <c r="AA344" t="s">
        <v>37</v>
      </c>
      <c r="AB344" t="s">
        <v>37</v>
      </c>
      <c r="AD344" t="s">
        <v>37</v>
      </c>
      <c r="AE344" t="s">
        <v>37</v>
      </c>
      <c r="AF344" t="s">
        <v>37</v>
      </c>
    </row>
    <row r="345" spans="1:32">
      <c r="A345">
        <v>342</v>
      </c>
      <c r="B345" t="s">
        <v>29</v>
      </c>
      <c r="C345" t="s">
        <v>1166</v>
      </c>
      <c r="D345" t="s">
        <v>48</v>
      </c>
      <c r="J345" t="s">
        <v>1167</v>
      </c>
      <c r="Q345" t="s">
        <v>1168</v>
      </c>
      <c r="R345" t="s">
        <v>1169</v>
      </c>
      <c r="S345" s="1" t="s">
        <v>43</v>
      </c>
      <c r="T345" t="s">
        <v>35</v>
      </c>
      <c r="U345" t="s">
        <v>615</v>
      </c>
      <c r="V345" t="s">
        <v>58</v>
      </c>
      <c r="X345" t="s">
        <v>37</v>
      </c>
      <c r="Y345" t="s">
        <v>165</v>
      </c>
      <c r="Z345" t="s">
        <v>165</v>
      </c>
      <c r="AA345" t="s">
        <v>37</v>
      </c>
      <c r="AB345" t="s">
        <v>223</v>
      </c>
      <c r="AD345" t="s">
        <v>1170</v>
      </c>
      <c r="AE345" t="s">
        <v>1084</v>
      </c>
      <c r="AF345" t="s">
        <v>64</v>
      </c>
    </row>
    <row r="346" spans="1:32">
      <c r="A346">
        <v>343</v>
      </c>
      <c r="B346" t="s">
        <v>29</v>
      </c>
      <c r="C346" t="s">
        <v>1171</v>
      </c>
      <c r="D346" t="s">
        <v>48</v>
      </c>
      <c r="J346" t="s">
        <v>1172</v>
      </c>
      <c r="Q346" t="s">
        <v>1173</v>
      </c>
      <c r="R346" t="s">
        <v>1174</v>
      </c>
      <c r="S346" s="1" t="s">
        <v>43</v>
      </c>
      <c r="T346" t="s">
        <v>35</v>
      </c>
      <c r="U346" t="s">
        <v>111</v>
      </c>
      <c r="V346" t="s">
        <v>58</v>
      </c>
      <c r="X346" t="s">
        <v>37</v>
      </c>
      <c r="Y346" t="s">
        <v>165</v>
      </c>
      <c r="Z346" t="s">
        <v>165</v>
      </c>
      <c r="AA346" t="s">
        <v>37</v>
      </c>
      <c r="AB346" t="s">
        <v>223</v>
      </c>
      <c r="AD346" t="s">
        <v>1175</v>
      </c>
      <c r="AE346" t="s">
        <v>1176</v>
      </c>
      <c r="AF346" t="s">
        <v>43</v>
      </c>
    </row>
    <row r="347" spans="1:32">
      <c r="A347">
        <v>344</v>
      </c>
      <c r="B347" t="s">
        <v>29</v>
      </c>
      <c r="C347" t="s">
        <v>1177</v>
      </c>
      <c r="D347" t="s">
        <v>48</v>
      </c>
      <c r="J347" t="s">
        <v>1178</v>
      </c>
      <c r="Q347" t="s">
        <v>1179</v>
      </c>
      <c r="R347" t="s">
        <v>1180</v>
      </c>
      <c r="S347" s="1" t="s">
        <v>43</v>
      </c>
      <c r="T347" t="s">
        <v>35</v>
      </c>
      <c r="U347" t="s">
        <v>45</v>
      </c>
      <c r="V347" t="s">
        <v>45</v>
      </c>
      <c r="X347" t="s">
        <v>45</v>
      </c>
      <c r="Y347" t="s">
        <v>165</v>
      </c>
      <c r="Z347" t="s">
        <v>165</v>
      </c>
      <c r="AA347" t="s">
        <v>37</v>
      </c>
      <c r="AB347" t="s">
        <v>223</v>
      </c>
      <c r="AD347" t="s">
        <v>1181</v>
      </c>
      <c r="AE347" t="s">
        <v>1182</v>
      </c>
      <c r="AF347" t="s">
        <v>43</v>
      </c>
    </row>
    <row r="348" spans="1:32">
      <c r="A348">
        <v>345</v>
      </c>
      <c r="B348" t="s">
        <v>29</v>
      </c>
      <c r="C348" t="s">
        <v>1183</v>
      </c>
      <c r="D348" t="s">
        <v>60</v>
      </c>
      <c r="J348" t="s">
        <v>1184</v>
      </c>
      <c r="Q348" t="s">
        <v>1185</v>
      </c>
      <c r="R348" t="s">
        <v>1186</v>
      </c>
      <c r="S348" s="1" t="s">
        <v>43</v>
      </c>
      <c r="T348" t="s">
        <v>35</v>
      </c>
      <c r="U348" t="s">
        <v>90</v>
      </c>
      <c r="V348" t="s">
        <v>90</v>
      </c>
      <c r="X348" t="s">
        <v>90</v>
      </c>
      <c r="Y348" t="s">
        <v>165</v>
      </c>
      <c r="Z348" t="s">
        <v>165</v>
      </c>
      <c r="AA348" t="s">
        <v>45</v>
      </c>
      <c r="AB348" t="s">
        <v>37</v>
      </c>
      <c r="AD348" t="s">
        <v>37</v>
      </c>
      <c r="AE348" t="s">
        <v>37</v>
      </c>
      <c r="AF348" t="s">
        <v>37</v>
      </c>
    </row>
    <row r="349" spans="1:32">
      <c r="A349">
        <v>346</v>
      </c>
      <c r="B349" t="s">
        <v>29</v>
      </c>
      <c r="C349" t="s">
        <v>1023</v>
      </c>
      <c r="D349" t="s">
        <v>69</v>
      </c>
      <c r="K349" t="s">
        <v>1024</v>
      </c>
      <c r="Q349" t="s">
        <v>1187</v>
      </c>
      <c r="R349" t="s">
        <v>1188</v>
      </c>
      <c r="S349" s="1" t="s">
        <v>34</v>
      </c>
      <c r="T349" t="s">
        <v>262</v>
      </c>
      <c r="U349" t="s">
        <v>90</v>
      </c>
      <c r="V349" t="s">
        <v>90</v>
      </c>
      <c r="X349" t="s">
        <v>90</v>
      </c>
      <c r="Y349" t="s">
        <v>90</v>
      </c>
      <c r="Z349" t="s">
        <v>90</v>
      </c>
      <c r="AA349" t="s">
        <v>90</v>
      </c>
      <c r="AB349" t="s">
        <v>37</v>
      </c>
      <c r="AD349" t="s">
        <v>37</v>
      </c>
      <c r="AE349" t="s">
        <v>37</v>
      </c>
      <c r="AF349" t="s">
        <v>37</v>
      </c>
    </row>
    <row r="350" spans="1:32">
      <c r="A350">
        <v>347</v>
      </c>
      <c r="B350" t="s">
        <v>29</v>
      </c>
      <c r="C350" t="s">
        <v>1046</v>
      </c>
      <c r="D350" t="s">
        <v>48</v>
      </c>
      <c r="L350" t="s">
        <v>1047</v>
      </c>
      <c r="Q350" t="s">
        <v>1189</v>
      </c>
      <c r="R350" t="s">
        <v>1190</v>
      </c>
      <c r="S350" s="1" t="s">
        <v>43</v>
      </c>
      <c r="T350" t="s">
        <v>262</v>
      </c>
      <c r="U350" t="s">
        <v>1050</v>
      </c>
      <c r="V350" t="s">
        <v>171</v>
      </c>
      <c r="X350" t="s">
        <v>45</v>
      </c>
      <c r="Y350" t="s">
        <v>165</v>
      </c>
      <c r="Z350" t="s">
        <v>165</v>
      </c>
      <c r="AA350" t="s">
        <v>37</v>
      </c>
      <c r="AB350" t="s">
        <v>223</v>
      </c>
      <c r="AD350" t="s">
        <v>1191</v>
      </c>
      <c r="AE350" t="s">
        <v>1192</v>
      </c>
      <c r="AF350" t="s">
        <v>43</v>
      </c>
    </row>
    <row r="351" spans="1:32">
      <c r="A351">
        <v>348</v>
      </c>
      <c r="B351" t="s">
        <v>29</v>
      </c>
      <c r="C351" t="s">
        <v>1193</v>
      </c>
      <c r="D351" t="s">
        <v>60</v>
      </c>
      <c r="H351" t="s">
        <v>1194</v>
      </c>
      <c r="Q351" t="s">
        <v>1195</v>
      </c>
      <c r="R351" t="s">
        <v>1196</v>
      </c>
      <c r="S351" s="1" t="s">
        <v>43</v>
      </c>
      <c r="T351" t="s">
        <v>292</v>
      </c>
      <c r="U351" t="s">
        <v>90</v>
      </c>
      <c r="V351" t="s">
        <v>90</v>
      </c>
      <c r="X351" t="s">
        <v>90</v>
      </c>
      <c r="Y351" t="s">
        <v>174</v>
      </c>
      <c r="Z351" t="s">
        <v>174</v>
      </c>
      <c r="AA351" t="s">
        <v>165</v>
      </c>
      <c r="AB351" t="s">
        <v>37</v>
      </c>
      <c r="AD351" t="s">
        <v>37</v>
      </c>
      <c r="AE351" t="s">
        <v>37</v>
      </c>
      <c r="AF351" t="s">
        <v>37</v>
      </c>
    </row>
    <row r="352" spans="1:32">
      <c r="A352">
        <v>349</v>
      </c>
      <c r="B352" t="s">
        <v>29</v>
      </c>
      <c r="C352" t="s">
        <v>1061</v>
      </c>
      <c r="D352" t="s">
        <v>69</v>
      </c>
      <c r="I352" t="s">
        <v>1062</v>
      </c>
      <c r="Q352" t="s">
        <v>1197</v>
      </c>
      <c r="R352" t="s">
        <v>1198</v>
      </c>
      <c r="S352" s="1" t="s">
        <v>34</v>
      </c>
      <c r="T352" t="s">
        <v>195</v>
      </c>
      <c r="U352" t="s">
        <v>90</v>
      </c>
      <c r="V352" t="s">
        <v>90</v>
      </c>
      <c r="X352" t="s">
        <v>90</v>
      </c>
      <c r="Y352" t="s">
        <v>90</v>
      </c>
      <c r="Z352" t="s">
        <v>90</v>
      </c>
      <c r="AA352" t="s">
        <v>90</v>
      </c>
      <c r="AB352" t="s">
        <v>37</v>
      </c>
      <c r="AD352" t="s">
        <v>37</v>
      </c>
      <c r="AE352" t="s">
        <v>37</v>
      </c>
      <c r="AF352" t="s">
        <v>37</v>
      </c>
    </row>
    <row r="353" spans="1:32">
      <c r="A353">
        <v>350</v>
      </c>
      <c r="B353" t="s">
        <v>29</v>
      </c>
      <c r="C353" t="s">
        <v>1199</v>
      </c>
      <c r="D353" t="s">
        <v>48</v>
      </c>
      <c r="J353" t="s">
        <v>1200</v>
      </c>
      <c r="Q353" t="s">
        <v>1201</v>
      </c>
      <c r="R353" t="s">
        <v>1202</v>
      </c>
      <c r="S353" s="1" t="s">
        <v>43</v>
      </c>
      <c r="T353" t="s">
        <v>195</v>
      </c>
      <c r="U353" t="s">
        <v>615</v>
      </c>
      <c r="V353" t="s">
        <v>58</v>
      </c>
      <c r="X353" t="s">
        <v>90</v>
      </c>
      <c r="Y353" t="s">
        <v>165</v>
      </c>
      <c r="Z353" t="s">
        <v>165</v>
      </c>
      <c r="AA353" t="s">
        <v>165</v>
      </c>
      <c r="AB353" t="s">
        <v>37</v>
      </c>
      <c r="AD353" t="s">
        <v>37</v>
      </c>
      <c r="AE353" t="s">
        <v>37</v>
      </c>
      <c r="AF353" t="s">
        <v>37</v>
      </c>
    </row>
    <row r="354" spans="1:32">
      <c r="A354">
        <v>351</v>
      </c>
      <c r="B354" t="s">
        <v>29</v>
      </c>
      <c r="C354" t="s">
        <v>1203</v>
      </c>
      <c r="D354" t="s">
        <v>48</v>
      </c>
      <c r="J354" t="s">
        <v>1204</v>
      </c>
      <c r="Q354" t="s">
        <v>1205</v>
      </c>
      <c r="R354" t="s">
        <v>1206</v>
      </c>
      <c r="S354" s="1" t="s">
        <v>43</v>
      </c>
      <c r="T354" t="s">
        <v>195</v>
      </c>
      <c r="U354" t="s">
        <v>615</v>
      </c>
      <c r="V354" t="s">
        <v>58</v>
      </c>
      <c r="X354" t="s">
        <v>90</v>
      </c>
      <c r="Y354" t="s">
        <v>165</v>
      </c>
      <c r="Z354" t="s">
        <v>165</v>
      </c>
      <c r="AA354" t="s">
        <v>165</v>
      </c>
      <c r="AB354" t="s">
        <v>37</v>
      </c>
      <c r="AD354" t="s">
        <v>37</v>
      </c>
      <c r="AE354" t="s">
        <v>37</v>
      </c>
      <c r="AF354" t="s">
        <v>37</v>
      </c>
    </row>
    <row r="355" spans="1:32">
      <c r="A355">
        <v>352</v>
      </c>
      <c r="B355" t="s">
        <v>29</v>
      </c>
      <c r="C355" t="s">
        <v>1073</v>
      </c>
      <c r="D355" t="s">
        <v>48</v>
      </c>
      <c r="J355" t="s">
        <v>1074</v>
      </c>
      <c r="Q355" t="s">
        <v>1207</v>
      </c>
      <c r="R355" t="s">
        <v>1208</v>
      </c>
      <c r="S355" s="1" t="s">
        <v>43</v>
      </c>
      <c r="T355" t="s">
        <v>195</v>
      </c>
      <c r="U355" t="s">
        <v>615</v>
      </c>
      <c r="V355" t="s">
        <v>58</v>
      </c>
      <c r="W355" t="s">
        <v>172</v>
      </c>
      <c r="X355" t="s">
        <v>1209</v>
      </c>
      <c r="Y355" t="s">
        <v>174</v>
      </c>
      <c r="Z355" t="s">
        <v>174</v>
      </c>
      <c r="AA355" t="s">
        <v>165</v>
      </c>
      <c r="AB355" t="s">
        <v>37</v>
      </c>
      <c r="AD355" t="s">
        <v>37</v>
      </c>
      <c r="AE355" t="s">
        <v>37</v>
      </c>
      <c r="AF355" t="s">
        <v>37</v>
      </c>
    </row>
    <row r="356" spans="1:32">
      <c r="A356">
        <v>353</v>
      </c>
      <c r="B356" t="s">
        <v>29</v>
      </c>
      <c r="C356" t="s">
        <v>1077</v>
      </c>
      <c r="D356" t="s">
        <v>48</v>
      </c>
      <c r="J356" t="s">
        <v>1078</v>
      </c>
      <c r="Q356" t="s">
        <v>1210</v>
      </c>
      <c r="R356" t="s">
        <v>1211</v>
      </c>
      <c r="S356" s="1" t="s">
        <v>43</v>
      </c>
      <c r="T356" t="s">
        <v>195</v>
      </c>
      <c r="U356" t="s">
        <v>615</v>
      </c>
      <c r="V356" t="s">
        <v>58</v>
      </c>
      <c r="W356" t="s">
        <v>172</v>
      </c>
      <c r="X356" t="s">
        <v>1209</v>
      </c>
      <c r="Y356" t="s">
        <v>174</v>
      </c>
      <c r="Z356" t="s">
        <v>174</v>
      </c>
      <c r="AA356" t="s">
        <v>165</v>
      </c>
      <c r="AB356" t="s">
        <v>37</v>
      </c>
      <c r="AD356" t="s">
        <v>37</v>
      </c>
      <c r="AE356" t="s">
        <v>37</v>
      </c>
      <c r="AF356" t="s">
        <v>37</v>
      </c>
    </row>
    <row r="357" spans="1:32">
      <c r="A357">
        <v>354</v>
      </c>
      <c r="B357" t="s">
        <v>29</v>
      </c>
      <c r="C357" t="s">
        <v>1085</v>
      </c>
      <c r="D357" t="s">
        <v>48</v>
      </c>
      <c r="J357" t="s">
        <v>1086</v>
      </c>
      <c r="Q357" t="s">
        <v>1212</v>
      </c>
      <c r="R357" t="s">
        <v>1213</v>
      </c>
      <c r="S357" s="1" t="s">
        <v>43</v>
      </c>
      <c r="T357" t="s">
        <v>195</v>
      </c>
      <c r="U357" t="s">
        <v>615</v>
      </c>
      <c r="V357" t="s">
        <v>58</v>
      </c>
      <c r="X357" t="s">
        <v>90</v>
      </c>
      <c r="Y357" t="s">
        <v>165</v>
      </c>
      <c r="Z357" t="s">
        <v>165</v>
      </c>
      <c r="AA357" t="s">
        <v>165</v>
      </c>
      <c r="AB357" t="s">
        <v>37</v>
      </c>
      <c r="AD357" t="s">
        <v>37</v>
      </c>
      <c r="AE357" t="s">
        <v>37</v>
      </c>
      <c r="AF357" t="s">
        <v>37</v>
      </c>
    </row>
    <row r="358" spans="1:32">
      <c r="A358">
        <v>355</v>
      </c>
      <c r="B358" t="s">
        <v>29</v>
      </c>
      <c r="C358" t="s">
        <v>1214</v>
      </c>
      <c r="D358" t="s">
        <v>60</v>
      </c>
      <c r="J358" t="s">
        <v>1215</v>
      </c>
      <c r="Q358" t="s">
        <v>1216</v>
      </c>
      <c r="R358" t="s">
        <v>1217</v>
      </c>
      <c r="S358" s="1" t="s">
        <v>210</v>
      </c>
      <c r="T358" t="s">
        <v>292</v>
      </c>
      <c r="U358" t="s">
        <v>36</v>
      </c>
      <c r="V358" t="s">
        <v>36</v>
      </c>
      <c r="X358" t="s">
        <v>90</v>
      </c>
      <c r="Y358" t="s">
        <v>165</v>
      </c>
      <c r="Z358" t="s">
        <v>165</v>
      </c>
      <c r="AA358" t="s">
        <v>45</v>
      </c>
      <c r="AB358" t="s">
        <v>37</v>
      </c>
      <c r="AD358" t="s">
        <v>37</v>
      </c>
      <c r="AE358" t="s">
        <v>37</v>
      </c>
      <c r="AF358" t="s">
        <v>37</v>
      </c>
    </row>
    <row r="359" spans="1:32">
      <c r="A359">
        <v>356</v>
      </c>
      <c r="B359" t="s">
        <v>29</v>
      </c>
      <c r="C359" t="s">
        <v>236</v>
      </c>
      <c r="D359" t="s">
        <v>69</v>
      </c>
      <c r="K359" t="s">
        <v>237</v>
      </c>
      <c r="Q359" t="s">
        <v>1218</v>
      </c>
      <c r="R359" t="s">
        <v>1219</v>
      </c>
      <c r="S359" s="1" t="s">
        <v>34</v>
      </c>
      <c r="T359" t="s">
        <v>195</v>
      </c>
      <c r="U359" t="s">
        <v>36</v>
      </c>
      <c r="V359" t="s">
        <v>36</v>
      </c>
      <c r="X359" t="s">
        <v>90</v>
      </c>
      <c r="Y359" t="s">
        <v>37</v>
      </c>
      <c r="Z359" t="s">
        <v>36</v>
      </c>
      <c r="AA359" t="s">
        <v>37</v>
      </c>
      <c r="AB359" t="s">
        <v>37</v>
      </c>
      <c r="AD359" t="s">
        <v>37</v>
      </c>
      <c r="AE359" t="s">
        <v>37</v>
      </c>
      <c r="AF359" t="s">
        <v>37</v>
      </c>
    </row>
    <row r="360" spans="1:32">
      <c r="A360">
        <v>357</v>
      </c>
      <c r="B360" t="s">
        <v>29</v>
      </c>
      <c r="C360" t="s">
        <v>240</v>
      </c>
      <c r="D360" t="s">
        <v>48</v>
      </c>
      <c r="L360" t="s">
        <v>241</v>
      </c>
      <c r="Q360" t="s">
        <v>1220</v>
      </c>
      <c r="R360" t="s">
        <v>1221</v>
      </c>
      <c r="S360" s="1" t="s">
        <v>64</v>
      </c>
      <c r="T360" t="s">
        <v>195</v>
      </c>
      <c r="U360" t="s">
        <v>36</v>
      </c>
      <c r="V360" t="s">
        <v>36</v>
      </c>
      <c r="X360" t="s">
        <v>90</v>
      </c>
      <c r="Y360" t="s">
        <v>165</v>
      </c>
      <c r="Z360" t="s">
        <v>165</v>
      </c>
      <c r="AA360" t="s">
        <v>37</v>
      </c>
      <c r="AB360" t="s">
        <v>37</v>
      </c>
      <c r="AD360" t="s">
        <v>37</v>
      </c>
      <c r="AE360" t="s">
        <v>37</v>
      </c>
      <c r="AF360" t="s">
        <v>37</v>
      </c>
    </row>
    <row r="361" spans="1:32">
      <c r="A361">
        <v>358</v>
      </c>
      <c r="B361" t="s">
        <v>29</v>
      </c>
      <c r="C361" t="s">
        <v>253</v>
      </c>
      <c r="D361" t="s">
        <v>48</v>
      </c>
      <c r="L361" t="s">
        <v>254</v>
      </c>
      <c r="Q361" t="s">
        <v>1222</v>
      </c>
      <c r="R361" t="s">
        <v>1223</v>
      </c>
      <c r="S361" s="1" t="s">
        <v>43</v>
      </c>
      <c r="T361" t="s">
        <v>195</v>
      </c>
      <c r="U361" t="s">
        <v>111</v>
      </c>
      <c r="V361" t="s">
        <v>58</v>
      </c>
      <c r="X361" t="s">
        <v>90</v>
      </c>
      <c r="Y361" t="s">
        <v>165</v>
      </c>
      <c r="Z361" t="s">
        <v>165</v>
      </c>
      <c r="AA361" t="s">
        <v>37</v>
      </c>
      <c r="AB361" t="s">
        <v>37</v>
      </c>
      <c r="AD361" t="s">
        <v>37</v>
      </c>
      <c r="AE361" t="s">
        <v>37</v>
      </c>
      <c r="AF361" t="s">
        <v>37</v>
      </c>
    </row>
    <row r="362" spans="1:32">
      <c r="A362">
        <v>359</v>
      </c>
      <c r="B362" t="s">
        <v>29</v>
      </c>
      <c r="C362" t="s">
        <v>258</v>
      </c>
      <c r="D362" t="s">
        <v>48</v>
      </c>
      <c r="L362" t="s">
        <v>259</v>
      </c>
      <c r="Q362" t="s">
        <v>1224</v>
      </c>
      <c r="R362" t="s">
        <v>1225</v>
      </c>
      <c r="S362" s="1" t="s">
        <v>43</v>
      </c>
      <c r="T362" t="s">
        <v>195</v>
      </c>
      <c r="U362" t="s">
        <v>263</v>
      </c>
      <c r="V362" t="s">
        <v>171</v>
      </c>
      <c r="X362" t="s">
        <v>90</v>
      </c>
      <c r="Y362" t="s">
        <v>165</v>
      </c>
      <c r="Z362" t="s">
        <v>165</v>
      </c>
      <c r="AA362" t="s">
        <v>36</v>
      </c>
      <c r="AB362" t="s">
        <v>37</v>
      </c>
      <c r="AD362" t="s">
        <v>37</v>
      </c>
      <c r="AE362" t="s">
        <v>37</v>
      </c>
      <c r="AF362" t="s">
        <v>37</v>
      </c>
    </row>
    <row r="363" spans="1:32">
      <c r="A363">
        <v>360</v>
      </c>
      <c r="B363" t="s">
        <v>29</v>
      </c>
      <c r="C363" t="s">
        <v>264</v>
      </c>
      <c r="D363" t="s">
        <v>48</v>
      </c>
      <c r="L363" t="s">
        <v>265</v>
      </c>
      <c r="Q363" t="s">
        <v>1226</v>
      </c>
      <c r="R363" t="s">
        <v>1227</v>
      </c>
      <c r="S363" s="1" t="s">
        <v>43</v>
      </c>
      <c r="T363" t="s">
        <v>195</v>
      </c>
      <c r="U363" t="s">
        <v>37</v>
      </c>
      <c r="V363" t="s">
        <v>37</v>
      </c>
      <c r="X363" t="s">
        <v>37</v>
      </c>
      <c r="Y363" t="s">
        <v>165</v>
      </c>
      <c r="Z363" t="s">
        <v>165</v>
      </c>
      <c r="AA363" t="s">
        <v>37</v>
      </c>
      <c r="AB363" t="s">
        <v>37</v>
      </c>
      <c r="AD363" t="s">
        <v>37</v>
      </c>
      <c r="AE363" t="s">
        <v>37</v>
      </c>
      <c r="AF363" t="s">
        <v>37</v>
      </c>
    </row>
    <row r="364" spans="1:32">
      <c r="A364">
        <v>361</v>
      </c>
      <c r="B364" t="s">
        <v>29</v>
      </c>
      <c r="C364" t="s">
        <v>268</v>
      </c>
      <c r="D364" t="s">
        <v>48</v>
      </c>
      <c r="L364" t="s">
        <v>269</v>
      </c>
      <c r="Q364" t="s">
        <v>1228</v>
      </c>
      <c r="R364" t="s">
        <v>1229</v>
      </c>
      <c r="S364" s="1" t="s">
        <v>43</v>
      </c>
      <c r="T364" t="s">
        <v>195</v>
      </c>
      <c r="U364" t="s">
        <v>89</v>
      </c>
      <c r="V364" t="s">
        <v>58</v>
      </c>
      <c r="X364" t="s">
        <v>90</v>
      </c>
      <c r="Y364" t="s">
        <v>165</v>
      </c>
      <c r="Z364" t="s">
        <v>165</v>
      </c>
      <c r="AA364" t="s">
        <v>37</v>
      </c>
      <c r="AB364" t="s">
        <v>37</v>
      </c>
      <c r="AD364" t="s">
        <v>37</v>
      </c>
      <c r="AE364" t="s">
        <v>37</v>
      </c>
      <c r="AF364" t="s">
        <v>37</v>
      </c>
    </row>
    <row r="365" spans="1:32">
      <c r="A365">
        <v>362</v>
      </c>
      <c r="B365" t="s">
        <v>29</v>
      </c>
      <c r="C365" t="s">
        <v>274</v>
      </c>
      <c r="D365" t="s">
        <v>48</v>
      </c>
      <c r="L365" t="s">
        <v>275</v>
      </c>
      <c r="Q365" t="s">
        <v>1230</v>
      </c>
      <c r="R365" t="s">
        <v>1231</v>
      </c>
      <c r="S365" s="1" t="s">
        <v>64</v>
      </c>
      <c r="T365" t="s">
        <v>195</v>
      </c>
      <c r="U365" t="s">
        <v>170</v>
      </c>
      <c r="V365" t="s">
        <v>171</v>
      </c>
      <c r="X365" t="s">
        <v>90</v>
      </c>
      <c r="Y365" t="s">
        <v>165</v>
      </c>
      <c r="Z365" t="s">
        <v>165</v>
      </c>
      <c r="AA365" t="s">
        <v>37</v>
      </c>
      <c r="AB365" t="s">
        <v>37</v>
      </c>
      <c r="AD365" t="s">
        <v>37</v>
      </c>
      <c r="AE365" t="s">
        <v>37</v>
      </c>
      <c r="AF365" t="s">
        <v>37</v>
      </c>
    </row>
    <row r="366" spans="1:32">
      <c r="A366">
        <v>363</v>
      </c>
      <c r="B366" t="s">
        <v>29</v>
      </c>
      <c r="C366" t="s">
        <v>278</v>
      </c>
      <c r="D366" t="s">
        <v>48</v>
      </c>
      <c r="L366" t="s">
        <v>279</v>
      </c>
      <c r="Q366" t="s">
        <v>1232</v>
      </c>
      <c r="R366" t="s">
        <v>281</v>
      </c>
      <c r="S366" s="1" t="s">
        <v>43</v>
      </c>
      <c r="T366" t="s">
        <v>195</v>
      </c>
      <c r="U366" t="s">
        <v>79</v>
      </c>
      <c r="V366" t="s">
        <v>80</v>
      </c>
      <c r="X366" t="s">
        <v>90</v>
      </c>
      <c r="Y366" t="s">
        <v>165</v>
      </c>
      <c r="Z366" t="s">
        <v>165</v>
      </c>
      <c r="AA366" t="s">
        <v>37</v>
      </c>
      <c r="AB366" t="s">
        <v>37</v>
      </c>
      <c r="AD366" t="s">
        <v>37</v>
      </c>
      <c r="AE366" t="s">
        <v>37</v>
      </c>
      <c r="AF366" t="s">
        <v>37</v>
      </c>
    </row>
    <row r="367" spans="1:32">
      <c r="A367">
        <v>364</v>
      </c>
      <c r="B367" t="s">
        <v>29</v>
      </c>
      <c r="C367" t="s">
        <v>284</v>
      </c>
      <c r="D367" t="s">
        <v>48</v>
      </c>
      <c r="L367" t="s">
        <v>285</v>
      </c>
      <c r="Q367" t="s">
        <v>1233</v>
      </c>
      <c r="R367" t="s">
        <v>1234</v>
      </c>
      <c r="S367" s="1" t="s">
        <v>43</v>
      </c>
      <c r="T367" t="s">
        <v>195</v>
      </c>
      <c r="U367" t="s">
        <v>79</v>
      </c>
      <c r="V367" t="s">
        <v>80</v>
      </c>
      <c r="X367" t="s">
        <v>90</v>
      </c>
      <c r="Y367" t="s">
        <v>165</v>
      </c>
      <c r="Z367" t="s">
        <v>165</v>
      </c>
      <c r="AA367" t="s">
        <v>37</v>
      </c>
      <c r="AB367" t="s">
        <v>37</v>
      </c>
      <c r="AD367" t="s">
        <v>37</v>
      </c>
      <c r="AE367" t="s">
        <v>37</v>
      </c>
      <c r="AF367" t="s">
        <v>37</v>
      </c>
    </row>
    <row r="368" spans="1:32">
      <c r="A368">
        <v>365</v>
      </c>
      <c r="B368" t="s">
        <v>29</v>
      </c>
      <c r="C368" t="s">
        <v>1235</v>
      </c>
      <c r="D368" t="s">
        <v>60</v>
      </c>
      <c r="F368" t="s">
        <v>1236</v>
      </c>
      <c r="Q368" t="s">
        <v>1237</v>
      </c>
      <c r="R368" t="s">
        <v>1238</v>
      </c>
      <c r="S368" s="1" t="s">
        <v>1239</v>
      </c>
      <c r="T368" t="s">
        <v>195</v>
      </c>
      <c r="U368" t="s">
        <v>36</v>
      </c>
      <c r="V368" t="s">
        <v>36</v>
      </c>
      <c r="X368" t="s">
        <v>90</v>
      </c>
      <c r="Y368" t="s">
        <v>325</v>
      </c>
      <c r="Z368" t="s">
        <v>325</v>
      </c>
      <c r="AA368" t="s">
        <v>325</v>
      </c>
      <c r="AB368" t="s">
        <v>37</v>
      </c>
      <c r="AD368" t="s">
        <v>37</v>
      </c>
      <c r="AE368" t="s">
        <v>37</v>
      </c>
      <c r="AF368" t="s">
        <v>37</v>
      </c>
    </row>
    <row r="369" spans="1:32">
      <c r="A369">
        <v>366</v>
      </c>
      <c r="B369" t="s">
        <v>29</v>
      </c>
      <c r="C369" t="s">
        <v>1240</v>
      </c>
      <c r="D369" t="s">
        <v>69</v>
      </c>
      <c r="G369" t="s">
        <v>1241</v>
      </c>
      <c r="Q369" t="s">
        <v>1242</v>
      </c>
      <c r="R369" t="s">
        <v>1243</v>
      </c>
      <c r="S369" s="1" t="s">
        <v>34</v>
      </c>
      <c r="T369" t="s">
        <v>195</v>
      </c>
      <c r="U369" t="s">
        <v>36</v>
      </c>
      <c r="V369" t="s">
        <v>36</v>
      </c>
      <c r="X369" t="s">
        <v>90</v>
      </c>
      <c r="Y369" t="s">
        <v>36</v>
      </c>
      <c r="Z369" t="s">
        <v>36</v>
      </c>
      <c r="AA369" t="s">
        <v>37</v>
      </c>
      <c r="AB369" t="s">
        <v>37</v>
      </c>
      <c r="AD369" t="s">
        <v>37</v>
      </c>
      <c r="AE369" t="s">
        <v>37</v>
      </c>
      <c r="AF369" t="s">
        <v>37</v>
      </c>
    </row>
    <row r="370" spans="1:32">
      <c r="A370">
        <v>367</v>
      </c>
      <c r="B370" t="s">
        <v>29</v>
      </c>
      <c r="C370" t="s">
        <v>1244</v>
      </c>
      <c r="D370" t="s">
        <v>60</v>
      </c>
      <c r="H370" t="s">
        <v>1245</v>
      </c>
      <c r="Q370" t="s">
        <v>1246</v>
      </c>
      <c r="R370" t="s">
        <v>1247</v>
      </c>
      <c r="S370" s="1" t="s">
        <v>64</v>
      </c>
      <c r="T370" t="s">
        <v>195</v>
      </c>
      <c r="U370" t="s">
        <v>36</v>
      </c>
      <c r="V370" t="s">
        <v>36</v>
      </c>
      <c r="X370" t="s">
        <v>90</v>
      </c>
      <c r="Y370" t="s">
        <v>325</v>
      </c>
      <c r="AB370" t="s">
        <v>37</v>
      </c>
      <c r="AD370" t="s">
        <v>37</v>
      </c>
      <c r="AE370" t="s">
        <v>37</v>
      </c>
      <c r="AF370" t="s">
        <v>37</v>
      </c>
    </row>
    <row r="371" spans="1:32">
      <c r="A371">
        <v>368</v>
      </c>
      <c r="B371" t="s">
        <v>29</v>
      </c>
      <c r="C371" t="s">
        <v>1248</v>
      </c>
      <c r="D371" t="s">
        <v>69</v>
      </c>
      <c r="I371" t="s">
        <v>1249</v>
      </c>
      <c r="Q371" t="s">
        <v>1242</v>
      </c>
      <c r="R371" t="s">
        <v>1250</v>
      </c>
      <c r="S371" s="1" t="s">
        <v>34</v>
      </c>
      <c r="T371" t="s">
        <v>195</v>
      </c>
      <c r="U371" t="s">
        <v>36</v>
      </c>
      <c r="V371" t="s">
        <v>36</v>
      </c>
      <c r="X371" t="s">
        <v>90</v>
      </c>
      <c r="Y371" t="s">
        <v>1251</v>
      </c>
      <c r="Z371" t="s">
        <v>36</v>
      </c>
      <c r="AA371" t="s">
        <v>37</v>
      </c>
      <c r="AB371" t="s">
        <v>37</v>
      </c>
      <c r="AD371" t="s">
        <v>37</v>
      </c>
      <c r="AE371" t="s">
        <v>37</v>
      </c>
      <c r="AF371" t="s">
        <v>37</v>
      </c>
    </row>
    <row r="372" spans="1:32">
      <c r="A372">
        <v>369</v>
      </c>
      <c r="B372" t="s">
        <v>29</v>
      </c>
      <c r="C372" t="s">
        <v>1252</v>
      </c>
      <c r="D372" t="s">
        <v>48</v>
      </c>
      <c r="J372" t="s">
        <v>1253</v>
      </c>
      <c r="Q372" t="s">
        <v>1254</v>
      </c>
      <c r="R372" t="s">
        <v>1255</v>
      </c>
      <c r="S372" s="1" t="s">
        <v>64</v>
      </c>
      <c r="T372" t="s">
        <v>195</v>
      </c>
      <c r="U372" t="s">
        <v>36</v>
      </c>
      <c r="V372" t="s">
        <v>36</v>
      </c>
      <c r="X372" t="s">
        <v>90</v>
      </c>
      <c r="Y372" t="s">
        <v>46</v>
      </c>
      <c r="AB372" t="s">
        <v>37</v>
      </c>
      <c r="AD372" t="s">
        <v>37</v>
      </c>
      <c r="AE372" t="s">
        <v>37</v>
      </c>
      <c r="AF372" t="s">
        <v>37</v>
      </c>
    </row>
    <row r="373" spans="1:32">
      <c r="A373">
        <v>370</v>
      </c>
      <c r="B373" t="s">
        <v>29</v>
      </c>
      <c r="C373" t="s">
        <v>1256</v>
      </c>
      <c r="D373" t="s">
        <v>48</v>
      </c>
      <c r="J373" t="s">
        <v>1257</v>
      </c>
      <c r="Q373" t="s">
        <v>1258</v>
      </c>
      <c r="R373" t="s">
        <v>1259</v>
      </c>
      <c r="S373" s="1" t="s">
        <v>43</v>
      </c>
      <c r="T373" t="s">
        <v>195</v>
      </c>
      <c r="U373" t="s">
        <v>79</v>
      </c>
      <c r="V373" t="s">
        <v>80</v>
      </c>
      <c r="W373" t="s">
        <v>172</v>
      </c>
      <c r="X373" t="s">
        <v>1260</v>
      </c>
      <c r="Y373" t="s">
        <v>174</v>
      </c>
      <c r="AB373" t="s">
        <v>37</v>
      </c>
      <c r="AD373" t="s">
        <v>37</v>
      </c>
      <c r="AE373" t="s">
        <v>37</v>
      </c>
      <c r="AF373" t="s">
        <v>37</v>
      </c>
    </row>
    <row r="374" spans="1:32">
      <c r="A374">
        <v>371</v>
      </c>
      <c r="B374" t="s">
        <v>29</v>
      </c>
      <c r="C374" t="s">
        <v>1261</v>
      </c>
      <c r="D374" t="s">
        <v>60</v>
      </c>
      <c r="J374" t="s">
        <v>1262</v>
      </c>
      <c r="Q374" t="s">
        <v>1263</v>
      </c>
      <c r="R374" t="s">
        <v>1264</v>
      </c>
      <c r="S374" s="1" t="s">
        <v>210</v>
      </c>
      <c r="T374" t="s">
        <v>195</v>
      </c>
      <c r="U374" t="s">
        <v>36</v>
      </c>
      <c r="V374" t="s">
        <v>36</v>
      </c>
      <c r="X374" t="s">
        <v>90</v>
      </c>
      <c r="Y374" t="s">
        <v>165</v>
      </c>
      <c r="AB374" t="s">
        <v>37</v>
      </c>
      <c r="AD374" t="s">
        <v>37</v>
      </c>
      <c r="AE374" t="s">
        <v>37</v>
      </c>
      <c r="AF374" t="s">
        <v>37</v>
      </c>
    </row>
    <row r="375" spans="1:32">
      <c r="A375">
        <v>372</v>
      </c>
      <c r="B375" t="s">
        <v>29</v>
      </c>
      <c r="C375" t="s">
        <v>211</v>
      </c>
      <c r="D375" t="s">
        <v>69</v>
      </c>
      <c r="K375" t="s">
        <v>212</v>
      </c>
      <c r="Q375" t="s">
        <v>1265</v>
      </c>
      <c r="R375" t="s">
        <v>1266</v>
      </c>
      <c r="S375" s="1" t="s">
        <v>73</v>
      </c>
      <c r="T375" t="s">
        <v>195</v>
      </c>
      <c r="U375" t="s">
        <v>36</v>
      </c>
      <c r="V375" t="s">
        <v>36</v>
      </c>
      <c r="X375" t="s">
        <v>90</v>
      </c>
      <c r="Y375" t="s">
        <v>36</v>
      </c>
      <c r="AB375" t="s">
        <v>37</v>
      </c>
      <c r="AD375" t="s">
        <v>37</v>
      </c>
      <c r="AE375" t="s">
        <v>37</v>
      </c>
      <c r="AF375" t="s">
        <v>37</v>
      </c>
    </row>
    <row r="376" spans="1:32">
      <c r="A376">
        <v>373</v>
      </c>
      <c r="B376" t="s">
        <v>29</v>
      </c>
      <c r="C376" t="s">
        <v>215</v>
      </c>
      <c r="D376" t="s">
        <v>48</v>
      </c>
      <c r="L376" t="s">
        <v>216</v>
      </c>
      <c r="Q376" t="s">
        <v>1267</v>
      </c>
      <c r="R376" t="s">
        <v>1268</v>
      </c>
      <c r="S376" s="1" t="s">
        <v>43</v>
      </c>
      <c r="T376" t="s">
        <v>195</v>
      </c>
      <c r="U376" t="s">
        <v>89</v>
      </c>
      <c r="V376" t="s">
        <v>58</v>
      </c>
      <c r="X376" t="s">
        <v>90</v>
      </c>
      <c r="Y376" t="s">
        <v>165</v>
      </c>
      <c r="AB376" t="s">
        <v>37</v>
      </c>
      <c r="AD376" t="s">
        <v>37</v>
      </c>
      <c r="AE376" t="s">
        <v>37</v>
      </c>
      <c r="AF376" t="s">
        <v>37</v>
      </c>
    </row>
    <row r="377" spans="1:32">
      <c r="A377">
        <v>374</v>
      </c>
      <c r="B377" t="s">
        <v>29</v>
      </c>
      <c r="C377" t="s">
        <v>219</v>
      </c>
      <c r="D377" t="s">
        <v>48</v>
      </c>
      <c r="L377" t="s">
        <v>220</v>
      </c>
      <c r="Q377" t="s">
        <v>1269</v>
      </c>
      <c r="R377" t="s">
        <v>1270</v>
      </c>
      <c r="S377" s="1" t="s">
        <v>43</v>
      </c>
      <c r="T377" t="s">
        <v>195</v>
      </c>
      <c r="U377" t="s">
        <v>89</v>
      </c>
      <c r="V377" t="s">
        <v>58</v>
      </c>
      <c r="X377" t="s">
        <v>90</v>
      </c>
      <c r="Y377" t="s">
        <v>165</v>
      </c>
    </row>
    <row r="378" spans="1:32">
      <c r="A378">
        <v>375</v>
      </c>
      <c r="B378" t="s">
        <v>29</v>
      </c>
      <c r="C378" t="s">
        <v>226</v>
      </c>
      <c r="D378" t="s">
        <v>48</v>
      </c>
      <c r="L378" t="s">
        <v>227</v>
      </c>
      <c r="Q378" t="s">
        <v>1271</v>
      </c>
      <c r="R378" t="s">
        <v>1272</v>
      </c>
      <c r="S378" s="1" t="s">
        <v>43</v>
      </c>
      <c r="T378" t="s">
        <v>195</v>
      </c>
      <c r="U378" t="s">
        <v>36</v>
      </c>
      <c r="V378" t="s">
        <v>36</v>
      </c>
      <c r="X378" t="s">
        <v>90</v>
      </c>
      <c r="Y378" t="s">
        <v>46</v>
      </c>
      <c r="AB378" t="s">
        <v>37</v>
      </c>
      <c r="AD378" t="s">
        <v>37</v>
      </c>
      <c r="AE378" t="s">
        <v>37</v>
      </c>
      <c r="AF378" t="s">
        <v>37</v>
      </c>
    </row>
    <row r="379" spans="1:32">
      <c r="A379">
        <v>376</v>
      </c>
      <c r="B379" t="s">
        <v>29</v>
      </c>
      <c r="C379" t="s">
        <v>1273</v>
      </c>
      <c r="D379" t="s">
        <v>60</v>
      </c>
      <c r="J379" t="s">
        <v>1274</v>
      </c>
      <c r="Q379" t="s">
        <v>1275</v>
      </c>
      <c r="R379" t="s">
        <v>1276</v>
      </c>
      <c r="S379" s="1" t="s">
        <v>43</v>
      </c>
      <c r="T379" t="s">
        <v>195</v>
      </c>
      <c r="U379" t="s">
        <v>36</v>
      </c>
      <c r="V379" t="s">
        <v>36</v>
      </c>
      <c r="X379" t="s">
        <v>90</v>
      </c>
      <c r="Y379" t="s">
        <v>325</v>
      </c>
      <c r="AB379" t="s">
        <v>37</v>
      </c>
      <c r="AD379" t="s">
        <v>37</v>
      </c>
      <c r="AE379" t="s">
        <v>37</v>
      </c>
      <c r="AF379" t="s">
        <v>37</v>
      </c>
    </row>
    <row r="380" spans="1:32">
      <c r="A380">
        <v>377</v>
      </c>
      <c r="B380" t="s">
        <v>29</v>
      </c>
      <c r="C380" t="s">
        <v>236</v>
      </c>
      <c r="D380" t="s">
        <v>69</v>
      </c>
      <c r="K380" t="s">
        <v>237</v>
      </c>
      <c r="Q380" t="s">
        <v>1277</v>
      </c>
      <c r="R380" t="s">
        <v>1278</v>
      </c>
      <c r="S380" s="1" t="s">
        <v>73</v>
      </c>
      <c r="T380" t="s">
        <v>195</v>
      </c>
      <c r="U380" t="s">
        <v>36</v>
      </c>
      <c r="V380" t="s">
        <v>36</v>
      </c>
      <c r="X380" t="s">
        <v>90</v>
      </c>
      <c r="Y380" t="s">
        <v>36</v>
      </c>
      <c r="AB380" t="s">
        <v>37</v>
      </c>
      <c r="AD380" t="s">
        <v>37</v>
      </c>
      <c r="AE380" t="s">
        <v>37</v>
      </c>
      <c r="AF380" t="s">
        <v>37</v>
      </c>
    </row>
    <row r="381" spans="1:32">
      <c r="A381">
        <v>378</v>
      </c>
      <c r="B381" t="s">
        <v>29</v>
      </c>
      <c r="C381" t="s">
        <v>240</v>
      </c>
      <c r="D381" t="s">
        <v>48</v>
      </c>
      <c r="L381" t="s">
        <v>241</v>
      </c>
      <c r="Q381" t="s">
        <v>1279</v>
      </c>
      <c r="R381" t="s">
        <v>1280</v>
      </c>
      <c r="S381" s="1" t="s">
        <v>64</v>
      </c>
      <c r="T381" t="s">
        <v>195</v>
      </c>
      <c r="U381" t="s">
        <v>36</v>
      </c>
      <c r="V381" t="s">
        <v>36</v>
      </c>
      <c r="Y381" t="s">
        <v>158</v>
      </c>
    </row>
    <row r="382" spans="1:32">
      <c r="A382">
        <v>379</v>
      </c>
      <c r="B382" t="s">
        <v>29</v>
      </c>
      <c r="C382" t="s">
        <v>253</v>
      </c>
      <c r="D382" t="s">
        <v>48</v>
      </c>
      <c r="L382" t="s">
        <v>254</v>
      </c>
      <c r="Q382" t="s">
        <v>1281</v>
      </c>
      <c r="R382" t="s">
        <v>1282</v>
      </c>
      <c r="S382" s="1" t="s">
        <v>43</v>
      </c>
      <c r="T382" t="s">
        <v>195</v>
      </c>
      <c r="U382" t="s">
        <v>111</v>
      </c>
      <c r="V382" t="s">
        <v>58</v>
      </c>
      <c r="X382" t="s">
        <v>181</v>
      </c>
      <c r="Y382" t="s">
        <v>174</v>
      </c>
    </row>
    <row r="383" spans="1:32">
      <c r="A383">
        <v>380</v>
      </c>
      <c r="B383" t="s">
        <v>29</v>
      </c>
      <c r="C383" t="s">
        <v>264</v>
      </c>
      <c r="D383" t="s">
        <v>48</v>
      </c>
      <c r="L383" t="s">
        <v>265</v>
      </c>
      <c r="Q383" t="s">
        <v>1283</v>
      </c>
      <c r="R383" t="s">
        <v>1284</v>
      </c>
      <c r="S383" s="1" t="s">
        <v>43</v>
      </c>
      <c r="T383" t="s">
        <v>195</v>
      </c>
      <c r="U383" t="s">
        <v>37</v>
      </c>
      <c r="V383" t="s">
        <v>37</v>
      </c>
      <c r="Y383" t="s">
        <v>165</v>
      </c>
    </row>
    <row r="384" spans="1:32">
      <c r="A384">
        <v>381</v>
      </c>
      <c r="B384" t="s">
        <v>29</v>
      </c>
      <c r="C384" t="s">
        <v>274</v>
      </c>
      <c r="D384" t="s">
        <v>48</v>
      </c>
      <c r="L384" t="s">
        <v>275</v>
      </c>
      <c r="Q384" t="s">
        <v>1285</v>
      </c>
      <c r="R384" t="s">
        <v>1286</v>
      </c>
      <c r="S384" s="1" t="s">
        <v>43</v>
      </c>
      <c r="T384" t="s">
        <v>195</v>
      </c>
      <c r="U384" t="s">
        <v>170</v>
      </c>
      <c r="V384" t="s">
        <v>171</v>
      </c>
      <c r="W384" t="s">
        <v>172</v>
      </c>
      <c r="X384" t="s">
        <v>173</v>
      </c>
      <c r="Y384" t="s">
        <v>174</v>
      </c>
    </row>
    <row r="385" spans="1:32">
      <c r="A385">
        <v>382</v>
      </c>
      <c r="B385" t="s">
        <v>29</v>
      </c>
      <c r="C385" t="s">
        <v>284</v>
      </c>
      <c r="D385" t="s">
        <v>48</v>
      </c>
      <c r="L385" t="s">
        <v>285</v>
      </c>
      <c r="Q385" t="s">
        <v>1287</v>
      </c>
      <c r="R385" t="s">
        <v>1288</v>
      </c>
      <c r="S385" s="1" t="s">
        <v>43</v>
      </c>
      <c r="T385" t="s">
        <v>195</v>
      </c>
      <c r="U385" t="s">
        <v>79</v>
      </c>
      <c r="V385" t="s">
        <v>80</v>
      </c>
      <c r="W385" t="s">
        <v>172</v>
      </c>
      <c r="X385" t="s">
        <v>1289</v>
      </c>
      <c r="Y385" t="s">
        <v>174</v>
      </c>
      <c r="AB385" t="s">
        <v>37</v>
      </c>
      <c r="AD385" t="s">
        <v>37</v>
      </c>
      <c r="AE385" t="s">
        <v>37</v>
      </c>
      <c r="AF385" t="s">
        <v>37</v>
      </c>
    </row>
    <row r="386" spans="1:32">
      <c r="A386">
        <v>383</v>
      </c>
      <c r="B386" t="s">
        <v>29</v>
      </c>
      <c r="C386" t="s">
        <v>1290</v>
      </c>
      <c r="D386" t="s">
        <v>60</v>
      </c>
      <c r="H386" t="s">
        <v>1291</v>
      </c>
      <c r="Q386" t="s">
        <v>1292</v>
      </c>
      <c r="R386" t="s">
        <v>1293</v>
      </c>
      <c r="S386" s="1" t="s">
        <v>43</v>
      </c>
      <c r="T386" t="s">
        <v>195</v>
      </c>
      <c r="U386" t="s">
        <v>36</v>
      </c>
      <c r="V386" t="s">
        <v>36</v>
      </c>
      <c r="X386" t="s">
        <v>90</v>
      </c>
      <c r="Y386" t="s">
        <v>174</v>
      </c>
      <c r="Z386" t="s">
        <v>174</v>
      </c>
      <c r="AA386" t="s">
        <v>165</v>
      </c>
      <c r="AB386" t="s">
        <v>37</v>
      </c>
      <c r="AD386" t="s">
        <v>37</v>
      </c>
      <c r="AE386" t="s">
        <v>37</v>
      </c>
      <c r="AF386" t="s">
        <v>37</v>
      </c>
    </row>
    <row r="387" spans="1:32">
      <c r="A387">
        <v>384</v>
      </c>
      <c r="B387" t="s">
        <v>29</v>
      </c>
      <c r="C387" t="s">
        <v>1294</v>
      </c>
      <c r="D387" t="s">
        <v>69</v>
      </c>
      <c r="I387" t="s">
        <v>1295</v>
      </c>
      <c r="Q387" t="s">
        <v>1296</v>
      </c>
      <c r="R387" t="s">
        <v>1297</v>
      </c>
      <c r="S387" s="1" t="s">
        <v>34</v>
      </c>
      <c r="T387" t="s">
        <v>195</v>
      </c>
      <c r="U387" t="s">
        <v>36</v>
      </c>
      <c r="V387" t="s">
        <v>36</v>
      </c>
      <c r="X387" t="s">
        <v>90</v>
      </c>
      <c r="Y387" t="s">
        <v>45</v>
      </c>
      <c r="Z387" t="s">
        <v>45</v>
      </c>
      <c r="AA387" t="s">
        <v>45</v>
      </c>
      <c r="AB387" t="s">
        <v>37</v>
      </c>
      <c r="AD387" t="s">
        <v>37</v>
      </c>
      <c r="AE387" t="s">
        <v>37</v>
      </c>
      <c r="AF387" t="s">
        <v>37</v>
      </c>
    </row>
    <row r="388" spans="1:32">
      <c r="A388">
        <v>385</v>
      </c>
      <c r="B388" t="s">
        <v>29</v>
      </c>
      <c r="C388" t="s">
        <v>1298</v>
      </c>
      <c r="D388" t="s">
        <v>60</v>
      </c>
      <c r="J388" t="s">
        <v>1299</v>
      </c>
      <c r="Q388" t="s">
        <v>1300</v>
      </c>
      <c r="R388" t="s">
        <v>1301</v>
      </c>
      <c r="S388" s="1" t="s">
        <v>43</v>
      </c>
      <c r="T388" t="s">
        <v>195</v>
      </c>
      <c r="U388" t="s">
        <v>36</v>
      </c>
      <c r="V388" t="s">
        <v>36</v>
      </c>
      <c r="X388" t="s">
        <v>90</v>
      </c>
      <c r="Y388" t="s">
        <v>174</v>
      </c>
      <c r="Z388" t="s">
        <v>174</v>
      </c>
      <c r="AA388" t="s">
        <v>45</v>
      </c>
      <c r="AB388" t="s">
        <v>37</v>
      </c>
      <c r="AD388" t="s">
        <v>37</v>
      </c>
      <c r="AE388" t="s">
        <v>37</v>
      </c>
      <c r="AF388" t="s">
        <v>37</v>
      </c>
    </row>
    <row r="389" spans="1:32">
      <c r="A389">
        <v>386</v>
      </c>
      <c r="B389" t="s">
        <v>29</v>
      </c>
      <c r="C389" t="s">
        <v>236</v>
      </c>
      <c r="D389" t="s">
        <v>69</v>
      </c>
      <c r="K389" t="s">
        <v>237</v>
      </c>
      <c r="Q389" t="s">
        <v>1302</v>
      </c>
      <c r="R389" t="s">
        <v>1303</v>
      </c>
      <c r="S389" s="1" t="s">
        <v>34</v>
      </c>
      <c r="T389" t="s">
        <v>195</v>
      </c>
      <c r="U389" t="s">
        <v>36</v>
      </c>
      <c r="V389" t="s">
        <v>36</v>
      </c>
      <c r="X389" t="s">
        <v>90</v>
      </c>
      <c r="Y389" t="s">
        <v>36</v>
      </c>
      <c r="Z389" t="s">
        <v>45</v>
      </c>
      <c r="AA389" t="s">
        <v>74</v>
      </c>
      <c r="AB389" t="s">
        <v>37</v>
      </c>
      <c r="AD389" t="s">
        <v>37</v>
      </c>
      <c r="AE389" t="s">
        <v>37</v>
      </c>
      <c r="AF389" t="s">
        <v>37</v>
      </c>
    </row>
    <row r="390" spans="1:32">
      <c r="A390">
        <v>387</v>
      </c>
      <c r="B390" t="s">
        <v>29</v>
      </c>
      <c r="C390" t="s">
        <v>240</v>
      </c>
      <c r="D390" t="s">
        <v>48</v>
      </c>
      <c r="L390" t="s">
        <v>241</v>
      </c>
      <c r="Q390" t="s">
        <v>1304</v>
      </c>
      <c r="R390" t="s">
        <v>1305</v>
      </c>
      <c r="S390" s="1" t="s">
        <v>64</v>
      </c>
      <c r="T390" t="s">
        <v>195</v>
      </c>
      <c r="U390" t="s">
        <v>36</v>
      </c>
      <c r="V390" t="s">
        <v>36</v>
      </c>
      <c r="X390" t="s">
        <v>90</v>
      </c>
      <c r="Y390" t="s">
        <v>174</v>
      </c>
      <c r="Z390" t="s">
        <v>174</v>
      </c>
      <c r="AA390" t="s">
        <v>74</v>
      </c>
      <c r="AB390" t="s">
        <v>223</v>
      </c>
      <c r="AD390" t="s">
        <v>1306</v>
      </c>
      <c r="AE390" t="s">
        <v>1307</v>
      </c>
      <c r="AF390" t="s">
        <v>43</v>
      </c>
    </row>
    <row r="391" spans="1:32">
      <c r="A391">
        <v>388</v>
      </c>
      <c r="B391" t="s">
        <v>29</v>
      </c>
      <c r="C391" t="s">
        <v>264</v>
      </c>
      <c r="D391" t="s">
        <v>48</v>
      </c>
      <c r="L391" t="s">
        <v>265</v>
      </c>
      <c r="Q391" t="s">
        <v>1308</v>
      </c>
      <c r="R391" t="s">
        <v>1309</v>
      </c>
      <c r="S391" s="1" t="s">
        <v>43</v>
      </c>
      <c r="T391" t="s">
        <v>195</v>
      </c>
      <c r="U391" t="s">
        <v>37</v>
      </c>
      <c r="V391" t="s">
        <v>37</v>
      </c>
      <c r="X391" t="s">
        <v>37</v>
      </c>
      <c r="Y391" t="s">
        <v>165</v>
      </c>
      <c r="Z391" t="s">
        <v>165</v>
      </c>
      <c r="AA391" t="s">
        <v>37</v>
      </c>
      <c r="AB391" t="s">
        <v>37</v>
      </c>
      <c r="AD391" t="s">
        <v>37</v>
      </c>
      <c r="AE391" t="s">
        <v>37</v>
      </c>
      <c r="AF391" t="s">
        <v>37</v>
      </c>
    </row>
    <row r="392" spans="1:32">
      <c r="A392">
        <v>389</v>
      </c>
      <c r="B392" t="s">
        <v>29</v>
      </c>
      <c r="C392" t="s">
        <v>1310</v>
      </c>
      <c r="D392" t="s">
        <v>60</v>
      </c>
      <c r="J392" t="s">
        <v>1311</v>
      </c>
      <c r="Q392" t="s">
        <v>1312</v>
      </c>
      <c r="R392" t="s">
        <v>1313</v>
      </c>
      <c r="S392" s="1" t="s">
        <v>43</v>
      </c>
      <c r="T392" t="s">
        <v>195</v>
      </c>
      <c r="U392" t="s">
        <v>36</v>
      </c>
      <c r="V392" t="s">
        <v>36</v>
      </c>
      <c r="X392" t="s">
        <v>90</v>
      </c>
      <c r="Y392" t="s">
        <v>174</v>
      </c>
      <c r="Z392" t="s">
        <v>174</v>
      </c>
      <c r="AA392" t="s">
        <v>165</v>
      </c>
      <c r="AB392" t="s">
        <v>37</v>
      </c>
      <c r="AD392" t="s">
        <v>37</v>
      </c>
      <c r="AE392" t="s">
        <v>37</v>
      </c>
      <c r="AF392" t="s">
        <v>37</v>
      </c>
    </row>
    <row r="393" spans="1:32">
      <c r="A393">
        <v>390</v>
      </c>
      <c r="B393" t="s">
        <v>29</v>
      </c>
      <c r="C393" t="s">
        <v>236</v>
      </c>
      <c r="D393" t="s">
        <v>69</v>
      </c>
      <c r="K393" t="s">
        <v>237</v>
      </c>
      <c r="Q393" t="s">
        <v>1314</v>
      </c>
      <c r="R393" t="s">
        <v>1315</v>
      </c>
      <c r="S393" s="1" t="s">
        <v>34</v>
      </c>
      <c r="T393" t="s">
        <v>195</v>
      </c>
      <c r="U393" t="s">
        <v>36</v>
      </c>
      <c r="V393" t="s">
        <v>36</v>
      </c>
      <c r="X393" t="s">
        <v>90</v>
      </c>
      <c r="Y393" t="s">
        <v>45</v>
      </c>
      <c r="Z393" t="s">
        <v>45</v>
      </c>
      <c r="AA393" t="s">
        <v>45</v>
      </c>
      <c r="AB393" t="s">
        <v>37</v>
      </c>
      <c r="AD393" t="s">
        <v>37</v>
      </c>
      <c r="AE393" t="s">
        <v>37</v>
      </c>
      <c r="AF393" t="s">
        <v>37</v>
      </c>
    </row>
    <row r="394" spans="1:32">
      <c r="A394">
        <v>391</v>
      </c>
      <c r="B394" t="s">
        <v>29</v>
      </c>
      <c r="C394" t="s">
        <v>240</v>
      </c>
      <c r="D394" t="s">
        <v>48</v>
      </c>
      <c r="L394" t="s">
        <v>241</v>
      </c>
      <c r="Q394" t="s">
        <v>1316</v>
      </c>
      <c r="R394" t="s">
        <v>1317</v>
      </c>
      <c r="S394" s="1" t="s">
        <v>64</v>
      </c>
      <c r="T394" t="s">
        <v>195</v>
      </c>
      <c r="U394" t="s">
        <v>36</v>
      </c>
      <c r="V394" t="s">
        <v>36</v>
      </c>
      <c r="X394" t="s">
        <v>90</v>
      </c>
      <c r="Y394" t="s">
        <v>174</v>
      </c>
      <c r="Z394" t="s">
        <v>174</v>
      </c>
      <c r="AA394" t="s">
        <v>165</v>
      </c>
      <c r="AB394" t="s">
        <v>223</v>
      </c>
      <c r="AD394" t="s">
        <v>1318</v>
      </c>
      <c r="AE394" t="s">
        <v>1319</v>
      </c>
      <c r="AF394" t="s">
        <v>43</v>
      </c>
    </row>
    <row r="395" spans="1:32">
      <c r="A395">
        <v>392</v>
      </c>
      <c r="B395" t="s">
        <v>29</v>
      </c>
      <c r="C395" t="s">
        <v>264</v>
      </c>
      <c r="D395" t="s">
        <v>48</v>
      </c>
      <c r="L395" t="s">
        <v>265</v>
      </c>
      <c r="Q395" t="s">
        <v>1320</v>
      </c>
      <c r="R395" t="s">
        <v>1321</v>
      </c>
      <c r="S395" s="1" t="s">
        <v>43</v>
      </c>
      <c r="T395" t="s">
        <v>195</v>
      </c>
      <c r="U395" t="s">
        <v>37</v>
      </c>
      <c r="V395" t="s">
        <v>37</v>
      </c>
      <c r="X395" t="s">
        <v>37</v>
      </c>
      <c r="Y395" t="s">
        <v>165</v>
      </c>
      <c r="Z395" t="s">
        <v>165</v>
      </c>
      <c r="AA395" t="s">
        <v>165</v>
      </c>
      <c r="AB395" t="s">
        <v>37</v>
      </c>
      <c r="AD395" t="s">
        <v>37</v>
      </c>
      <c r="AE395" t="s">
        <v>37</v>
      </c>
      <c r="AF395" t="s">
        <v>37</v>
      </c>
    </row>
    <row r="396" spans="1:32">
      <c r="A396">
        <v>393</v>
      </c>
      <c r="B396" t="s">
        <v>29</v>
      </c>
      <c r="C396" t="s">
        <v>1322</v>
      </c>
      <c r="D396" t="s">
        <v>60</v>
      </c>
      <c r="J396" t="s">
        <v>1323</v>
      </c>
      <c r="Q396" t="s">
        <v>1324</v>
      </c>
      <c r="R396" t="s">
        <v>1325</v>
      </c>
      <c r="S396" s="1" t="s">
        <v>43</v>
      </c>
      <c r="T396" t="s">
        <v>195</v>
      </c>
      <c r="U396" t="s">
        <v>36</v>
      </c>
      <c r="V396" t="s">
        <v>36</v>
      </c>
      <c r="X396" t="s">
        <v>90</v>
      </c>
      <c r="Y396" t="s">
        <v>174</v>
      </c>
      <c r="Z396" t="s">
        <v>174</v>
      </c>
      <c r="AA396" t="s">
        <v>45</v>
      </c>
      <c r="AB396" t="s">
        <v>37</v>
      </c>
      <c r="AD396" t="s">
        <v>37</v>
      </c>
      <c r="AE396" t="s">
        <v>37</v>
      </c>
      <c r="AF396" t="s">
        <v>37</v>
      </c>
    </row>
    <row r="397" spans="1:32">
      <c r="A397">
        <v>394</v>
      </c>
      <c r="B397" t="s">
        <v>29</v>
      </c>
      <c r="C397" t="s">
        <v>236</v>
      </c>
      <c r="D397" t="s">
        <v>69</v>
      </c>
      <c r="K397" t="s">
        <v>237</v>
      </c>
      <c r="Q397" t="s">
        <v>1326</v>
      </c>
      <c r="R397" t="s">
        <v>1327</v>
      </c>
      <c r="S397" s="1" t="s">
        <v>34</v>
      </c>
      <c r="T397" t="s">
        <v>195</v>
      </c>
      <c r="U397" t="s">
        <v>36</v>
      </c>
      <c r="V397" t="s">
        <v>36</v>
      </c>
      <c r="X397" t="s">
        <v>90</v>
      </c>
      <c r="Y397" t="s">
        <v>45</v>
      </c>
      <c r="Z397" t="s">
        <v>45</v>
      </c>
      <c r="AA397" t="s">
        <v>45</v>
      </c>
      <c r="AB397" t="s">
        <v>37</v>
      </c>
      <c r="AD397" t="s">
        <v>37</v>
      </c>
      <c r="AE397" t="s">
        <v>37</v>
      </c>
      <c r="AF397" t="s">
        <v>37</v>
      </c>
    </row>
    <row r="398" spans="1:32">
      <c r="A398">
        <v>395</v>
      </c>
      <c r="B398" t="s">
        <v>29</v>
      </c>
      <c r="C398" t="s">
        <v>240</v>
      </c>
      <c r="D398" t="s">
        <v>48</v>
      </c>
      <c r="L398" t="s">
        <v>241</v>
      </c>
      <c r="Q398" t="s">
        <v>1328</v>
      </c>
      <c r="R398" t="s">
        <v>1329</v>
      </c>
      <c r="S398" s="1" t="s">
        <v>64</v>
      </c>
      <c r="T398" t="s">
        <v>195</v>
      </c>
      <c r="U398" t="s">
        <v>36</v>
      </c>
      <c r="V398" t="s">
        <v>36</v>
      </c>
      <c r="X398" t="s">
        <v>90</v>
      </c>
      <c r="Y398" t="s">
        <v>174</v>
      </c>
      <c r="Z398" t="s">
        <v>174</v>
      </c>
      <c r="AA398" t="s">
        <v>45</v>
      </c>
      <c r="AB398" t="s">
        <v>223</v>
      </c>
      <c r="AD398" t="s">
        <v>1330</v>
      </c>
      <c r="AE398" t="s">
        <v>1331</v>
      </c>
      <c r="AF398" t="s">
        <v>43</v>
      </c>
    </row>
    <row r="399" spans="1:32">
      <c r="A399">
        <v>396</v>
      </c>
      <c r="B399" t="s">
        <v>29</v>
      </c>
      <c r="C399" t="s">
        <v>264</v>
      </c>
      <c r="D399" t="s">
        <v>48</v>
      </c>
      <c r="L399" t="s">
        <v>265</v>
      </c>
      <c r="Q399" t="s">
        <v>1332</v>
      </c>
      <c r="R399" t="s">
        <v>1333</v>
      </c>
      <c r="S399" s="1" t="s">
        <v>43</v>
      </c>
      <c r="T399" t="s">
        <v>195</v>
      </c>
      <c r="U399" t="s">
        <v>37</v>
      </c>
      <c r="V399" t="s">
        <v>37</v>
      </c>
      <c r="X399" t="s">
        <v>37</v>
      </c>
      <c r="Y399" t="s">
        <v>165</v>
      </c>
      <c r="Z399" t="s">
        <v>165</v>
      </c>
      <c r="AA399" t="s">
        <v>37</v>
      </c>
      <c r="AB399" t="s">
        <v>36</v>
      </c>
      <c r="AD399" t="s">
        <v>36</v>
      </c>
      <c r="AE399" t="s">
        <v>36</v>
      </c>
      <c r="AF399" t="s">
        <v>36</v>
      </c>
    </row>
    <row r="400" spans="1:32">
      <c r="A400">
        <v>397</v>
      </c>
      <c r="B400" t="s">
        <v>29</v>
      </c>
      <c r="C400" t="s">
        <v>1334</v>
      </c>
      <c r="D400" t="s">
        <v>60</v>
      </c>
      <c r="H400" t="s">
        <v>1335</v>
      </c>
      <c r="Q400" t="s">
        <v>1336</v>
      </c>
      <c r="R400" t="s">
        <v>1337</v>
      </c>
      <c r="S400" s="1" t="s">
        <v>43</v>
      </c>
      <c r="T400" t="s">
        <v>44</v>
      </c>
      <c r="U400" t="s">
        <v>36</v>
      </c>
      <c r="V400" t="s">
        <v>36</v>
      </c>
      <c r="X400" t="s">
        <v>90</v>
      </c>
      <c r="Y400" t="s">
        <v>165</v>
      </c>
      <c r="Z400" t="s">
        <v>165</v>
      </c>
      <c r="AA400" t="s">
        <v>165</v>
      </c>
      <c r="AB400" t="s">
        <v>223</v>
      </c>
      <c r="AD400" t="s">
        <v>1338</v>
      </c>
      <c r="AE400" t="s">
        <v>1339</v>
      </c>
      <c r="AF400" t="s">
        <v>43</v>
      </c>
    </row>
    <row r="401" spans="1:32">
      <c r="A401">
        <v>398</v>
      </c>
      <c r="B401" t="s">
        <v>29</v>
      </c>
      <c r="C401" t="s">
        <v>1340</v>
      </c>
      <c r="D401" t="s">
        <v>69</v>
      </c>
      <c r="I401" t="s">
        <v>1341</v>
      </c>
      <c r="Q401" t="s">
        <v>1342</v>
      </c>
      <c r="R401" t="s">
        <v>1343</v>
      </c>
      <c r="S401" s="1" t="s">
        <v>34</v>
      </c>
      <c r="T401" t="s">
        <v>44</v>
      </c>
      <c r="U401" t="s">
        <v>36</v>
      </c>
      <c r="V401" t="s">
        <v>36</v>
      </c>
      <c r="X401" t="s">
        <v>90</v>
      </c>
      <c r="Y401" t="s">
        <v>36</v>
      </c>
      <c r="Z401" t="s">
        <v>45</v>
      </c>
      <c r="AA401" t="s">
        <v>45</v>
      </c>
      <c r="AB401" t="s">
        <v>37</v>
      </c>
      <c r="AD401" t="s">
        <v>37</v>
      </c>
      <c r="AE401" t="s">
        <v>37</v>
      </c>
      <c r="AF401" t="s">
        <v>37</v>
      </c>
    </row>
    <row r="402" spans="1:32">
      <c r="A402">
        <v>399</v>
      </c>
      <c r="B402" t="s">
        <v>29</v>
      </c>
      <c r="C402" t="s">
        <v>1344</v>
      </c>
      <c r="D402" t="s">
        <v>60</v>
      </c>
      <c r="J402" t="s">
        <v>1345</v>
      </c>
      <c r="Q402" t="s">
        <v>1346</v>
      </c>
      <c r="R402" t="s">
        <v>1347</v>
      </c>
      <c r="S402" s="1" t="s">
        <v>43</v>
      </c>
      <c r="T402" t="s">
        <v>44</v>
      </c>
      <c r="U402" t="s">
        <v>36</v>
      </c>
      <c r="V402" t="s">
        <v>36</v>
      </c>
      <c r="X402" t="s">
        <v>90</v>
      </c>
      <c r="Y402" t="s">
        <v>165</v>
      </c>
      <c r="Z402" t="s">
        <v>165</v>
      </c>
      <c r="AA402" t="s">
        <v>45</v>
      </c>
      <c r="AB402" t="s">
        <v>37</v>
      </c>
      <c r="AD402" t="s">
        <v>37</v>
      </c>
      <c r="AE402" t="s">
        <v>37</v>
      </c>
      <c r="AF402" t="s">
        <v>37</v>
      </c>
    </row>
    <row r="403" spans="1:32">
      <c r="A403">
        <v>400</v>
      </c>
      <c r="B403" t="s">
        <v>29</v>
      </c>
      <c r="C403" t="s">
        <v>340</v>
      </c>
      <c r="D403" t="s">
        <v>69</v>
      </c>
      <c r="K403" t="s">
        <v>341</v>
      </c>
      <c r="Q403" t="s">
        <v>1348</v>
      </c>
      <c r="R403" t="s">
        <v>1349</v>
      </c>
      <c r="S403" s="1" t="s">
        <v>34</v>
      </c>
      <c r="T403" t="s">
        <v>44</v>
      </c>
      <c r="U403" t="s">
        <v>36</v>
      </c>
      <c r="V403" t="s">
        <v>36</v>
      </c>
      <c r="X403" t="s">
        <v>90</v>
      </c>
      <c r="Y403" t="s">
        <v>36</v>
      </c>
      <c r="Z403" t="s">
        <v>45</v>
      </c>
      <c r="AA403" t="s">
        <v>45</v>
      </c>
      <c r="AB403" t="s">
        <v>37</v>
      </c>
      <c r="AD403" t="s">
        <v>37</v>
      </c>
      <c r="AE403" t="s">
        <v>37</v>
      </c>
      <c r="AF403" t="s">
        <v>37</v>
      </c>
    </row>
    <row r="404" spans="1:32">
      <c r="A404">
        <v>401</v>
      </c>
      <c r="B404" t="s">
        <v>29</v>
      </c>
      <c r="C404" t="s">
        <v>344</v>
      </c>
      <c r="D404" t="s">
        <v>48</v>
      </c>
      <c r="L404" t="s">
        <v>345</v>
      </c>
      <c r="Q404" t="s">
        <v>1350</v>
      </c>
      <c r="R404" t="s">
        <v>1351</v>
      </c>
      <c r="S404" s="1" t="s">
        <v>43</v>
      </c>
      <c r="T404" t="s">
        <v>44</v>
      </c>
      <c r="U404" t="s">
        <v>36</v>
      </c>
      <c r="V404" t="s">
        <v>36</v>
      </c>
      <c r="X404" t="s">
        <v>90</v>
      </c>
      <c r="Y404" t="s">
        <v>165</v>
      </c>
      <c r="Z404" t="s">
        <v>165</v>
      </c>
      <c r="AA404" t="s">
        <v>45</v>
      </c>
      <c r="AB404" t="s">
        <v>37</v>
      </c>
      <c r="AD404" t="s">
        <v>37</v>
      </c>
      <c r="AE404" t="s">
        <v>37</v>
      </c>
      <c r="AF404" t="s">
        <v>37</v>
      </c>
    </row>
    <row r="405" spans="1:32">
      <c r="A405">
        <v>402</v>
      </c>
      <c r="B405" t="s">
        <v>29</v>
      </c>
      <c r="C405" t="s">
        <v>350</v>
      </c>
      <c r="D405" t="s">
        <v>48</v>
      </c>
      <c r="L405" t="s">
        <v>351</v>
      </c>
      <c r="Q405" t="s">
        <v>1352</v>
      </c>
      <c r="R405" t="s">
        <v>1353</v>
      </c>
      <c r="S405" s="1" t="s">
        <v>43</v>
      </c>
      <c r="T405" t="s">
        <v>44</v>
      </c>
      <c r="U405" t="s">
        <v>354</v>
      </c>
      <c r="V405" t="s">
        <v>58</v>
      </c>
      <c r="Y405" t="s">
        <v>165</v>
      </c>
      <c r="Z405" t="s">
        <v>165</v>
      </c>
      <c r="AA405" t="s">
        <v>45</v>
      </c>
      <c r="AB405" t="s">
        <v>223</v>
      </c>
      <c r="AD405" t="s">
        <v>1354</v>
      </c>
      <c r="AE405" t="s">
        <v>1355</v>
      </c>
      <c r="AF405" t="s">
        <v>43</v>
      </c>
    </row>
    <row r="406" spans="1:32">
      <c r="A406">
        <v>403</v>
      </c>
      <c r="B406" t="s">
        <v>29</v>
      </c>
      <c r="C406" t="s">
        <v>359</v>
      </c>
      <c r="D406" t="s">
        <v>48</v>
      </c>
      <c r="L406" t="s">
        <v>360</v>
      </c>
      <c r="Q406" t="s">
        <v>1356</v>
      </c>
      <c r="R406" t="s">
        <v>1357</v>
      </c>
      <c r="S406" s="1" t="s">
        <v>43</v>
      </c>
      <c r="T406" t="s">
        <v>44</v>
      </c>
      <c r="U406" t="s">
        <v>89</v>
      </c>
      <c r="V406" t="s">
        <v>58</v>
      </c>
      <c r="X406" t="s">
        <v>90</v>
      </c>
      <c r="Y406" t="s">
        <v>165</v>
      </c>
      <c r="Z406" t="s">
        <v>165</v>
      </c>
      <c r="AA406" t="s">
        <v>45</v>
      </c>
      <c r="AB406" t="s">
        <v>223</v>
      </c>
      <c r="AD406" t="s">
        <v>1358</v>
      </c>
      <c r="AE406" t="s">
        <v>1359</v>
      </c>
      <c r="AF406" t="s">
        <v>43</v>
      </c>
    </row>
    <row r="407" spans="1:32">
      <c r="A407">
        <v>404</v>
      </c>
      <c r="B407" t="s">
        <v>29</v>
      </c>
      <c r="C407" t="s">
        <v>446</v>
      </c>
      <c r="D407" t="s">
        <v>60</v>
      </c>
      <c r="L407" t="s">
        <v>447</v>
      </c>
      <c r="Q407" t="s">
        <v>1360</v>
      </c>
      <c r="R407" t="s">
        <v>1361</v>
      </c>
      <c r="S407" s="1" t="s">
        <v>43</v>
      </c>
      <c r="T407" t="s">
        <v>195</v>
      </c>
      <c r="U407" t="s">
        <v>36</v>
      </c>
      <c r="V407" t="s">
        <v>36</v>
      </c>
      <c r="X407" t="s">
        <v>90</v>
      </c>
      <c r="Y407" t="s">
        <v>165</v>
      </c>
      <c r="Z407" t="s">
        <v>165</v>
      </c>
      <c r="AA407" t="s">
        <v>45</v>
      </c>
      <c r="AB407" t="s">
        <v>223</v>
      </c>
      <c r="AD407" t="s">
        <v>1362</v>
      </c>
      <c r="AE407" t="s">
        <v>1363</v>
      </c>
      <c r="AF407" t="s">
        <v>43</v>
      </c>
    </row>
    <row r="408" spans="1:32">
      <c r="A408">
        <v>405</v>
      </c>
      <c r="B408" t="s">
        <v>29</v>
      </c>
      <c r="C408" t="s">
        <v>452</v>
      </c>
      <c r="D408" t="s">
        <v>69</v>
      </c>
      <c r="M408" t="s">
        <v>453</v>
      </c>
      <c r="Q408" t="s">
        <v>1364</v>
      </c>
      <c r="R408" t="s">
        <v>1365</v>
      </c>
      <c r="S408" s="1" t="s">
        <v>34</v>
      </c>
      <c r="T408" t="s">
        <v>195</v>
      </c>
      <c r="U408" t="s">
        <v>36</v>
      </c>
      <c r="V408" t="s">
        <v>36</v>
      </c>
      <c r="X408" t="s">
        <v>90</v>
      </c>
      <c r="Y408" t="s">
        <v>36</v>
      </c>
      <c r="Z408" t="s">
        <v>45</v>
      </c>
      <c r="AA408" t="s">
        <v>45</v>
      </c>
      <c r="AB408" t="s">
        <v>37</v>
      </c>
      <c r="AD408" t="s">
        <v>37</v>
      </c>
      <c r="AE408" t="s">
        <v>37</v>
      </c>
      <c r="AF408" t="s">
        <v>37</v>
      </c>
    </row>
    <row r="409" spans="1:32">
      <c r="A409">
        <v>406</v>
      </c>
      <c r="B409" t="s">
        <v>29</v>
      </c>
      <c r="C409" t="s">
        <v>456</v>
      </c>
      <c r="D409" t="s">
        <v>48</v>
      </c>
      <c r="N409" t="s">
        <v>457</v>
      </c>
      <c r="Q409" t="s">
        <v>1366</v>
      </c>
      <c r="R409" t="s">
        <v>1367</v>
      </c>
      <c r="S409" s="1" t="s">
        <v>43</v>
      </c>
      <c r="T409" t="s">
        <v>195</v>
      </c>
      <c r="U409" t="s">
        <v>36</v>
      </c>
      <c r="V409" t="s">
        <v>36</v>
      </c>
      <c r="X409" t="s">
        <v>90</v>
      </c>
      <c r="Y409" t="s">
        <v>165</v>
      </c>
      <c r="Z409" t="s">
        <v>165</v>
      </c>
      <c r="AA409" t="s">
        <v>45</v>
      </c>
      <c r="AB409" t="s">
        <v>223</v>
      </c>
      <c r="AD409" t="s">
        <v>1368</v>
      </c>
      <c r="AE409" t="s">
        <v>1369</v>
      </c>
      <c r="AF409" t="s">
        <v>43</v>
      </c>
    </row>
    <row r="410" spans="1:32">
      <c r="A410">
        <v>407</v>
      </c>
      <c r="B410" t="s">
        <v>29</v>
      </c>
      <c r="C410" t="s">
        <v>462</v>
      </c>
      <c r="D410" t="s">
        <v>48</v>
      </c>
      <c r="N410" t="s">
        <v>463</v>
      </c>
      <c r="Q410" t="s">
        <v>1370</v>
      </c>
      <c r="R410" t="s">
        <v>1371</v>
      </c>
      <c r="S410" s="1" t="s">
        <v>43</v>
      </c>
      <c r="T410" t="s">
        <v>195</v>
      </c>
      <c r="U410" t="s">
        <v>89</v>
      </c>
      <c r="V410" t="s">
        <v>58</v>
      </c>
      <c r="X410" t="s">
        <v>90</v>
      </c>
      <c r="Y410" t="s">
        <v>165</v>
      </c>
      <c r="Z410" t="s">
        <v>165</v>
      </c>
      <c r="AA410" t="s">
        <v>45</v>
      </c>
      <c r="AB410" t="s">
        <v>223</v>
      </c>
      <c r="AD410" t="s">
        <v>1372</v>
      </c>
      <c r="AE410" t="s">
        <v>1373</v>
      </c>
      <c r="AF410" t="s">
        <v>43</v>
      </c>
    </row>
    <row r="411" spans="1:32">
      <c r="A411">
        <v>408</v>
      </c>
      <c r="B411" t="s">
        <v>29</v>
      </c>
      <c r="C411" t="s">
        <v>468</v>
      </c>
      <c r="D411" t="s">
        <v>48</v>
      </c>
      <c r="N411" t="s">
        <v>469</v>
      </c>
      <c r="Q411" t="s">
        <v>1374</v>
      </c>
      <c r="R411" t="s">
        <v>1375</v>
      </c>
      <c r="S411" s="1" t="s">
        <v>43</v>
      </c>
      <c r="T411" t="s">
        <v>195</v>
      </c>
      <c r="U411" t="s">
        <v>89</v>
      </c>
      <c r="V411" t="s">
        <v>58</v>
      </c>
      <c r="X411" t="s">
        <v>90</v>
      </c>
      <c r="Y411" t="s">
        <v>165</v>
      </c>
      <c r="Z411" t="s">
        <v>165</v>
      </c>
      <c r="AA411" t="s">
        <v>45</v>
      </c>
      <c r="AB411" t="s">
        <v>223</v>
      </c>
      <c r="AD411" t="s">
        <v>1376</v>
      </c>
      <c r="AE411" t="s">
        <v>1377</v>
      </c>
      <c r="AF411" t="s">
        <v>43</v>
      </c>
    </row>
    <row r="412" spans="1:32">
      <c r="A412">
        <v>409</v>
      </c>
      <c r="B412" t="s">
        <v>29</v>
      </c>
      <c r="C412" t="s">
        <v>474</v>
      </c>
      <c r="D412" t="s">
        <v>48</v>
      </c>
      <c r="N412" t="s">
        <v>475</v>
      </c>
      <c r="Q412" t="s">
        <v>1378</v>
      </c>
      <c r="R412" t="s">
        <v>1379</v>
      </c>
      <c r="S412" s="1" t="s">
        <v>43</v>
      </c>
      <c r="T412" t="s">
        <v>195</v>
      </c>
      <c r="U412" t="s">
        <v>89</v>
      </c>
      <c r="V412" t="s">
        <v>58</v>
      </c>
      <c r="X412" t="s">
        <v>90</v>
      </c>
      <c r="Y412" t="s">
        <v>165</v>
      </c>
      <c r="Z412" t="s">
        <v>165</v>
      </c>
      <c r="AA412" t="s">
        <v>45</v>
      </c>
      <c r="AB412" t="s">
        <v>223</v>
      </c>
      <c r="AD412" t="s">
        <v>1380</v>
      </c>
      <c r="AE412" t="s">
        <v>1381</v>
      </c>
      <c r="AF412" t="s">
        <v>43</v>
      </c>
    </row>
    <row r="413" spans="1:32">
      <c r="A413">
        <v>410</v>
      </c>
      <c r="B413" t="s">
        <v>29</v>
      </c>
      <c r="C413" t="s">
        <v>480</v>
      </c>
      <c r="D413" t="s">
        <v>48</v>
      </c>
      <c r="N413" t="s">
        <v>481</v>
      </c>
      <c r="Q413" t="s">
        <v>1382</v>
      </c>
      <c r="R413" t="s">
        <v>1383</v>
      </c>
      <c r="S413" s="1" t="s">
        <v>43</v>
      </c>
      <c r="T413" t="s">
        <v>195</v>
      </c>
      <c r="U413" t="s">
        <v>484</v>
      </c>
      <c r="V413" t="s">
        <v>58</v>
      </c>
      <c r="Y413" t="s">
        <v>165</v>
      </c>
      <c r="Z413" t="s">
        <v>165</v>
      </c>
      <c r="AA413" t="s">
        <v>45</v>
      </c>
      <c r="AB413" t="s">
        <v>223</v>
      </c>
      <c r="AD413" t="s">
        <v>1384</v>
      </c>
      <c r="AE413" t="s">
        <v>1385</v>
      </c>
      <c r="AF413" t="s">
        <v>64</v>
      </c>
    </row>
    <row r="414" spans="1:32">
      <c r="A414">
        <v>411</v>
      </c>
      <c r="B414" t="s">
        <v>29</v>
      </c>
      <c r="C414" t="s">
        <v>1386</v>
      </c>
      <c r="D414" t="s">
        <v>60</v>
      </c>
      <c r="J414" t="s">
        <v>1387</v>
      </c>
      <c r="Q414" t="s">
        <v>1388</v>
      </c>
      <c r="R414" t="s">
        <v>1389</v>
      </c>
      <c r="S414" s="1" t="s">
        <v>43</v>
      </c>
      <c r="T414" t="s">
        <v>195</v>
      </c>
      <c r="U414" t="s">
        <v>36</v>
      </c>
      <c r="V414" t="s">
        <v>36</v>
      </c>
      <c r="X414" t="s">
        <v>90</v>
      </c>
      <c r="Y414" t="s">
        <v>165</v>
      </c>
      <c r="Z414" t="s">
        <v>165</v>
      </c>
      <c r="AA414" t="s">
        <v>165</v>
      </c>
      <c r="AB414" t="s">
        <v>37</v>
      </c>
      <c r="AD414" t="s">
        <v>37</v>
      </c>
      <c r="AE414" t="s">
        <v>37</v>
      </c>
      <c r="AF414" t="s">
        <v>37</v>
      </c>
    </row>
    <row r="415" spans="1:32">
      <c r="A415">
        <v>412</v>
      </c>
      <c r="B415" t="s">
        <v>29</v>
      </c>
      <c r="C415" t="s">
        <v>1390</v>
      </c>
      <c r="D415" t="s">
        <v>69</v>
      </c>
      <c r="K415" t="s">
        <v>1391</v>
      </c>
      <c r="Q415" t="s">
        <v>1392</v>
      </c>
      <c r="R415" t="s">
        <v>1393</v>
      </c>
      <c r="S415" s="1" t="s">
        <v>34</v>
      </c>
      <c r="T415" t="s">
        <v>195</v>
      </c>
      <c r="U415" t="s">
        <v>36</v>
      </c>
      <c r="V415" t="s">
        <v>36</v>
      </c>
      <c r="X415" t="s">
        <v>90</v>
      </c>
      <c r="Y415" t="s">
        <v>36</v>
      </c>
      <c r="Z415" t="s">
        <v>45</v>
      </c>
      <c r="AA415" t="s">
        <v>45</v>
      </c>
      <c r="AB415" t="s">
        <v>37</v>
      </c>
      <c r="AD415" t="s">
        <v>37</v>
      </c>
      <c r="AE415" t="s">
        <v>37</v>
      </c>
      <c r="AF415" t="s">
        <v>37</v>
      </c>
    </row>
    <row r="416" spans="1:32">
      <c r="A416">
        <v>413</v>
      </c>
      <c r="B416" t="s">
        <v>29</v>
      </c>
      <c r="C416" t="s">
        <v>1394</v>
      </c>
      <c r="D416" t="s">
        <v>48</v>
      </c>
      <c r="L416" t="s">
        <v>1395</v>
      </c>
      <c r="Q416" t="s">
        <v>1396</v>
      </c>
      <c r="R416" t="s">
        <v>1397</v>
      </c>
      <c r="S416" s="1" t="s">
        <v>43</v>
      </c>
      <c r="T416" t="s">
        <v>195</v>
      </c>
      <c r="U416" t="s">
        <v>111</v>
      </c>
      <c r="V416" t="s">
        <v>1398</v>
      </c>
      <c r="X416" t="s">
        <v>90</v>
      </c>
      <c r="Y416" t="s">
        <v>165</v>
      </c>
      <c r="Z416" t="s">
        <v>165</v>
      </c>
      <c r="AA416" t="s">
        <v>165</v>
      </c>
      <c r="AB416" t="s">
        <v>223</v>
      </c>
      <c r="AD416" t="s">
        <v>1399</v>
      </c>
      <c r="AE416" t="s">
        <v>1400</v>
      </c>
      <c r="AF416" t="s">
        <v>43</v>
      </c>
    </row>
    <row r="417" spans="1:32">
      <c r="A417">
        <v>414</v>
      </c>
      <c r="B417" t="s">
        <v>29</v>
      </c>
      <c r="C417" t="s">
        <v>1401</v>
      </c>
      <c r="D417" t="s">
        <v>60</v>
      </c>
      <c r="J417" t="s">
        <v>1402</v>
      </c>
      <c r="Q417" t="s">
        <v>1403</v>
      </c>
      <c r="R417" t="s">
        <v>1404</v>
      </c>
      <c r="S417" s="1" t="s">
        <v>210</v>
      </c>
      <c r="T417" t="s">
        <v>44</v>
      </c>
      <c r="U417" t="s">
        <v>36</v>
      </c>
      <c r="V417" t="s">
        <v>36</v>
      </c>
      <c r="X417" t="s">
        <v>90</v>
      </c>
      <c r="Y417" t="s">
        <v>174</v>
      </c>
      <c r="Z417" t="s">
        <v>174</v>
      </c>
      <c r="AA417" t="s">
        <v>45</v>
      </c>
      <c r="AB417" t="s">
        <v>36</v>
      </c>
      <c r="AD417" t="s">
        <v>37</v>
      </c>
      <c r="AE417" t="s">
        <v>37</v>
      </c>
      <c r="AF417" t="s">
        <v>37</v>
      </c>
    </row>
    <row r="418" spans="1:32">
      <c r="A418">
        <v>415</v>
      </c>
      <c r="B418" t="s">
        <v>29</v>
      </c>
      <c r="C418" t="s">
        <v>236</v>
      </c>
      <c r="D418" t="s">
        <v>69</v>
      </c>
      <c r="K418" t="s">
        <v>237</v>
      </c>
      <c r="Q418" t="s">
        <v>1405</v>
      </c>
      <c r="R418" t="s">
        <v>1406</v>
      </c>
      <c r="S418" s="1" t="s">
        <v>34</v>
      </c>
      <c r="T418" t="s">
        <v>44</v>
      </c>
      <c r="U418" t="s">
        <v>36</v>
      </c>
      <c r="V418" t="s">
        <v>36</v>
      </c>
      <c r="X418" t="s">
        <v>90</v>
      </c>
      <c r="Y418" t="s">
        <v>45</v>
      </c>
      <c r="Z418" t="s">
        <v>45</v>
      </c>
      <c r="AA418" t="s">
        <v>45</v>
      </c>
      <c r="AB418" t="s">
        <v>37</v>
      </c>
      <c r="AD418" t="s">
        <v>37</v>
      </c>
      <c r="AE418" t="s">
        <v>37</v>
      </c>
      <c r="AF418" t="s">
        <v>37</v>
      </c>
    </row>
    <row r="419" spans="1:32">
      <c r="A419">
        <v>416</v>
      </c>
      <c r="B419" t="s">
        <v>29</v>
      </c>
      <c r="C419" t="s">
        <v>240</v>
      </c>
      <c r="D419" t="s">
        <v>48</v>
      </c>
      <c r="L419" t="s">
        <v>241</v>
      </c>
      <c r="Q419" t="s">
        <v>1407</v>
      </c>
      <c r="R419" t="s">
        <v>1408</v>
      </c>
      <c r="S419" s="1" t="s">
        <v>64</v>
      </c>
      <c r="T419" t="s">
        <v>44</v>
      </c>
      <c r="U419" t="s">
        <v>36</v>
      </c>
      <c r="V419" t="s">
        <v>36</v>
      </c>
      <c r="X419" t="s">
        <v>90</v>
      </c>
      <c r="Y419" t="s">
        <v>174</v>
      </c>
      <c r="Z419" t="s">
        <v>174</v>
      </c>
      <c r="AA419" t="s">
        <v>45</v>
      </c>
      <c r="AB419" t="s">
        <v>223</v>
      </c>
      <c r="AD419" t="s">
        <v>1409</v>
      </c>
      <c r="AE419" t="s">
        <v>1410</v>
      </c>
      <c r="AF419" t="s">
        <v>43</v>
      </c>
    </row>
    <row r="420" spans="1:32">
      <c r="A420">
        <v>417</v>
      </c>
      <c r="B420" t="s">
        <v>29</v>
      </c>
      <c r="C420" t="s">
        <v>264</v>
      </c>
      <c r="D420" t="s">
        <v>48</v>
      </c>
      <c r="L420" t="s">
        <v>265</v>
      </c>
      <c r="Q420" t="s">
        <v>1411</v>
      </c>
      <c r="R420" t="s">
        <v>1412</v>
      </c>
      <c r="S420" s="1" t="s">
        <v>43</v>
      </c>
      <c r="T420" t="s">
        <v>44</v>
      </c>
      <c r="U420" t="s">
        <v>37</v>
      </c>
      <c r="V420" t="s">
        <v>37</v>
      </c>
      <c r="X420" t="s">
        <v>37</v>
      </c>
      <c r="Y420" t="s">
        <v>165</v>
      </c>
      <c r="Z420" t="s">
        <v>165</v>
      </c>
      <c r="AA420" t="s">
        <v>37</v>
      </c>
      <c r="AB420" t="s">
        <v>36</v>
      </c>
      <c r="AD420" t="s">
        <v>37</v>
      </c>
      <c r="AE420" t="s">
        <v>37</v>
      </c>
      <c r="AF420" t="s">
        <v>37</v>
      </c>
    </row>
    <row r="421" spans="1:32">
      <c r="A421">
        <v>418</v>
      </c>
      <c r="B421" t="s">
        <v>29</v>
      </c>
      <c r="C421" t="s">
        <v>274</v>
      </c>
      <c r="D421" t="s">
        <v>48</v>
      </c>
      <c r="L421" t="s">
        <v>1413</v>
      </c>
      <c r="Q421" t="s">
        <v>1414</v>
      </c>
      <c r="R421" t="s">
        <v>1415</v>
      </c>
      <c r="S421" s="1" t="s">
        <v>43</v>
      </c>
      <c r="T421" t="s">
        <v>44</v>
      </c>
      <c r="U421" t="s">
        <v>170</v>
      </c>
      <c r="V421" t="s">
        <v>171</v>
      </c>
      <c r="X421" t="s">
        <v>90</v>
      </c>
      <c r="Y421" t="s">
        <v>165</v>
      </c>
      <c r="Z421" t="s">
        <v>165</v>
      </c>
      <c r="AA421" t="s">
        <v>45</v>
      </c>
      <c r="AB421" t="s">
        <v>36</v>
      </c>
      <c r="AD421" t="s">
        <v>37</v>
      </c>
      <c r="AE421" t="s">
        <v>37</v>
      </c>
      <c r="AF421" t="s">
        <v>37</v>
      </c>
    </row>
    <row r="422" spans="1:32">
      <c r="A422">
        <v>419</v>
      </c>
      <c r="B422" t="s">
        <v>29</v>
      </c>
      <c r="C422" t="s">
        <v>1416</v>
      </c>
      <c r="D422" t="s">
        <v>48</v>
      </c>
      <c r="L422" t="s">
        <v>1417</v>
      </c>
      <c r="Q422" t="s">
        <v>1418</v>
      </c>
      <c r="R422" t="s">
        <v>1419</v>
      </c>
      <c r="S422" s="1" t="s">
        <v>43</v>
      </c>
      <c r="T422" t="s">
        <v>44</v>
      </c>
      <c r="U422" t="s">
        <v>79</v>
      </c>
      <c r="V422" t="s">
        <v>80</v>
      </c>
      <c r="X422" t="s">
        <v>90</v>
      </c>
      <c r="Y422" t="s">
        <v>165</v>
      </c>
      <c r="Z422" t="s">
        <v>165</v>
      </c>
      <c r="AA422" t="s">
        <v>45</v>
      </c>
      <c r="AB422" t="s">
        <v>37</v>
      </c>
      <c r="AD422" t="s">
        <v>37</v>
      </c>
      <c r="AE422" t="s">
        <v>37</v>
      </c>
      <c r="AF422" t="s">
        <v>37</v>
      </c>
    </row>
    <row r="423" spans="1:32">
      <c r="A423">
        <v>420</v>
      </c>
      <c r="B423" t="s">
        <v>29</v>
      </c>
      <c r="C423" t="s">
        <v>284</v>
      </c>
      <c r="D423" t="s">
        <v>48</v>
      </c>
      <c r="L423" t="s">
        <v>285</v>
      </c>
      <c r="Q423" t="s">
        <v>1420</v>
      </c>
      <c r="R423" t="s">
        <v>1421</v>
      </c>
      <c r="S423" s="1" t="s">
        <v>43</v>
      </c>
      <c r="T423" t="s">
        <v>195</v>
      </c>
      <c r="U423" t="s">
        <v>79</v>
      </c>
      <c r="V423" t="s">
        <v>80</v>
      </c>
      <c r="X423" t="s">
        <v>90</v>
      </c>
      <c r="Y423" t="s">
        <v>165</v>
      </c>
      <c r="Z423" t="s">
        <v>165</v>
      </c>
      <c r="AA423" t="s">
        <v>45</v>
      </c>
      <c r="AB423" t="s">
        <v>37</v>
      </c>
      <c r="AD423" t="s">
        <v>37</v>
      </c>
      <c r="AE423" t="s">
        <v>37</v>
      </c>
      <c r="AF423" t="s">
        <v>37</v>
      </c>
    </row>
    <row r="424" spans="1:32">
      <c r="A424">
        <v>421</v>
      </c>
      <c r="B424" t="s">
        <v>29</v>
      </c>
      <c r="C424" t="s">
        <v>1422</v>
      </c>
      <c r="D424" t="s">
        <v>60</v>
      </c>
      <c r="J424" t="s">
        <v>1423</v>
      </c>
      <c r="Q424" t="s">
        <v>1424</v>
      </c>
      <c r="R424" t="s">
        <v>1425</v>
      </c>
      <c r="S424" s="1" t="s">
        <v>210</v>
      </c>
      <c r="T424" t="s">
        <v>262</v>
      </c>
      <c r="U424" t="s">
        <v>37</v>
      </c>
      <c r="V424" t="s">
        <v>37</v>
      </c>
      <c r="X424" t="s">
        <v>37</v>
      </c>
      <c r="Y424" t="s">
        <v>174</v>
      </c>
      <c r="Z424" t="s">
        <v>174</v>
      </c>
      <c r="AA424" t="s">
        <v>45</v>
      </c>
      <c r="AB424" t="s">
        <v>36</v>
      </c>
      <c r="AD424" t="s">
        <v>37</v>
      </c>
      <c r="AE424" t="s">
        <v>37</v>
      </c>
      <c r="AF424" t="s">
        <v>37</v>
      </c>
    </row>
    <row r="425" spans="1:32">
      <c r="A425">
        <v>422</v>
      </c>
      <c r="B425" t="s">
        <v>29</v>
      </c>
      <c r="C425" t="s">
        <v>236</v>
      </c>
      <c r="D425" t="s">
        <v>69</v>
      </c>
      <c r="K425" t="s">
        <v>237</v>
      </c>
      <c r="Q425" t="s">
        <v>1426</v>
      </c>
      <c r="R425" t="s">
        <v>1427</v>
      </c>
      <c r="S425" s="1" t="s">
        <v>34</v>
      </c>
      <c r="T425" t="s">
        <v>262</v>
      </c>
      <c r="U425" t="s">
        <v>37</v>
      </c>
      <c r="V425" t="s">
        <v>37</v>
      </c>
      <c r="X425" t="s">
        <v>37</v>
      </c>
      <c r="Y425" t="s">
        <v>45</v>
      </c>
      <c r="Z425" t="s">
        <v>45</v>
      </c>
      <c r="AA425" t="s">
        <v>45</v>
      </c>
      <c r="AB425" t="s">
        <v>37</v>
      </c>
      <c r="AD425" t="s">
        <v>37</v>
      </c>
      <c r="AE425" t="s">
        <v>37</v>
      </c>
      <c r="AF425" t="s">
        <v>37</v>
      </c>
    </row>
    <row r="426" spans="1:32">
      <c r="A426">
        <v>423</v>
      </c>
      <c r="B426" t="s">
        <v>29</v>
      </c>
      <c r="C426" t="s">
        <v>240</v>
      </c>
      <c r="D426" t="s">
        <v>48</v>
      </c>
      <c r="L426" t="s">
        <v>241</v>
      </c>
      <c r="Q426" t="s">
        <v>1428</v>
      </c>
      <c r="R426" t="s">
        <v>1429</v>
      </c>
      <c r="S426" s="1" t="s">
        <v>64</v>
      </c>
      <c r="T426" t="s">
        <v>262</v>
      </c>
      <c r="U426" t="s">
        <v>37</v>
      </c>
      <c r="V426" t="s">
        <v>37</v>
      </c>
      <c r="X426" t="s">
        <v>37</v>
      </c>
      <c r="Y426" t="s">
        <v>174</v>
      </c>
      <c r="Z426" t="s">
        <v>174</v>
      </c>
      <c r="AA426" t="s">
        <v>45</v>
      </c>
      <c r="AB426" t="s">
        <v>223</v>
      </c>
      <c r="AD426" t="s">
        <v>1430</v>
      </c>
      <c r="AE426" t="s">
        <v>1431</v>
      </c>
      <c r="AF426" t="s">
        <v>43</v>
      </c>
    </row>
    <row r="427" spans="1:32">
      <c r="A427">
        <v>424</v>
      </c>
      <c r="B427" t="s">
        <v>29</v>
      </c>
      <c r="C427" t="s">
        <v>264</v>
      </c>
      <c r="D427" t="s">
        <v>48</v>
      </c>
      <c r="L427" t="s">
        <v>265</v>
      </c>
      <c r="Q427" t="s">
        <v>1432</v>
      </c>
      <c r="R427" t="s">
        <v>1433</v>
      </c>
      <c r="S427" s="1" t="s">
        <v>43</v>
      </c>
      <c r="T427" t="s">
        <v>262</v>
      </c>
      <c r="U427" t="s">
        <v>37</v>
      </c>
      <c r="V427" t="s">
        <v>37</v>
      </c>
      <c r="X427" t="s">
        <v>37</v>
      </c>
      <c r="Y427" t="s">
        <v>165</v>
      </c>
      <c r="Z427" t="s">
        <v>165</v>
      </c>
      <c r="AA427" t="s">
        <v>37</v>
      </c>
      <c r="AB427" t="s">
        <v>37</v>
      </c>
      <c r="AD427" t="s">
        <v>37</v>
      </c>
      <c r="AE427" t="s">
        <v>37</v>
      </c>
      <c r="AF427" t="s">
        <v>37</v>
      </c>
    </row>
    <row r="428" spans="1:32">
      <c r="A428">
        <v>425</v>
      </c>
      <c r="B428" t="s">
        <v>29</v>
      </c>
      <c r="C428" t="s">
        <v>274</v>
      </c>
      <c r="D428" t="s">
        <v>48</v>
      </c>
      <c r="L428" t="s">
        <v>1434</v>
      </c>
      <c r="Q428" t="s">
        <v>1414</v>
      </c>
      <c r="R428" t="s">
        <v>1435</v>
      </c>
      <c r="S428" s="1" t="s">
        <v>43</v>
      </c>
      <c r="T428" t="s">
        <v>262</v>
      </c>
      <c r="U428" t="s">
        <v>170</v>
      </c>
      <c r="V428" t="s">
        <v>171</v>
      </c>
      <c r="X428" t="s">
        <v>37</v>
      </c>
      <c r="Y428" t="s">
        <v>165</v>
      </c>
      <c r="Z428" t="s">
        <v>165</v>
      </c>
      <c r="AA428" t="s">
        <v>45</v>
      </c>
      <c r="AB428" t="s">
        <v>36</v>
      </c>
      <c r="AD428" t="s">
        <v>37</v>
      </c>
      <c r="AE428" t="s">
        <v>37</v>
      </c>
      <c r="AF428" t="s">
        <v>37</v>
      </c>
    </row>
    <row r="429" spans="1:32">
      <c r="A429">
        <v>426</v>
      </c>
      <c r="B429" t="s">
        <v>29</v>
      </c>
      <c r="C429" t="s">
        <v>284</v>
      </c>
      <c r="D429" t="s">
        <v>48</v>
      </c>
      <c r="L429" t="s">
        <v>285</v>
      </c>
      <c r="Q429" t="s">
        <v>1420</v>
      </c>
      <c r="R429" t="s">
        <v>1436</v>
      </c>
      <c r="S429" s="1" t="s">
        <v>43</v>
      </c>
      <c r="T429" t="s">
        <v>262</v>
      </c>
      <c r="U429" t="s">
        <v>79</v>
      </c>
      <c r="V429" t="s">
        <v>80</v>
      </c>
      <c r="X429" t="s">
        <v>37</v>
      </c>
      <c r="Y429" t="s">
        <v>165</v>
      </c>
      <c r="Z429" t="s">
        <v>165</v>
      </c>
      <c r="AA429" t="s">
        <v>45</v>
      </c>
      <c r="AB429" t="s">
        <v>37</v>
      </c>
      <c r="AD429" t="s">
        <v>37</v>
      </c>
      <c r="AE429" t="s">
        <v>37</v>
      </c>
      <c r="AF429" t="s">
        <v>37</v>
      </c>
    </row>
    <row r="430" spans="1:32">
      <c r="A430">
        <v>427</v>
      </c>
      <c r="B430" t="s">
        <v>29</v>
      </c>
      <c r="C430" t="s">
        <v>1437</v>
      </c>
      <c r="D430" t="s">
        <v>60</v>
      </c>
      <c r="H430" t="s">
        <v>1438</v>
      </c>
      <c r="Q430" t="s">
        <v>1439</v>
      </c>
      <c r="R430" t="s">
        <v>1440</v>
      </c>
      <c r="S430" s="1" t="s">
        <v>43</v>
      </c>
      <c r="T430" t="s">
        <v>195</v>
      </c>
      <c r="U430" t="s">
        <v>36</v>
      </c>
      <c r="V430" t="s">
        <v>36</v>
      </c>
      <c r="X430" t="s">
        <v>90</v>
      </c>
      <c r="Y430" t="s">
        <v>1441</v>
      </c>
      <c r="Z430" t="s">
        <v>1441</v>
      </c>
      <c r="AA430" t="s">
        <v>45</v>
      </c>
      <c r="AB430" t="s">
        <v>37</v>
      </c>
      <c r="AD430" t="s">
        <v>37</v>
      </c>
      <c r="AE430" t="s">
        <v>37</v>
      </c>
      <c r="AF430" t="s">
        <v>37</v>
      </c>
    </row>
    <row r="431" spans="1:32">
      <c r="A431">
        <v>428</v>
      </c>
      <c r="B431" t="s">
        <v>29</v>
      </c>
      <c r="C431" t="s">
        <v>1442</v>
      </c>
      <c r="D431" t="s">
        <v>69</v>
      </c>
      <c r="I431" t="s">
        <v>1443</v>
      </c>
      <c r="Q431" t="s">
        <v>1444</v>
      </c>
      <c r="R431" t="s">
        <v>1445</v>
      </c>
      <c r="S431" s="1" t="s">
        <v>34</v>
      </c>
      <c r="T431" t="s">
        <v>195</v>
      </c>
      <c r="U431" t="s">
        <v>36</v>
      </c>
      <c r="V431" t="s">
        <v>36</v>
      </c>
      <c r="X431" t="s">
        <v>90</v>
      </c>
      <c r="Y431" t="s">
        <v>36</v>
      </c>
      <c r="Z431" t="s">
        <v>45</v>
      </c>
      <c r="AA431" t="s">
        <v>45</v>
      </c>
      <c r="AB431" t="s">
        <v>37</v>
      </c>
      <c r="AD431" t="s">
        <v>37</v>
      </c>
      <c r="AE431" t="s">
        <v>37</v>
      </c>
      <c r="AF431" t="s">
        <v>37</v>
      </c>
    </row>
    <row r="432" spans="1:32">
      <c r="A432">
        <v>429</v>
      </c>
      <c r="B432" t="s">
        <v>29</v>
      </c>
      <c r="C432" t="s">
        <v>1446</v>
      </c>
      <c r="D432" t="s">
        <v>48</v>
      </c>
      <c r="J432" t="s">
        <v>1447</v>
      </c>
      <c r="Q432" t="s">
        <v>1448</v>
      </c>
      <c r="R432" t="s">
        <v>1449</v>
      </c>
      <c r="S432" s="1" t="s">
        <v>43</v>
      </c>
      <c r="T432" t="s">
        <v>195</v>
      </c>
      <c r="U432" t="s">
        <v>79</v>
      </c>
      <c r="V432" t="s">
        <v>80</v>
      </c>
      <c r="X432" t="s">
        <v>90</v>
      </c>
      <c r="Y432" t="s">
        <v>165</v>
      </c>
      <c r="Z432" t="s">
        <v>165</v>
      </c>
      <c r="AA432" t="s">
        <v>45</v>
      </c>
      <c r="AB432" t="s">
        <v>37</v>
      </c>
      <c r="AD432" t="s">
        <v>37</v>
      </c>
      <c r="AE432" t="s">
        <v>37</v>
      </c>
      <c r="AF432" t="s">
        <v>37</v>
      </c>
    </row>
    <row r="433" spans="1:32">
      <c r="A433">
        <v>430</v>
      </c>
      <c r="B433" t="s">
        <v>29</v>
      </c>
      <c r="C433" t="s">
        <v>1450</v>
      </c>
      <c r="D433" t="s">
        <v>60</v>
      </c>
      <c r="J433" t="s">
        <v>1451</v>
      </c>
      <c r="Q433" t="s">
        <v>1452</v>
      </c>
      <c r="R433" t="s">
        <v>1453</v>
      </c>
      <c r="S433" s="1" t="s">
        <v>210</v>
      </c>
      <c r="T433" t="s">
        <v>195</v>
      </c>
      <c r="U433" t="s">
        <v>36</v>
      </c>
      <c r="V433" t="s">
        <v>36</v>
      </c>
      <c r="X433" t="s">
        <v>90</v>
      </c>
      <c r="Y433" t="s">
        <v>174</v>
      </c>
      <c r="Z433" t="s">
        <v>174</v>
      </c>
      <c r="AA433" t="s">
        <v>45</v>
      </c>
      <c r="AB433" t="s">
        <v>412</v>
      </c>
      <c r="AD433" t="s">
        <v>1454</v>
      </c>
      <c r="AE433" t="s">
        <v>1455</v>
      </c>
      <c r="AF433" t="s">
        <v>210</v>
      </c>
    </row>
    <row r="434" spans="1:32">
      <c r="A434">
        <v>431</v>
      </c>
      <c r="B434" t="s">
        <v>29</v>
      </c>
      <c r="C434" t="s">
        <v>1456</v>
      </c>
      <c r="D434" t="s">
        <v>69</v>
      </c>
      <c r="K434" t="s">
        <v>1457</v>
      </c>
      <c r="Q434" t="s">
        <v>1458</v>
      </c>
      <c r="R434" t="s">
        <v>1459</v>
      </c>
      <c r="S434" s="1" t="s">
        <v>73</v>
      </c>
      <c r="T434" t="s">
        <v>195</v>
      </c>
      <c r="U434" t="s">
        <v>36</v>
      </c>
      <c r="V434" t="s">
        <v>36</v>
      </c>
      <c r="X434" t="s">
        <v>90</v>
      </c>
      <c r="Y434" t="s">
        <v>36</v>
      </c>
      <c r="Z434" t="s">
        <v>45</v>
      </c>
      <c r="AA434" t="s">
        <v>45</v>
      </c>
      <c r="AB434" t="s">
        <v>37</v>
      </c>
      <c r="AD434" t="s">
        <v>37</v>
      </c>
      <c r="AE434" t="s">
        <v>37</v>
      </c>
      <c r="AF434" t="s">
        <v>37</v>
      </c>
    </row>
    <row r="435" spans="1:32">
      <c r="A435">
        <v>432</v>
      </c>
      <c r="B435" t="s">
        <v>29</v>
      </c>
      <c r="C435" t="s">
        <v>1460</v>
      </c>
      <c r="D435" t="s">
        <v>48</v>
      </c>
      <c r="L435" t="s">
        <v>1461</v>
      </c>
      <c r="Q435" t="s">
        <v>1462</v>
      </c>
      <c r="R435" t="s">
        <v>1463</v>
      </c>
      <c r="S435" s="1" t="s">
        <v>64</v>
      </c>
      <c r="T435" t="s">
        <v>195</v>
      </c>
      <c r="U435" t="s">
        <v>36</v>
      </c>
      <c r="V435" t="s">
        <v>171</v>
      </c>
      <c r="W435" t="s">
        <v>1464</v>
      </c>
      <c r="X435" t="s">
        <v>1465</v>
      </c>
      <c r="Y435" t="s">
        <v>174</v>
      </c>
      <c r="Z435" t="s">
        <v>174</v>
      </c>
      <c r="AA435" t="s">
        <v>45</v>
      </c>
      <c r="AB435" t="s">
        <v>45</v>
      </c>
      <c r="AD435" t="s">
        <v>37</v>
      </c>
      <c r="AE435" t="s">
        <v>37</v>
      </c>
      <c r="AF435" t="s">
        <v>37</v>
      </c>
    </row>
    <row r="436" spans="1:32">
      <c r="A436">
        <v>433</v>
      </c>
      <c r="B436" t="s">
        <v>29</v>
      </c>
      <c r="C436" t="s">
        <v>1466</v>
      </c>
      <c r="D436" t="s">
        <v>48</v>
      </c>
      <c r="L436" t="s">
        <v>1467</v>
      </c>
      <c r="Q436" t="s">
        <v>1468</v>
      </c>
      <c r="R436" t="s">
        <v>1469</v>
      </c>
      <c r="S436" s="1" t="s">
        <v>43</v>
      </c>
      <c r="T436" t="s">
        <v>262</v>
      </c>
      <c r="U436" t="s">
        <v>37</v>
      </c>
      <c r="V436" t="s">
        <v>37</v>
      </c>
      <c r="X436" t="s">
        <v>37</v>
      </c>
      <c r="Y436" t="s">
        <v>165</v>
      </c>
      <c r="Z436" t="s">
        <v>165</v>
      </c>
      <c r="AA436" t="s">
        <v>37</v>
      </c>
      <c r="AB436" t="s">
        <v>223</v>
      </c>
      <c r="AD436" t="s">
        <v>1470</v>
      </c>
      <c r="AE436" t="s">
        <v>1471</v>
      </c>
      <c r="AF436" t="s">
        <v>43</v>
      </c>
    </row>
    <row r="437" spans="1:32">
      <c r="A437">
        <v>434</v>
      </c>
      <c r="B437" t="s">
        <v>29</v>
      </c>
      <c r="C437" t="s">
        <v>1472</v>
      </c>
      <c r="D437" t="s">
        <v>48</v>
      </c>
      <c r="L437" t="s">
        <v>1473</v>
      </c>
      <c r="Q437" t="s">
        <v>1474</v>
      </c>
      <c r="R437" t="s">
        <v>1475</v>
      </c>
      <c r="S437" s="1" t="s">
        <v>43</v>
      </c>
      <c r="T437" t="s">
        <v>262</v>
      </c>
      <c r="U437" t="s">
        <v>615</v>
      </c>
      <c r="V437" t="s">
        <v>58</v>
      </c>
      <c r="X437" t="s">
        <v>37</v>
      </c>
      <c r="Y437" t="s">
        <v>165</v>
      </c>
      <c r="Z437" t="s">
        <v>165</v>
      </c>
      <c r="AA437" t="s">
        <v>37</v>
      </c>
      <c r="AB437" t="s">
        <v>223</v>
      </c>
      <c r="AD437" t="s">
        <v>1476</v>
      </c>
      <c r="AE437" t="s">
        <v>1477</v>
      </c>
      <c r="AF437" t="s">
        <v>64</v>
      </c>
    </row>
    <row r="438" spans="1:32">
      <c r="A438">
        <v>435</v>
      </c>
      <c r="B438" t="s">
        <v>29</v>
      </c>
      <c r="C438" t="s">
        <v>1478</v>
      </c>
      <c r="D438" t="s">
        <v>48</v>
      </c>
      <c r="L438" t="s">
        <v>1479</v>
      </c>
      <c r="Q438" t="s">
        <v>1480</v>
      </c>
      <c r="R438" t="s">
        <v>1481</v>
      </c>
      <c r="S438" s="1" t="s">
        <v>43</v>
      </c>
      <c r="T438" t="s">
        <v>262</v>
      </c>
      <c r="U438" t="s">
        <v>1111</v>
      </c>
      <c r="V438" t="s">
        <v>171</v>
      </c>
      <c r="X438" t="s">
        <v>37</v>
      </c>
      <c r="Y438" t="s">
        <v>165</v>
      </c>
      <c r="Z438" t="s">
        <v>165</v>
      </c>
      <c r="AA438" t="s">
        <v>37</v>
      </c>
      <c r="AB438" t="s">
        <v>223</v>
      </c>
      <c r="AD438" t="s">
        <v>1482</v>
      </c>
      <c r="AE438" t="s">
        <v>1483</v>
      </c>
      <c r="AF438" t="s">
        <v>43</v>
      </c>
    </row>
    <row r="439" spans="1:32">
      <c r="A439">
        <v>436</v>
      </c>
      <c r="B439" t="s">
        <v>29</v>
      </c>
      <c r="C439" t="s">
        <v>1484</v>
      </c>
      <c r="D439" t="s">
        <v>48</v>
      </c>
      <c r="L439" t="s">
        <v>1485</v>
      </c>
      <c r="Q439" t="s">
        <v>1486</v>
      </c>
      <c r="R439" t="s">
        <v>1487</v>
      </c>
      <c r="S439" s="1" t="s">
        <v>43</v>
      </c>
      <c r="T439" t="s">
        <v>262</v>
      </c>
      <c r="U439" t="s">
        <v>89</v>
      </c>
      <c r="V439" t="s">
        <v>58</v>
      </c>
      <c r="X439" t="s">
        <v>37</v>
      </c>
      <c r="Y439" t="s">
        <v>165</v>
      </c>
      <c r="Z439" t="s">
        <v>165</v>
      </c>
      <c r="AA439" t="s">
        <v>37</v>
      </c>
      <c r="AB439" t="s">
        <v>223</v>
      </c>
      <c r="AD439" t="s">
        <v>1488</v>
      </c>
      <c r="AE439" t="s">
        <v>1489</v>
      </c>
      <c r="AF439" t="s">
        <v>43</v>
      </c>
    </row>
    <row r="440" spans="1:32">
      <c r="A440">
        <v>437</v>
      </c>
      <c r="B440" t="s">
        <v>29</v>
      </c>
      <c r="C440" t="s">
        <v>1490</v>
      </c>
      <c r="D440" t="s">
        <v>48</v>
      </c>
      <c r="L440" t="s">
        <v>1491</v>
      </c>
      <c r="Q440" t="s">
        <v>1492</v>
      </c>
      <c r="R440" t="s">
        <v>1493</v>
      </c>
      <c r="S440" s="1" t="s">
        <v>43</v>
      </c>
      <c r="T440" t="s">
        <v>262</v>
      </c>
      <c r="U440" t="s">
        <v>615</v>
      </c>
      <c r="V440" t="s">
        <v>58</v>
      </c>
      <c r="X440" t="s">
        <v>37</v>
      </c>
      <c r="Y440" t="s">
        <v>165</v>
      </c>
      <c r="Z440" t="s">
        <v>165</v>
      </c>
      <c r="AA440" t="s">
        <v>37</v>
      </c>
      <c r="AB440" t="s">
        <v>223</v>
      </c>
      <c r="AD440" t="s">
        <v>1494</v>
      </c>
      <c r="AE440" t="s">
        <v>1495</v>
      </c>
      <c r="AF440" t="s">
        <v>43</v>
      </c>
    </row>
    <row r="441" spans="1:32">
      <c r="A441">
        <v>438</v>
      </c>
      <c r="B441" t="s">
        <v>29</v>
      </c>
      <c r="C441" t="s">
        <v>1496</v>
      </c>
      <c r="D441" t="s">
        <v>60</v>
      </c>
      <c r="L441" t="s">
        <v>1497</v>
      </c>
      <c r="Q441" t="s">
        <v>1498</v>
      </c>
      <c r="R441" t="s">
        <v>1499</v>
      </c>
      <c r="S441" s="1" t="s">
        <v>210</v>
      </c>
      <c r="T441" t="s">
        <v>195</v>
      </c>
      <c r="U441" t="s">
        <v>36</v>
      </c>
      <c r="V441" t="s">
        <v>36</v>
      </c>
      <c r="X441" t="s">
        <v>90</v>
      </c>
      <c r="Y441" t="s">
        <v>174</v>
      </c>
      <c r="Z441" t="s">
        <v>174</v>
      </c>
      <c r="AA441" t="s">
        <v>45</v>
      </c>
      <c r="AB441" t="s">
        <v>37</v>
      </c>
      <c r="AD441" t="s">
        <v>37</v>
      </c>
      <c r="AE441" t="s">
        <v>37</v>
      </c>
      <c r="AF441" t="s">
        <v>37</v>
      </c>
    </row>
    <row r="442" spans="1:32">
      <c r="A442">
        <v>439</v>
      </c>
      <c r="B442" t="s">
        <v>29</v>
      </c>
      <c r="C442" t="s">
        <v>971</v>
      </c>
      <c r="D442" t="s">
        <v>69</v>
      </c>
      <c r="M442" t="s">
        <v>972</v>
      </c>
      <c r="Q442" t="s">
        <v>1500</v>
      </c>
      <c r="R442" t="s">
        <v>1501</v>
      </c>
      <c r="S442" s="1" t="s">
        <v>34</v>
      </c>
      <c r="T442" t="s">
        <v>195</v>
      </c>
      <c r="U442" t="s">
        <v>36</v>
      </c>
      <c r="V442" t="s">
        <v>36</v>
      </c>
      <c r="X442" t="s">
        <v>90</v>
      </c>
      <c r="Y442" t="s">
        <v>36</v>
      </c>
      <c r="Z442" t="s">
        <v>36</v>
      </c>
      <c r="AA442" t="s">
        <v>36</v>
      </c>
      <c r="AB442" t="s">
        <v>37</v>
      </c>
      <c r="AD442" t="s">
        <v>37</v>
      </c>
      <c r="AE442" t="s">
        <v>37</v>
      </c>
      <c r="AF442" t="s">
        <v>37</v>
      </c>
    </row>
    <row r="443" spans="1:32">
      <c r="A443">
        <v>440</v>
      </c>
      <c r="B443" t="s">
        <v>29</v>
      </c>
      <c r="C443" t="s">
        <v>979</v>
      </c>
      <c r="D443" t="s">
        <v>48</v>
      </c>
      <c r="N443" t="s">
        <v>980</v>
      </c>
      <c r="Q443" t="s">
        <v>1502</v>
      </c>
      <c r="R443" t="s">
        <v>1503</v>
      </c>
      <c r="S443" s="1" t="s">
        <v>64</v>
      </c>
      <c r="T443" t="s">
        <v>195</v>
      </c>
      <c r="U443" t="s">
        <v>983</v>
      </c>
      <c r="V443" t="s">
        <v>171</v>
      </c>
      <c r="W443" t="s">
        <v>172</v>
      </c>
      <c r="X443" t="s">
        <v>1504</v>
      </c>
      <c r="Y443" t="s">
        <v>174</v>
      </c>
      <c r="Z443" t="s">
        <v>174</v>
      </c>
      <c r="AA443" t="s">
        <v>45</v>
      </c>
      <c r="AB443" t="s">
        <v>223</v>
      </c>
      <c r="AD443" t="s">
        <v>1505</v>
      </c>
      <c r="AE443" t="s">
        <v>1506</v>
      </c>
      <c r="AF443" t="s">
        <v>43</v>
      </c>
    </row>
    <row r="444" spans="1:32">
      <c r="A444">
        <v>441</v>
      </c>
      <c r="B444" t="s">
        <v>29</v>
      </c>
      <c r="C444" t="s">
        <v>988</v>
      </c>
      <c r="D444" t="s">
        <v>48</v>
      </c>
      <c r="N444" t="s">
        <v>989</v>
      </c>
      <c r="Q444" t="s">
        <v>1507</v>
      </c>
      <c r="R444" t="s">
        <v>1508</v>
      </c>
      <c r="S444" s="1" t="s">
        <v>43</v>
      </c>
      <c r="T444" t="s">
        <v>195</v>
      </c>
      <c r="X444" t="s">
        <v>90</v>
      </c>
      <c r="Y444" t="s">
        <v>165</v>
      </c>
      <c r="Z444" t="s">
        <v>165</v>
      </c>
      <c r="AA444" t="s">
        <v>45</v>
      </c>
      <c r="AB444" t="s">
        <v>223</v>
      </c>
      <c r="AD444" t="s">
        <v>1509</v>
      </c>
      <c r="AE444" t="s">
        <v>1510</v>
      </c>
      <c r="AF444" t="s">
        <v>64</v>
      </c>
    </row>
    <row r="445" spans="1:32">
      <c r="A445">
        <v>442</v>
      </c>
      <c r="B445" t="s">
        <v>29</v>
      </c>
      <c r="C445" t="s">
        <v>1450</v>
      </c>
      <c r="D445" t="s">
        <v>60</v>
      </c>
      <c r="J445" t="s">
        <v>1451</v>
      </c>
      <c r="Q445" t="s">
        <v>1511</v>
      </c>
      <c r="R445" t="s">
        <v>1512</v>
      </c>
      <c r="S445" s="1" t="s">
        <v>210</v>
      </c>
      <c r="T445" t="s">
        <v>262</v>
      </c>
      <c r="U445" t="s">
        <v>36</v>
      </c>
      <c r="V445" t="s">
        <v>36</v>
      </c>
      <c r="X445" t="s">
        <v>90</v>
      </c>
      <c r="Y445" t="s">
        <v>174</v>
      </c>
      <c r="Z445" t="s">
        <v>174</v>
      </c>
      <c r="AA445" t="s">
        <v>45</v>
      </c>
      <c r="AB445" t="s">
        <v>223</v>
      </c>
      <c r="AD445" t="s">
        <v>1513</v>
      </c>
      <c r="AE445" t="s">
        <v>1514</v>
      </c>
      <c r="AF445" t="s">
        <v>43</v>
      </c>
    </row>
    <row r="446" spans="1:32">
      <c r="A446">
        <v>443</v>
      </c>
      <c r="B446" t="s">
        <v>29</v>
      </c>
      <c r="C446" t="s">
        <v>1456</v>
      </c>
      <c r="D446" t="s">
        <v>69</v>
      </c>
      <c r="K446" t="s">
        <v>1457</v>
      </c>
      <c r="Q446" t="s">
        <v>1515</v>
      </c>
      <c r="R446" t="s">
        <v>1516</v>
      </c>
      <c r="S446" s="1" t="s">
        <v>73</v>
      </c>
      <c r="T446" t="s">
        <v>262</v>
      </c>
      <c r="U446" t="s">
        <v>36</v>
      </c>
      <c r="V446" t="s">
        <v>36</v>
      </c>
      <c r="X446" t="s">
        <v>90</v>
      </c>
      <c r="Y446" t="s">
        <v>36</v>
      </c>
      <c r="Z446" t="s">
        <v>36</v>
      </c>
      <c r="AA446" t="s">
        <v>36</v>
      </c>
      <c r="AB446" t="s">
        <v>37</v>
      </c>
      <c r="AD446" t="s">
        <v>37</v>
      </c>
      <c r="AE446" t="s">
        <v>37</v>
      </c>
      <c r="AF446" t="s">
        <v>37</v>
      </c>
    </row>
    <row r="447" spans="1:32">
      <c r="A447">
        <v>444</v>
      </c>
      <c r="B447" t="s">
        <v>29</v>
      </c>
      <c r="C447" t="s">
        <v>1460</v>
      </c>
      <c r="D447" t="s">
        <v>48</v>
      </c>
      <c r="L447" t="s">
        <v>1461</v>
      </c>
      <c r="Q447" t="s">
        <v>1517</v>
      </c>
      <c r="R447" t="s">
        <v>1518</v>
      </c>
      <c r="S447" s="1" t="s">
        <v>64</v>
      </c>
      <c r="T447" t="s">
        <v>262</v>
      </c>
      <c r="U447" t="s">
        <v>36</v>
      </c>
      <c r="V447" t="s">
        <v>171</v>
      </c>
      <c r="W447" t="s">
        <v>1464</v>
      </c>
      <c r="X447" t="s">
        <v>1519</v>
      </c>
      <c r="Y447" t="s">
        <v>174</v>
      </c>
      <c r="Z447" t="s">
        <v>174</v>
      </c>
      <c r="AA447" t="s">
        <v>45</v>
      </c>
      <c r="AB447" t="s">
        <v>45</v>
      </c>
      <c r="AD447" t="s">
        <v>37</v>
      </c>
      <c r="AE447" t="s">
        <v>37</v>
      </c>
      <c r="AF447" t="s">
        <v>37</v>
      </c>
    </row>
    <row r="448" spans="1:32">
      <c r="A448">
        <v>445</v>
      </c>
      <c r="B448" t="s">
        <v>29</v>
      </c>
      <c r="C448" t="s">
        <v>1466</v>
      </c>
      <c r="D448" t="s">
        <v>48</v>
      </c>
      <c r="L448" t="s">
        <v>1467</v>
      </c>
      <c r="Q448" t="s">
        <v>1520</v>
      </c>
      <c r="R448" t="s">
        <v>1521</v>
      </c>
      <c r="S448" s="1" t="s">
        <v>43</v>
      </c>
      <c r="T448" t="s">
        <v>262</v>
      </c>
      <c r="U448" t="s">
        <v>37</v>
      </c>
      <c r="V448" t="s">
        <v>37</v>
      </c>
      <c r="X448" t="s">
        <v>37</v>
      </c>
      <c r="Y448" t="s">
        <v>165</v>
      </c>
      <c r="Z448" t="s">
        <v>165</v>
      </c>
      <c r="AA448" t="s">
        <v>37</v>
      </c>
      <c r="AB448" t="s">
        <v>223</v>
      </c>
      <c r="AD448" t="s">
        <v>1522</v>
      </c>
      <c r="AE448" t="s">
        <v>1523</v>
      </c>
      <c r="AF448" t="s">
        <v>252</v>
      </c>
    </row>
    <row r="449" spans="1:32">
      <c r="A449">
        <v>446</v>
      </c>
      <c r="B449" t="s">
        <v>29</v>
      </c>
      <c r="C449" t="s">
        <v>1472</v>
      </c>
      <c r="D449" t="s">
        <v>48</v>
      </c>
      <c r="L449" t="s">
        <v>1473</v>
      </c>
      <c r="Q449" t="s">
        <v>1524</v>
      </c>
      <c r="R449" t="s">
        <v>1525</v>
      </c>
      <c r="S449" s="1" t="s">
        <v>43</v>
      </c>
      <c r="T449" t="s">
        <v>262</v>
      </c>
      <c r="U449" t="s">
        <v>615</v>
      </c>
      <c r="V449" t="s">
        <v>58</v>
      </c>
      <c r="X449" t="s">
        <v>90</v>
      </c>
      <c r="Y449" t="s">
        <v>165</v>
      </c>
      <c r="Z449" t="s">
        <v>165</v>
      </c>
      <c r="AA449" t="s">
        <v>37</v>
      </c>
      <c r="AB449" t="s">
        <v>223</v>
      </c>
      <c r="AD449" t="s">
        <v>1526</v>
      </c>
      <c r="AE449" t="s">
        <v>1527</v>
      </c>
      <c r="AF449" t="s">
        <v>64</v>
      </c>
    </row>
    <row r="450" spans="1:32">
      <c r="A450">
        <v>447</v>
      </c>
      <c r="B450" t="s">
        <v>29</v>
      </c>
      <c r="C450" t="s">
        <v>1478</v>
      </c>
      <c r="D450" t="s">
        <v>48</v>
      </c>
      <c r="L450" t="s">
        <v>1479</v>
      </c>
      <c r="Q450" t="s">
        <v>1528</v>
      </c>
      <c r="R450" t="s">
        <v>1529</v>
      </c>
      <c r="S450" s="1" t="s">
        <v>43</v>
      </c>
      <c r="T450" t="s">
        <v>262</v>
      </c>
      <c r="U450" t="s">
        <v>1111</v>
      </c>
      <c r="V450" t="s">
        <v>171</v>
      </c>
      <c r="X450" t="s">
        <v>90</v>
      </c>
      <c r="Y450" t="s">
        <v>165</v>
      </c>
      <c r="Z450" t="s">
        <v>165</v>
      </c>
      <c r="AA450" t="s">
        <v>37</v>
      </c>
      <c r="AB450" t="s">
        <v>223</v>
      </c>
      <c r="AD450" t="s">
        <v>1530</v>
      </c>
      <c r="AE450" t="s">
        <v>1531</v>
      </c>
      <c r="AF450" t="s">
        <v>43</v>
      </c>
    </row>
    <row r="451" spans="1:32">
      <c r="A451">
        <v>448</v>
      </c>
      <c r="B451" t="s">
        <v>29</v>
      </c>
      <c r="C451" t="s">
        <v>1484</v>
      </c>
      <c r="D451" t="s">
        <v>48</v>
      </c>
      <c r="L451" t="s">
        <v>1485</v>
      </c>
      <c r="Q451" t="s">
        <v>1532</v>
      </c>
      <c r="R451" t="s">
        <v>1533</v>
      </c>
      <c r="S451" s="1" t="s">
        <v>43</v>
      </c>
      <c r="T451" t="s">
        <v>262</v>
      </c>
      <c r="U451" t="s">
        <v>89</v>
      </c>
      <c r="V451" t="s">
        <v>58</v>
      </c>
      <c r="X451" t="s">
        <v>90</v>
      </c>
      <c r="Y451" t="s">
        <v>165</v>
      </c>
      <c r="Z451" t="s">
        <v>165</v>
      </c>
      <c r="AA451" t="s">
        <v>37</v>
      </c>
      <c r="AB451" t="s">
        <v>223</v>
      </c>
      <c r="AD451" t="s">
        <v>1534</v>
      </c>
      <c r="AE451" t="s">
        <v>1535</v>
      </c>
      <c r="AF451" t="s">
        <v>43</v>
      </c>
    </row>
    <row r="452" spans="1:32">
      <c r="A452">
        <v>449</v>
      </c>
      <c r="B452" t="s">
        <v>29</v>
      </c>
      <c r="C452" t="s">
        <v>1490</v>
      </c>
      <c r="D452" t="s">
        <v>48</v>
      </c>
      <c r="L452" t="s">
        <v>1491</v>
      </c>
      <c r="Q452" t="s">
        <v>1536</v>
      </c>
      <c r="R452" t="s">
        <v>1537</v>
      </c>
      <c r="S452" s="1" t="s">
        <v>43</v>
      </c>
      <c r="T452" t="s">
        <v>262</v>
      </c>
      <c r="U452" t="s">
        <v>615</v>
      </c>
      <c r="V452" t="s">
        <v>58</v>
      </c>
      <c r="X452" t="s">
        <v>36</v>
      </c>
      <c r="Y452" t="s">
        <v>165</v>
      </c>
      <c r="Z452" t="s">
        <v>165</v>
      </c>
      <c r="AA452" t="s">
        <v>37</v>
      </c>
      <c r="AB452" t="s">
        <v>223</v>
      </c>
      <c r="AD452" t="s">
        <v>1538</v>
      </c>
      <c r="AE452" t="s">
        <v>1539</v>
      </c>
      <c r="AF452" t="s">
        <v>43</v>
      </c>
    </row>
    <row r="453" spans="1:32">
      <c r="A453">
        <v>450</v>
      </c>
      <c r="B453" t="s">
        <v>29</v>
      </c>
      <c r="C453" t="s">
        <v>1496</v>
      </c>
      <c r="D453" t="s">
        <v>60</v>
      </c>
      <c r="L453" t="s">
        <v>1497</v>
      </c>
      <c r="Q453" t="s">
        <v>1540</v>
      </c>
      <c r="R453" t="s">
        <v>1541</v>
      </c>
      <c r="S453" s="1" t="s">
        <v>210</v>
      </c>
      <c r="T453" t="s">
        <v>262</v>
      </c>
      <c r="U453" t="s">
        <v>36</v>
      </c>
      <c r="V453" t="s">
        <v>36</v>
      </c>
      <c r="X453" t="s">
        <v>90</v>
      </c>
      <c r="Y453" t="s">
        <v>174</v>
      </c>
      <c r="Z453" t="s">
        <v>174</v>
      </c>
      <c r="AA453" t="s">
        <v>45</v>
      </c>
      <c r="AB453" t="s">
        <v>37</v>
      </c>
      <c r="AD453" t="s">
        <v>37</v>
      </c>
      <c r="AE453" t="s">
        <v>37</v>
      </c>
      <c r="AF453" t="s">
        <v>37</v>
      </c>
    </row>
    <row r="454" spans="1:32">
      <c r="A454">
        <v>451</v>
      </c>
      <c r="B454" t="s">
        <v>29</v>
      </c>
      <c r="C454" t="s">
        <v>971</v>
      </c>
      <c r="D454" t="s">
        <v>69</v>
      </c>
      <c r="M454" t="s">
        <v>972</v>
      </c>
      <c r="Q454" t="s">
        <v>1542</v>
      </c>
      <c r="R454" t="s">
        <v>1543</v>
      </c>
      <c r="S454" s="1" t="s">
        <v>34</v>
      </c>
      <c r="T454" t="s">
        <v>262</v>
      </c>
      <c r="U454" t="s">
        <v>36</v>
      </c>
      <c r="V454" t="s">
        <v>36</v>
      </c>
      <c r="X454" t="s">
        <v>90</v>
      </c>
      <c r="Y454" t="s">
        <v>36</v>
      </c>
      <c r="Z454" t="s">
        <v>36</v>
      </c>
      <c r="AA454" t="s">
        <v>45</v>
      </c>
      <c r="AB454" t="s">
        <v>37</v>
      </c>
      <c r="AD454" t="s">
        <v>37</v>
      </c>
      <c r="AE454" t="s">
        <v>37</v>
      </c>
      <c r="AF454" t="s">
        <v>37</v>
      </c>
    </row>
    <row r="455" spans="1:32">
      <c r="A455">
        <v>452</v>
      </c>
      <c r="B455" t="s">
        <v>29</v>
      </c>
      <c r="C455" t="s">
        <v>979</v>
      </c>
      <c r="D455" t="s">
        <v>48</v>
      </c>
      <c r="N455" t="s">
        <v>980</v>
      </c>
      <c r="Q455" t="s">
        <v>1544</v>
      </c>
      <c r="R455" t="s">
        <v>1545</v>
      </c>
      <c r="S455" s="1" t="s">
        <v>64</v>
      </c>
      <c r="T455" t="s">
        <v>262</v>
      </c>
      <c r="U455" t="s">
        <v>983</v>
      </c>
      <c r="V455" t="s">
        <v>171</v>
      </c>
      <c r="W455" t="s">
        <v>172</v>
      </c>
      <c r="X455" t="s">
        <v>1504</v>
      </c>
      <c r="Y455" t="s">
        <v>174</v>
      </c>
      <c r="Z455" t="s">
        <v>174</v>
      </c>
      <c r="AA455" t="s">
        <v>45</v>
      </c>
      <c r="AB455" t="s">
        <v>223</v>
      </c>
      <c r="AD455" t="s">
        <v>1546</v>
      </c>
      <c r="AE455" t="s">
        <v>1547</v>
      </c>
      <c r="AF455" t="s">
        <v>43</v>
      </c>
    </row>
    <row r="456" spans="1:32">
      <c r="A456">
        <v>453</v>
      </c>
      <c r="B456" t="s">
        <v>29</v>
      </c>
      <c r="C456" t="s">
        <v>988</v>
      </c>
      <c r="D456" t="s">
        <v>48</v>
      </c>
      <c r="N456" t="s">
        <v>989</v>
      </c>
      <c r="Q456" t="s">
        <v>1548</v>
      </c>
      <c r="R456" t="s">
        <v>1549</v>
      </c>
      <c r="S456" s="1" t="s">
        <v>43</v>
      </c>
      <c r="T456" t="s">
        <v>262</v>
      </c>
      <c r="X456" t="s">
        <v>90</v>
      </c>
      <c r="Y456" t="s">
        <v>165</v>
      </c>
      <c r="Z456" t="s">
        <v>165</v>
      </c>
      <c r="AA456" t="s">
        <v>45</v>
      </c>
      <c r="AB456" t="s">
        <v>223</v>
      </c>
      <c r="AD456" t="s">
        <v>1550</v>
      </c>
      <c r="AE456" t="s">
        <v>1551</v>
      </c>
      <c r="AF456" t="s">
        <v>64</v>
      </c>
    </row>
    <row r="457" spans="1:32">
      <c r="A457">
        <v>454</v>
      </c>
      <c r="B457" t="s">
        <v>29</v>
      </c>
      <c r="C457" t="s">
        <v>1552</v>
      </c>
      <c r="D457" t="s">
        <v>60</v>
      </c>
      <c r="J457" t="s">
        <v>1553</v>
      </c>
      <c r="Q457" t="s">
        <v>1554</v>
      </c>
      <c r="R457" t="s">
        <v>1555</v>
      </c>
      <c r="S457" s="1" t="s">
        <v>1239</v>
      </c>
      <c r="T457" t="s">
        <v>44</v>
      </c>
      <c r="U457" t="s">
        <v>36</v>
      </c>
      <c r="V457" t="s">
        <v>36</v>
      </c>
      <c r="X457" t="s">
        <v>90</v>
      </c>
      <c r="Y457" t="s">
        <v>325</v>
      </c>
      <c r="Z457" t="s">
        <v>325</v>
      </c>
      <c r="AA457" t="s">
        <v>325</v>
      </c>
      <c r="AB457" t="s">
        <v>65</v>
      </c>
      <c r="AD457" t="s">
        <v>1556</v>
      </c>
      <c r="AE457" t="s">
        <v>1557</v>
      </c>
      <c r="AF457" t="s">
        <v>1239</v>
      </c>
    </row>
    <row r="458" spans="1:32">
      <c r="A458">
        <v>455</v>
      </c>
      <c r="B458" t="s">
        <v>29</v>
      </c>
      <c r="C458" t="s">
        <v>971</v>
      </c>
      <c r="D458" t="s">
        <v>69</v>
      </c>
      <c r="K458" t="s">
        <v>972</v>
      </c>
      <c r="Q458" t="s">
        <v>1558</v>
      </c>
      <c r="R458" t="s">
        <v>1559</v>
      </c>
      <c r="S458" s="1" t="s">
        <v>73</v>
      </c>
      <c r="T458" t="s">
        <v>44</v>
      </c>
      <c r="U458" t="s">
        <v>36</v>
      </c>
      <c r="V458" t="s">
        <v>36</v>
      </c>
      <c r="X458" t="s">
        <v>90</v>
      </c>
      <c r="Y458" t="s">
        <v>36</v>
      </c>
      <c r="Z458" t="s">
        <v>45</v>
      </c>
      <c r="AA458" t="s">
        <v>45</v>
      </c>
      <c r="AB458" t="s">
        <v>37</v>
      </c>
      <c r="AD458" t="s">
        <v>37</v>
      </c>
      <c r="AE458" t="s">
        <v>37</v>
      </c>
      <c r="AF458" t="s">
        <v>37</v>
      </c>
    </row>
    <row r="459" spans="1:32">
      <c r="A459">
        <v>456</v>
      </c>
      <c r="B459" t="s">
        <v>29</v>
      </c>
      <c r="C459" t="s">
        <v>975</v>
      </c>
      <c r="D459" t="s">
        <v>48</v>
      </c>
      <c r="L459" t="s">
        <v>976</v>
      </c>
      <c r="Q459" t="s">
        <v>1560</v>
      </c>
      <c r="R459" t="s">
        <v>1561</v>
      </c>
      <c r="S459" s="1" t="s">
        <v>43</v>
      </c>
      <c r="T459" t="s">
        <v>188</v>
      </c>
      <c r="U459" t="s">
        <v>1562</v>
      </c>
      <c r="V459" t="s">
        <v>58</v>
      </c>
      <c r="W459" t="s">
        <v>1563</v>
      </c>
      <c r="X459" t="s">
        <v>1209</v>
      </c>
      <c r="Y459" t="s">
        <v>364</v>
      </c>
      <c r="Z459" t="s">
        <v>364</v>
      </c>
      <c r="AA459" t="s">
        <v>364</v>
      </c>
      <c r="AB459" t="s">
        <v>65</v>
      </c>
      <c r="AD459" t="s">
        <v>1564</v>
      </c>
      <c r="AE459" t="s">
        <v>1565</v>
      </c>
      <c r="AF459" t="s">
        <v>64</v>
      </c>
    </row>
    <row r="460" spans="1:32">
      <c r="A460">
        <v>457</v>
      </c>
      <c r="B460" t="s">
        <v>29</v>
      </c>
      <c r="C460" t="s">
        <v>1566</v>
      </c>
      <c r="D460" t="s">
        <v>48</v>
      </c>
      <c r="L460" t="s">
        <v>1567</v>
      </c>
      <c r="Q460" t="s">
        <v>1568</v>
      </c>
      <c r="R460" t="s">
        <v>1569</v>
      </c>
      <c r="S460" s="1" t="s">
        <v>43</v>
      </c>
      <c r="T460" t="s">
        <v>56</v>
      </c>
      <c r="U460" t="s">
        <v>1570</v>
      </c>
      <c r="V460" t="s">
        <v>171</v>
      </c>
      <c r="X460" t="s">
        <v>90</v>
      </c>
      <c r="Y460" t="s">
        <v>165</v>
      </c>
      <c r="Z460" t="s">
        <v>165</v>
      </c>
      <c r="AA460" t="s">
        <v>45</v>
      </c>
      <c r="AB460" t="s">
        <v>37</v>
      </c>
      <c r="AD460" t="s">
        <v>37</v>
      </c>
      <c r="AE460" t="s">
        <v>37</v>
      </c>
      <c r="AF460" t="s">
        <v>37</v>
      </c>
    </row>
    <row r="461" spans="1:32">
      <c r="A461">
        <v>458</v>
      </c>
      <c r="B461" t="s">
        <v>29</v>
      </c>
      <c r="C461" t="s">
        <v>1571</v>
      </c>
      <c r="D461" t="s">
        <v>48</v>
      </c>
      <c r="L461" t="s">
        <v>1572</v>
      </c>
      <c r="Q461" t="s">
        <v>1573</v>
      </c>
      <c r="R461" t="s">
        <v>1574</v>
      </c>
      <c r="S461" s="1" t="s">
        <v>43</v>
      </c>
      <c r="T461" t="s">
        <v>188</v>
      </c>
      <c r="U461" t="s">
        <v>1562</v>
      </c>
      <c r="V461" t="s">
        <v>58</v>
      </c>
      <c r="W461" t="s">
        <v>1563</v>
      </c>
      <c r="X461" t="s">
        <v>1209</v>
      </c>
      <c r="Y461" t="s">
        <v>1575</v>
      </c>
      <c r="Z461" t="s">
        <v>1575</v>
      </c>
      <c r="AA461" t="s">
        <v>1575</v>
      </c>
      <c r="AB461" t="s">
        <v>65</v>
      </c>
      <c r="AD461" t="s">
        <v>1576</v>
      </c>
      <c r="AE461" t="s">
        <v>1577</v>
      </c>
      <c r="AF461" t="s">
        <v>64</v>
      </c>
    </row>
    <row r="462" spans="1:32">
      <c r="A462">
        <v>459</v>
      </c>
      <c r="B462" t="s">
        <v>29</v>
      </c>
      <c r="C462" t="s">
        <v>979</v>
      </c>
      <c r="D462" t="s">
        <v>48</v>
      </c>
      <c r="L462" t="s">
        <v>980</v>
      </c>
      <c r="Q462" t="s">
        <v>1578</v>
      </c>
      <c r="R462" t="s">
        <v>1579</v>
      </c>
      <c r="S462" s="1" t="s">
        <v>64</v>
      </c>
      <c r="T462" t="s">
        <v>1580</v>
      </c>
      <c r="U462" t="s">
        <v>983</v>
      </c>
      <c r="V462" t="s">
        <v>171</v>
      </c>
      <c r="W462" t="s">
        <v>1581</v>
      </c>
      <c r="X462" t="s">
        <v>1504</v>
      </c>
      <c r="Y462" t="s">
        <v>364</v>
      </c>
      <c r="Z462" t="s">
        <v>364</v>
      </c>
      <c r="AA462" t="s">
        <v>364</v>
      </c>
      <c r="AB462" t="s">
        <v>65</v>
      </c>
      <c r="AD462" t="s">
        <v>1582</v>
      </c>
      <c r="AE462" t="s">
        <v>1583</v>
      </c>
      <c r="AF462" t="s">
        <v>64</v>
      </c>
    </row>
    <row r="463" spans="1:32">
      <c r="A463">
        <v>460</v>
      </c>
      <c r="B463" t="s">
        <v>29</v>
      </c>
      <c r="C463" t="s">
        <v>1584</v>
      </c>
      <c r="D463" t="s">
        <v>48</v>
      </c>
      <c r="L463" t="s">
        <v>1585</v>
      </c>
      <c r="Q463" t="s">
        <v>1586</v>
      </c>
      <c r="R463" t="s">
        <v>1587</v>
      </c>
      <c r="S463" s="1" t="s">
        <v>43</v>
      </c>
      <c r="T463" t="s">
        <v>195</v>
      </c>
      <c r="U463" t="s">
        <v>615</v>
      </c>
      <c r="V463" t="s">
        <v>58</v>
      </c>
      <c r="W463" t="s">
        <v>172</v>
      </c>
      <c r="X463" t="s">
        <v>616</v>
      </c>
      <c r="Y463" t="s">
        <v>174</v>
      </c>
      <c r="Z463" t="s">
        <v>174</v>
      </c>
      <c r="AA463" t="s">
        <v>37</v>
      </c>
      <c r="AB463" t="s">
        <v>45</v>
      </c>
      <c r="AD463" t="s">
        <v>37</v>
      </c>
      <c r="AE463" t="s">
        <v>37</v>
      </c>
      <c r="AF463" t="s">
        <v>37</v>
      </c>
    </row>
    <row r="464" spans="1:32">
      <c r="A464">
        <v>461</v>
      </c>
      <c r="B464" t="s">
        <v>29</v>
      </c>
      <c r="C464" t="s">
        <v>984</v>
      </c>
      <c r="D464" t="s">
        <v>48</v>
      </c>
      <c r="L464" t="s">
        <v>985</v>
      </c>
      <c r="Q464" t="s">
        <v>1588</v>
      </c>
      <c r="R464" t="s">
        <v>1589</v>
      </c>
      <c r="S464" s="1" t="s">
        <v>43</v>
      </c>
      <c r="T464" t="s">
        <v>188</v>
      </c>
      <c r="U464" t="s">
        <v>89</v>
      </c>
      <c r="V464" t="s">
        <v>58</v>
      </c>
      <c r="Y464" t="s">
        <v>165</v>
      </c>
      <c r="Z464" t="s">
        <v>165</v>
      </c>
      <c r="AA464" t="s">
        <v>37</v>
      </c>
      <c r="AB464" t="s">
        <v>37</v>
      </c>
      <c r="AD464" t="s">
        <v>37</v>
      </c>
      <c r="AE464" t="s">
        <v>37</v>
      </c>
      <c r="AF464" t="s">
        <v>37</v>
      </c>
    </row>
    <row r="465" spans="1:32">
      <c r="A465">
        <v>462</v>
      </c>
      <c r="B465" t="s">
        <v>29</v>
      </c>
      <c r="C465" t="s">
        <v>988</v>
      </c>
      <c r="D465" t="s">
        <v>48</v>
      </c>
      <c r="L465" t="s">
        <v>989</v>
      </c>
      <c r="Q465" t="s">
        <v>1590</v>
      </c>
      <c r="R465" t="s">
        <v>1591</v>
      </c>
      <c r="S465" s="1" t="s">
        <v>43</v>
      </c>
      <c r="T465" t="s">
        <v>56</v>
      </c>
      <c r="U465" t="s">
        <v>45</v>
      </c>
      <c r="V465" t="s">
        <v>45</v>
      </c>
      <c r="Y465" t="s">
        <v>364</v>
      </c>
      <c r="Z465" t="s">
        <v>364</v>
      </c>
      <c r="AA465" t="s">
        <v>364</v>
      </c>
      <c r="AB465" t="s">
        <v>223</v>
      </c>
      <c r="AD465" t="s">
        <v>1592</v>
      </c>
      <c r="AE465" t="s">
        <v>1593</v>
      </c>
      <c r="AF465" t="s">
        <v>43</v>
      </c>
    </row>
    <row r="466" spans="1:32">
      <c r="A466">
        <v>463</v>
      </c>
      <c r="B466" t="s">
        <v>29</v>
      </c>
      <c r="C466" t="s">
        <v>1594</v>
      </c>
      <c r="D466" t="s">
        <v>48</v>
      </c>
      <c r="L466" t="s">
        <v>1595</v>
      </c>
      <c r="Q466" t="s">
        <v>1596</v>
      </c>
      <c r="R466" t="s">
        <v>1597</v>
      </c>
      <c r="S466" s="1" t="s">
        <v>43</v>
      </c>
      <c r="T466" t="s">
        <v>188</v>
      </c>
      <c r="U466" t="s">
        <v>1562</v>
      </c>
      <c r="V466" t="s">
        <v>58</v>
      </c>
      <c r="W466" t="s">
        <v>1563</v>
      </c>
      <c r="X466" t="s">
        <v>1209</v>
      </c>
      <c r="Y466" t="s">
        <v>1575</v>
      </c>
      <c r="Z466" t="s">
        <v>1575</v>
      </c>
      <c r="AA466" t="s">
        <v>1575</v>
      </c>
      <c r="AB466" t="s">
        <v>37</v>
      </c>
      <c r="AD466" t="s">
        <v>37</v>
      </c>
      <c r="AE466" t="s">
        <v>37</v>
      </c>
      <c r="AF466" t="s">
        <v>37</v>
      </c>
    </row>
    <row r="467" spans="1:32">
      <c r="A467">
        <v>464</v>
      </c>
      <c r="B467" t="s">
        <v>29</v>
      </c>
      <c r="C467" t="s">
        <v>992</v>
      </c>
      <c r="D467" t="s">
        <v>48</v>
      </c>
      <c r="L467" t="s">
        <v>993</v>
      </c>
      <c r="Q467" t="s">
        <v>1598</v>
      </c>
      <c r="R467" t="s">
        <v>1599</v>
      </c>
      <c r="S467" s="1" t="s">
        <v>43</v>
      </c>
      <c r="T467" t="s">
        <v>1600</v>
      </c>
      <c r="U467" t="s">
        <v>79</v>
      </c>
      <c r="V467" t="s">
        <v>80</v>
      </c>
      <c r="W467" t="s">
        <v>1581</v>
      </c>
      <c r="X467" t="s">
        <v>1601</v>
      </c>
      <c r="Y467" t="s">
        <v>174</v>
      </c>
      <c r="Z467" t="s">
        <v>174</v>
      </c>
      <c r="AA467" t="s">
        <v>174</v>
      </c>
      <c r="AB467" t="s">
        <v>37</v>
      </c>
      <c r="AD467" t="s">
        <v>37</v>
      </c>
      <c r="AE467" t="s">
        <v>37</v>
      </c>
      <c r="AF467" t="s">
        <v>37</v>
      </c>
    </row>
    <row r="468" spans="1:32">
      <c r="A468">
        <v>465</v>
      </c>
      <c r="B468" t="s">
        <v>29</v>
      </c>
      <c r="C468" t="s">
        <v>996</v>
      </c>
      <c r="D468" t="s">
        <v>48</v>
      </c>
      <c r="L468" t="s">
        <v>997</v>
      </c>
      <c r="Q468" t="s">
        <v>1602</v>
      </c>
      <c r="R468" t="s">
        <v>999</v>
      </c>
      <c r="S468" s="1" t="s">
        <v>43</v>
      </c>
      <c r="T468" t="s">
        <v>195</v>
      </c>
      <c r="U468" t="s">
        <v>79</v>
      </c>
      <c r="V468" t="s">
        <v>80</v>
      </c>
      <c r="X468" t="s">
        <v>90</v>
      </c>
      <c r="Y468" t="s">
        <v>165</v>
      </c>
      <c r="Z468" t="s">
        <v>165</v>
      </c>
      <c r="AA468" t="s">
        <v>45</v>
      </c>
      <c r="AB468" t="s">
        <v>37</v>
      </c>
      <c r="AD468" t="s">
        <v>37</v>
      </c>
      <c r="AE468" t="s">
        <v>37</v>
      </c>
      <c r="AF468" t="s">
        <v>37</v>
      </c>
    </row>
    <row r="469" spans="1:32">
      <c r="A469">
        <v>466</v>
      </c>
      <c r="B469" t="s">
        <v>29</v>
      </c>
      <c r="C469" t="s">
        <v>1552</v>
      </c>
      <c r="D469" t="s">
        <v>60</v>
      </c>
      <c r="J469" t="s">
        <v>1553</v>
      </c>
      <c r="Q469" t="s">
        <v>1603</v>
      </c>
      <c r="R469" t="s">
        <v>1604</v>
      </c>
      <c r="S469" s="1" t="s">
        <v>210</v>
      </c>
      <c r="T469" t="s">
        <v>262</v>
      </c>
      <c r="U469" t="s">
        <v>36</v>
      </c>
      <c r="V469" t="s">
        <v>36</v>
      </c>
      <c r="X469" t="s">
        <v>90</v>
      </c>
      <c r="Y469" t="s">
        <v>174</v>
      </c>
      <c r="Z469" t="s">
        <v>174</v>
      </c>
      <c r="AA469" t="s">
        <v>45</v>
      </c>
      <c r="AB469" t="s">
        <v>223</v>
      </c>
      <c r="AD469" t="s">
        <v>1605</v>
      </c>
      <c r="AE469" t="s">
        <v>1606</v>
      </c>
      <c r="AF469" t="s">
        <v>43</v>
      </c>
    </row>
    <row r="470" spans="1:32">
      <c r="A470">
        <v>467</v>
      </c>
      <c r="B470" t="s">
        <v>29</v>
      </c>
      <c r="C470" t="s">
        <v>971</v>
      </c>
      <c r="D470" t="s">
        <v>69</v>
      </c>
      <c r="K470" t="s">
        <v>972</v>
      </c>
      <c r="Q470" t="s">
        <v>1607</v>
      </c>
      <c r="R470" t="s">
        <v>1608</v>
      </c>
      <c r="S470" s="1" t="s">
        <v>73</v>
      </c>
      <c r="T470" t="s">
        <v>262</v>
      </c>
      <c r="U470" t="s">
        <v>36</v>
      </c>
      <c r="V470" t="s">
        <v>36</v>
      </c>
      <c r="X470" t="s">
        <v>90</v>
      </c>
      <c r="Y470" t="s">
        <v>36</v>
      </c>
      <c r="Z470" t="s">
        <v>45</v>
      </c>
      <c r="AA470" t="s">
        <v>45</v>
      </c>
      <c r="AB470" t="s">
        <v>37</v>
      </c>
      <c r="AD470" t="s">
        <v>37</v>
      </c>
      <c r="AE470" t="s">
        <v>37</v>
      </c>
      <c r="AF470" t="s">
        <v>37</v>
      </c>
    </row>
    <row r="471" spans="1:32">
      <c r="A471">
        <v>468</v>
      </c>
      <c r="B471" t="s">
        <v>29</v>
      </c>
      <c r="C471" t="s">
        <v>975</v>
      </c>
      <c r="D471" t="s">
        <v>48</v>
      </c>
      <c r="L471" t="s">
        <v>976</v>
      </c>
      <c r="Q471" t="s">
        <v>1609</v>
      </c>
      <c r="R471" t="s">
        <v>1610</v>
      </c>
      <c r="S471" s="1" t="s">
        <v>43</v>
      </c>
      <c r="T471" t="s">
        <v>262</v>
      </c>
      <c r="U471" t="s">
        <v>615</v>
      </c>
      <c r="V471" t="s">
        <v>58</v>
      </c>
      <c r="W471" t="s">
        <v>1611</v>
      </c>
      <c r="X471" t="s">
        <v>1612</v>
      </c>
      <c r="Y471" t="s">
        <v>174</v>
      </c>
      <c r="Z471" t="s">
        <v>174</v>
      </c>
      <c r="AA471" t="s">
        <v>45</v>
      </c>
      <c r="AB471" t="s">
        <v>223</v>
      </c>
      <c r="AD471" t="s">
        <v>1613</v>
      </c>
      <c r="AE471" t="s">
        <v>1614</v>
      </c>
      <c r="AF471" t="s">
        <v>43</v>
      </c>
    </row>
    <row r="472" spans="1:32">
      <c r="A472">
        <v>469</v>
      </c>
      <c r="B472" t="s">
        <v>29</v>
      </c>
      <c r="C472" t="s">
        <v>1571</v>
      </c>
      <c r="D472" t="s">
        <v>48</v>
      </c>
      <c r="L472" t="s">
        <v>1572</v>
      </c>
      <c r="Q472" t="s">
        <v>1615</v>
      </c>
      <c r="R472" t="s">
        <v>1616</v>
      </c>
      <c r="S472" s="1" t="s">
        <v>43</v>
      </c>
      <c r="T472" t="s">
        <v>262</v>
      </c>
      <c r="U472" t="s">
        <v>615</v>
      </c>
      <c r="V472" t="s">
        <v>58</v>
      </c>
      <c r="W472" t="s">
        <v>1611</v>
      </c>
      <c r="X472" t="s">
        <v>1612</v>
      </c>
      <c r="Y472" t="s">
        <v>174</v>
      </c>
      <c r="Z472" t="s">
        <v>174</v>
      </c>
      <c r="AA472" t="s">
        <v>45</v>
      </c>
      <c r="AB472" t="s">
        <v>36</v>
      </c>
      <c r="AD472" t="s">
        <v>36</v>
      </c>
      <c r="AE472" t="s">
        <v>36</v>
      </c>
      <c r="AF472" t="s">
        <v>36</v>
      </c>
    </row>
    <row r="473" spans="1:32">
      <c r="A473">
        <v>470</v>
      </c>
      <c r="B473" t="s">
        <v>29</v>
      </c>
      <c r="C473" t="s">
        <v>979</v>
      </c>
      <c r="D473" t="s">
        <v>48</v>
      </c>
      <c r="L473" t="s">
        <v>980</v>
      </c>
      <c r="Q473" t="s">
        <v>1617</v>
      </c>
      <c r="R473" t="s">
        <v>1618</v>
      </c>
      <c r="S473" s="1" t="s">
        <v>64</v>
      </c>
      <c r="T473" t="s">
        <v>262</v>
      </c>
      <c r="U473" t="s">
        <v>983</v>
      </c>
      <c r="V473" t="s">
        <v>171</v>
      </c>
      <c r="W473" t="s">
        <v>1581</v>
      </c>
      <c r="X473" t="s">
        <v>1504</v>
      </c>
      <c r="Y473" t="s">
        <v>174</v>
      </c>
      <c r="Z473" t="s">
        <v>174</v>
      </c>
      <c r="AA473" t="s">
        <v>45</v>
      </c>
      <c r="AB473" t="s">
        <v>65</v>
      </c>
      <c r="AD473" t="s">
        <v>1619</v>
      </c>
      <c r="AE473" t="s">
        <v>1620</v>
      </c>
      <c r="AF473" t="s">
        <v>64</v>
      </c>
    </row>
    <row r="474" spans="1:32">
      <c r="A474">
        <v>471</v>
      </c>
      <c r="B474" t="s">
        <v>29</v>
      </c>
      <c r="C474" t="s">
        <v>1584</v>
      </c>
      <c r="D474" t="s">
        <v>48</v>
      </c>
      <c r="L474" t="s">
        <v>1585</v>
      </c>
      <c r="Q474" t="s">
        <v>1621</v>
      </c>
      <c r="R474" t="s">
        <v>1622</v>
      </c>
      <c r="S474" s="1" t="s">
        <v>43</v>
      </c>
      <c r="T474" t="s">
        <v>262</v>
      </c>
      <c r="U474" t="s">
        <v>615</v>
      </c>
      <c r="V474" t="s">
        <v>58</v>
      </c>
      <c r="W474" t="s">
        <v>1623</v>
      </c>
      <c r="X474" t="s">
        <v>1624</v>
      </c>
      <c r="Y474" t="s">
        <v>174</v>
      </c>
      <c r="Z474" t="s">
        <v>174</v>
      </c>
      <c r="AA474" t="s">
        <v>682</v>
      </c>
      <c r="AB474" t="s">
        <v>36</v>
      </c>
      <c r="AD474" t="s">
        <v>36</v>
      </c>
      <c r="AE474" t="s">
        <v>36</v>
      </c>
      <c r="AF474" t="s">
        <v>36</v>
      </c>
    </row>
    <row r="475" spans="1:32">
      <c r="A475">
        <v>472</v>
      </c>
      <c r="B475" t="s">
        <v>29</v>
      </c>
      <c r="C475" t="s">
        <v>988</v>
      </c>
      <c r="D475" t="s">
        <v>48</v>
      </c>
      <c r="L475" t="s">
        <v>989</v>
      </c>
      <c r="Q475" t="s">
        <v>1625</v>
      </c>
      <c r="R475" t="s">
        <v>1626</v>
      </c>
      <c r="S475" s="1" t="s">
        <v>43</v>
      </c>
      <c r="T475" t="s">
        <v>262</v>
      </c>
      <c r="U475" t="s">
        <v>45</v>
      </c>
      <c r="V475" t="s">
        <v>45</v>
      </c>
      <c r="X475" t="s">
        <v>45</v>
      </c>
      <c r="Y475" t="s">
        <v>174</v>
      </c>
      <c r="Z475" t="s">
        <v>174</v>
      </c>
      <c r="AA475" t="s">
        <v>45</v>
      </c>
      <c r="AB475" t="s">
        <v>223</v>
      </c>
      <c r="AD475" t="s">
        <v>1627</v>
      </c>
      <c r="AE475" t="s">
        <v>1628</v>
      </c>
      <c r="AF475" t="s">
        <v>43</v>
      </c>
    </row>
    <row r="476" spans="1:32">
      <c r="A476">
        <v>473</v>
      </c>
      <c r="B476" t="s">
        <v>29</v>
      </c>
      <c r="C476" t="s">
        <v>996</v>
      </c>
      <c r="D476" t="s">
        <v>48</v>
      </c>
      <c r="L476" t="s">
        <v>997</v>
      </c>
      <c r="Q476" t="s">
        <v>1602</v>
      </c>
      <c r="R476" t="s">
        <v>999</v>
      </c>
      <c r="S476" s="1" t="s">
        <v>43</v>
      </c>
      <c r="T476" t="s">
        <v>262</v>
      </c>
      <c r="U476" t="s">
        <v>79</v>
      </c>
      <c r="V476" t="s">
        <v>80</v>
      </c>
      <c r="X476" t="s">
        <v>90</v>
      </c>
      <c r="Y476" t="s">
        <v>165</v>
      </c>
      <c r="Z476" t="s">
        <v>165</v>
      </c>
      <c r="AA476" t="s">
        <v>45</v>
      </c>
      <c r="AB476" t="s">
        <v>36</v>
      </c>
      <c r="AD476" t="s">
        <v>36</v>
      </c>
      <c r="AE476" t="s">
        <v>36</v>
      </c>
      <c r="AF476" t="s">
        <v>36</v>
      </c>
    </row>
    <row r="477" spans="1:32">
      <c r="A477">
        <v>474</v>
      </c>
      <c r="B477" t="s">
        <v>29</v>
      </c>
      <c r="C477" t="s">
        <v>1629</v>
      </c>
      <c r="D477" t="s">
        <v>60</v>
      </c>
      <c r="J477" t="s">
        <v>1630</v>
      </c>
      <c r="Q477" t="s">
        <v>1631</v>
      </c>
      <c r="R477" t="s">
        <v>1632</v>
      </c>
      <c r="S477" s="1" t="s">
        <v>43</v>
      </c>
      <c r="T477" t="s">
        <v>195</v>
      </c>
      <c r="U477" t="s">
        <v>36</v>
      </c>
      <c r="V477" t="s">
        <v>36</v>
      </c>
      <c r="X477" t="s">
        <v>90</v>
      </c>
      <c r="Y477" t="s">
        <v>174</v>
      </c>
      <c r="Z477" t="s">
        <v>174</v>
      </c>
      <c r="AA477" t="s">
        <v>174</v>
      </c>
      <c r="AB477" t="s">
        <v>223</v>
      </c>
      <c r="AD477" t="s">
        <v>1633</v>
      </c>
      <c r="AE477" t="s">
        <v>1634</v>
      </c>
      <c r="AF477" t="s">
        <v>43</v>
      </c>
    </row>
    <row r="478" spans="1:32">
      <c r="A478">
        <v>475</v>
      </c>
      <c r="B478" t="s">
        <v>29</v>
      </c>
      <c r="C478" t="s">
        <v>1004</v>
      </c>
      <c r="D478" t="s">
        <v>69</v>
      </c>
      <c r="K478" t="s">
        <v>1005</v>
      </c>
      <c r="Q478" t="s">
        <v>1635</v>
      </c>
      <c r="R478" t="s">
        <v>1636</v>
      </c>
      <c r="S478" s="1" t="s">
        <v>34</v>
      </c>
      <c r="T478" t="s">
        <v>195</v>
      </c>
      <c r="U478" t="s">
        <v>36</v>
      </c>
      <c r="V478" t="s">
        <v>36</v>
      </c>
      <c r="X478" t="s">
        <v>90</v>
      </c>
      <c r="Y478" t="s">
        <v>36</v>
      </c>
      <c r="Z478" t="s">
        <v>45</v>
      </c>
      <c r="AA478" t="s">
        <v>45</v>
      </c>
      <c r="AB478" t="s">
        <v>37</v>
      </c>
      <c r="AD478" t="s">
        <v>37</v>
      </c>
      <c r="AE478" t="s">
        <v>37</v>
      </c>
      <c r="AF478" t="s">
        <v>37</v>
      </c>
    </row>
    <row r="479" spans="1:32">
      <c r="A479">
        <v>476</v>
      </c>
      <c r="B479" t="s">
        <v>29</v>
      </c>
      <c r="C479" t="s">
        <v>1008</v>
      </c>
      <c r="D479" t="s">
        <v>48</v>
      </c>
      <c r="L479" t="s">
        <v>1009</v>
      </c>
      <c r="Q479" t="s">
        <v>1637</v>
      </c>
      <c r="R479" t="s">
        <v>1638</v>
      </c>
      <c r="S479" s="1" t="s">
        <v>43</v>
      </c>
      <c r="T479" t="s">
        <v>195</v>
      </c>
      <c r="U479" t="s">
        <v>111</v>
      </c>
      <c r="V479" t="s">
        <v>58</v>
      </c>
      <c r="X479" t="s">
        <v>90</v>
      </c>
      <c r="Y479" t="s">
        <v>165</v>
      </c>
      <c r="Z479" t="s">
        <v>165</v>
      </c>
      <c r="AA479" t="s">
        <v>165</v>
      </c>
      <c r="AB479" t="s">
        <v>223</v>
      </c>
      <c r="AD479" t="s">
        <v>1639</v>
      </c>
      <c r="AE479" t="s">
        <v>1640</v>
      </c>
      <c r="AF479" t="s">
        <v>43</v>
      </c>
    </row>
    <row r="480" spans="1:32">
      <c r="A480">
        <v>477</v>
      </c>
      <c r="B480" t="s">
        <v>29</v>
      </c>
      <c r="C480" t="s">
        <v>1013</v>
      </c>
      <c r="D480" t="s">
        <v>48</v>
      </c>
      <c r="L480" t="s">
        <v>1014</v>
      </c>
      <c r="Q480" t="s">
        <v>1641</v>
      </c>
      <c r="R480" t="s">
        <v>1642</v>
      </c>
      <c r="S480" s="1" t="s">
        <v>64</v>
      </c>
      <c r="T480" t="s">
        <v>195</v>
      </c>
      <c r="U480" t="s">
        <v>111</v>
      </c>
      <c r="V480" t="s">
        <v>58</v>
      </c>
      <c r="X480" t="s">
        <v>181</v>
      </c>
      <c r="Y480" t="s">
        <v>174</v>
      </c>
      <c r="Z480" t="s">
        <v>174</v>
      </c>
      <c r="AA480" t="s">
        <v>174</v>
      </c>
      <c r="AB480" t="s">
        <v>223</v>
      </c>
      <c r="AD480" t="s">
        <v>1643</v>
      </c>
      <c r="AE480" t="s">
        <v>1644</v>
      </c>
      <c r="AF480" t="s">
        <v>43</v>
      </c>
    </row>
    <row r="481" spans="1:32">
      <c r="A481">
        <v>478</v>
      </c>
      <c r="B481" t="s">
        <v>29</v>
      </c>
      <c r="C481" t="s">
        <v>1645</v>
      </c>
      <c r="D481" t="s">
        <v>60</v>
      </c>
      <c r="J481" t="s">
        <v>1646</v>
      </c>
      <c r="Q481" t="s">
        <v>1647</v>
      </c>
      <c r="R481" t="s">
        <v>1648</v>
      </c>
      <c r="S481" s="1" t="s">
        <v>43</v>
      </c>
      <c r="T481" t="s">
        <v>44</v>
      </c>
      <c r="U481" t="s">
        <v>36</v>
      </c>
      <c r="V481" t="s">
        <v>36</v>
      </c>
      <c r="X481" t="s">
        <v>90</v>
      </c>
      <c r="Y481" t="s">
        <v>174</v>
      </c>
      <c r="Z481" t="s">
        <v>174</v>
      </c>
      <c r="AA481" t="s">
        <v>174</v>
      </c>
      <c r="AB481" t="s">
        <v>65</v>
      </c>
      <c r="AD481" t="s">
        <v>1649</v>
      </c>
      <c r="AE481" t="s">
        <v>1650</v>
      </c>
      <c r="AF481" t="s">
        <v>64</v>
      </c>
    </row>
    <row r="482" spans="1:32">
      <c r="A482">
        <v>479</v>
      </c>
      <c r="B482" t="s">
        <v>29</v>
      </c>
      <c r="C482" t="s">
        <v>1651</v>
      </c>
      <c r="D482" t="s">
        <v>69</v>
      </c>
      <c r="K482" t="s">
        <v>1652</v>
      </c>
      <c r="Q482" t="s">
        <v>1653</v>
      </c>
      <c r="R482" t="s">
        <v>1654</v>
      </c>
      <c r="S482" s="1" t="s">
        <v>34</v>
      </c>
      <c r="T482" t="s">
        <v>44</v>
      </c>
      <c r="U482" t="s">
        <v>36</v>
      </c>
      <c r="V482" t="s">
        <v>36</v>
      </c>
      <c r="X482" t="s">
        <v>90</v>
      </c>
      <c r="Y482" t="s">
        <v>36</v>
      </c>
      <c r="Z482" t="s">
        <v>45</v>
      </c>
      <c r="AA482" t="s">
        <v>45</v>
      </c>
      <c r="AB482" t="s">
        <v>37</v>
      </c>
      <c r="AD482" t="s">
        <v>37</v>
      </c>
      <c r="AE482" t="s">
        <v>37</v>
      </c>
      <c r="AF482" t="s">
        <v>37</v>
      </c>
    </row>
    <row r="483" spans="1:32">
      <c r="A483">
        <v>480</v>
      </c>
      <c r="B483" t="s">
        <v>29</v>
      </c>
      <c r="C483" t="s">
        <v>1655</v>
      </c>
      <c r="D483" t="s">
        <v>48</v>
      </c>
      <c r="L483" t="s">
        <v>1656</v>
      </c>
      <c r="Q483" t="s">
        <v>1657</v>
      </c>
      <c r="R483" t="s">
        <v>1658</v>
      </c>
      <c r="S483" s="1" t="s">
        <v>43</v>
      </c>
      <c r="T483" t="s">
        <v>195</v>
      </c>
      <c r="U483" t="s">
        <v>615</v>
      </c>
      <c r="V483" t="s">
        <v>58</v>
      </c>
      <c r="X483" t="s">
        <v>90</v>
      </c>
      <c r="Y483" t="s">
        <v>165</v>
      </c>
      <c r="Z483" t="s">
        <v>165</v>
      </c>
      <c r="AA483" t="s">
        <v>36</v>
      </c>
      <c r="AB483" t="s">
        <v>223</v>
      </c>
      <c r="AD483" t="s">
        <v>1659</v>
      </c>
      <c r="AE483" t="s">
        <v>1660</v>
      </c>
      <c r="AF483" t="s">
        <v>43</v>
      </c>
    </row>
    <row r="484" spans="1:32">
      <c r="A484">
        <v>481</v>
      </c>
      <c r="B484" t="s">
        <v>29</v>
      </c>
      <c r="C484" t="s">
        <v>1661</v>
      </c>
      <c r="D484" t="s">
        <v>48</v>
      </c>
      <c r="L484" t="s">
        <v>1662</v>
      </c>
      <c r="Q484" t="s">
        <v>1663</v>
      </c>
      <c r="R484" t="s">
        <v>1664</v>
      </c>
      <c r="S484" s="1" t="s">
        <v>43</v>
      </c>
      <c r="T484" t="s">
        <v>195</v>
      </c>
      <c r="U484" t="s">
        <v>615</v>
      </c>
      <c r="V484" t="s">
        <v>58</v>
      </c>
      <c r="X484" t="s">
        <v>90</v>
      </c>
      <c r="Y484" t="s">
        <v>165</v>
      </c>
      <c r="Z484" t="s">
        <v>165</v>
      </c>
      <c r="AA484" t="s">
        <v>36</v>
      </c>
      <c r="AB484" t="s">
        <v>223</v>
      </c>
      <c r="AD484" t="s">
        <v>1665</v>
      </c>
      <c r="AE484" t="s">
        <v>1666</v>
      </c>
      <c r="AF484" t="s">
        <v>43</v>
      </c>
    </row>
    <row r="485" spans="1:32">
      <c r="A485">
        <v>482</v>
      </c>
      <c r="B485" t="s">
        <v>29</v>
      </c>
      <c r="C485" t="s">
        <v>1667</v>
      </c>
      <c r="D485" t="s">
        <v>48</v>
      </c>
      <c r="L485" t="s">
        <v>1668</v>
      </c>
      <c r="Q485" t="s">
        <v>1669</v>
      </c>
      <c r="R485" t="s">
        <v>1670</v>
      </c>
      <c r="S485" s="1" t="s">
        <v>43</v>
      </c>
      <c r="T485" t="s">
        <v>44</v>
      </c>
      <c r="U485" t="s">
        <v>615</v>
      </c>
      <c r="V485" t="s">
        <v>58</v>
      </c>
      <c r="W485" t="s">
        <v>1563</v>
      </c>
      <c r="X485" t="s">
        <v>1209</v>
      </c>
      <c r="Y485" t="s">
        <v>174</v>
      </c>
      <c r="Z485" t="s">
        <v>174</v>
      </c>
      <c r="AA485" t="s">
        <v>174</v>
      </c>
      <c r="AB485" t="s">
        <v>65</v>
      </c>
      <c r="AD485" t="s">
        <v>1671</v>
      </c>
      <c r="AE485" t="s">
        <v>1672</v>
      </c>
      <c r="AF485" t="s">
        <v>64</v>
      </c>
    </row>
    <row r="486" spans="1:32">
      <c r="A486">
        <v>483</v>
      </c>
      <c r="B486" t="s">
        <v>29</v>
      </c>
      <c r="C486" t="s">
        <v>1673</v>
      </c>
      <c r="D486" t="s">
        <v>48</v>
      </c>
      <c r="L486" t="s">
        <v>1674</v>
      </c>
      <c r="Q486" t="s">
        <v>1675</v>
      </c>
      <c r="R486" t="s">
        <v>1676</v>
      </c>
      <c r="S486" s="1" t="s">
        <v>43</v>
      </c>
      <c r="T486" t="s">
        <v>44</v>
      </c>
      <c r="U486" t="s">
        <v>615</v>
      </c>
      <c r="V486" t="s">
        <v>58</v>
      </c>
      <c r="W486" t="s">
        <v>1563</v>
      </c>
      <c r="X486" t="s">
        <v>1209</v>
      </c>
      <c r="Y486" t="s">
        <v>174</v>
      </c>
      <c r="Z486" t="s">
        <v>174</v>
      </c>
      <c r="AA486" t="s">
        <v>174</v>
      </c>
      <c r="AB486" t="s">
        <v>65</v>
      </c>
      <c r="AD486" t="s">
        <v>1677</v>
      </c>
      <c r="AE486" t="s">
        <v>1678</v>
      </c>
      <c r="AF486" t="s">
        <v>64</v>
      </c>
    </row>
    <row r="487" spans="1:32">
      <c r="A487">
        <v>484</v>
      </c>
      <c r="B487" t="s">
        <v>29</v>
      </c>
      <c r="C487" t="s">
        <v>1679</v>
      </c>
      <c r="D487" t="s">
        <v>48</v>
      </c>
      <c r="L487" t="s">
        <v>1680</v>
      </c>
      <c r="Q487" t="s">
        <v>1681</v>
      </c>
      <c r="R487" t="s">
        <v>1682</v>
      </c>
      <c r="S487" s="1" t="s">
        <v>43</v>
      </c>
      <c r="T487" t="s">
        <v>44</v>
      </c>
      <c r="U487" t="s">
        <v>615</v>
      </c>
      <c r="V487" t="s">
        <v>58</v>
      </c>
      <c r="W487" t="s">
        <v>1563</v>
      </c>
      <c r="X487" t="s">
        <v>1209</v>
      </c>
      <c r="Y487" t="s">
        <v>174</v>
      </c>
      <c r="Z487" t="s">
        <v>174</v>
      </c>
      <c r="AA487" t="s">
        <v>36</v>
      </c>
      <c r="AB487" t="s">
        <v>65</v>
      </c>
      <c r="AD487" t="s">
        <v>1683</v>
      </c>
      <c r="AE487" t="s">
        <v>1684</v>
      </c>
      <c r="AF487" t="s">
        <v>64</v>
      </c>
    </row>
    <row r="488" spans="1:32">
      <c r="A488">
        <v>485</v>
      </c>
      <c r="B488" t="s">
        <v>29</v>
      </c>
      <c r="C488" t="s">
        <v>1685</v>
      </c>
      <c r="D488" t="s">
        <v>48</v>
      </c>
      <c r="L488" t="s">
        <v>1686</v>
      </c>
      <c r="Q488" t="s">
        <v>1687</v>
      </c>
      <c r="R488" t="s">
        <v>1688</v>
      </c>
      <c r="S488" s="1" t="s">
        <v>43</v>
      </c>
      <c r="T488" t="s">
        <v>188</v>
      </c>
      <c r="U488" t="s">
        <v>615</v>
      </c>
      <c r="V488" t="s">
        <v>58</v>
      </c>
      <c r="X488" t="s">
        <v>90</v>
      </c>
      <c r="Y488" t="s">
        <v>165</v>
      </c>
      <c r="Z488" t="s">
        <v>165</v>
      </c>
      <c r="AA488" t="s">
        <v>36</v>
      </c>
      <c r="AB488" t="s">
        <v>37</v>
      </c>
      <c r="AD488" t="s">
        <v>37</v>
      </c>
      <c r="AE488" t="s">
        <v>37</v>
      </c>
      <c r="AF488" t="s">
        <v>37</v>
      </c>
    </row>
    <row r="489" spans="1:32">
      <c r="A489">
        <v>486</v>
      </c>
      <c r="B489" t="s">
        <v>29</v>
      </c>
      <c r="C489" t="s">
        <v>1689</v>
      </c>
      <c r="D489" t="s">
        <v>48</v>
      </c>
      <c r="L489" t="s">
        <v>1690</v>
      </c>
      <c r="Q489" t="s">
        <v>1691</v>
      </c>
      <c r="R489" t="s">
        <v>1692</v>
      </c>
      <c r="S489" s="1" t="s">
        <v>43</v>
      </c>
      <c r="T489" t="s">
        <v>195</v>
      </c>
      <c r="U489" t="s">
        <v>615</v>
      </c>
      <c r="V489" t="s">
        <v>58</v>
      </c>
      <c r="W489" t="s">
        <v>1563</v>
      </c>
      <c r="X489" t="s">
        <v>1209</v>
      </c>
      <c r="Y489" t="s">
        <v>174</v>
      </c>
      <c r="Z489" t="s">
        <v>174</v>
      </c>
      <c r="AA489" t="s">
        <v>174</v>
      </c>
      <c r="AB489" t="s">
        <v>65</v>
      </c>
      <c r="AD489" t="s">
        <v>1693</v>
      </c>
      <c r="AE489" t="s">
        <v>1694</v>
      </c>
      <c r="AF489" t="s">
        <v>64</v>
      </c>
    </row>
    <row r="490" spans="1:32">
      <c r="A490">
        <v>487</v>
      </c>
      <c r="B490" t="s">
        <v>29</v>
      </c>
      <c r="C490" t="s">
        <v>1645</v>
      </c>
      <c r="D490" t="s">
        <v>60</v>
      </c>
      <c r="J490" t="s">
        <v>1646</v>
      </c>
      <c r="Q490" t="s">
        <v>1695</v>
      </c>
      <c r="R490" t="s">
        <v>1696</v>
      </c>
      <c r="S490" s="1" t="s">
        <v>43</v>
      </c>
      <c r="T490" t="s">
        <v>262</v>
      </c>
      <c r="U490" t="s">
        <v>36</v>
      </c>
      <c r="V490" t="s">
        <v>36</v>
      </c>
      <c r="X490" t="s">
        <v>90</v>
      </c>
      <c r="Y490" t="s">
        <v>165</v>
      </c>
      <c r="Z490" t="s">
        <v>165</v>
      </c>
      <c r="AA490" t="s">
        <v>45</v>
      </c>
      <c r="AB490" t="s">
        <v>223</v>
      </c>
      <c r="AD490" t="s">
        <v>1697</v>
      </c>
      <c r="AE490" t="s">
        <v>1698</v>
      </c>
      <c r="AF490" t="s">
        <v>43</v>
      </c>
    </row>
    <row r="491" spans="1:32">
      <c r="A491">
        <v>488</v>
      </c>
      <c r="B491" t="s">
        <v>29</v>
      </c>
      <c r="C491" t="s">
        <v>1651</v>
      </c>
      <c r="D491" t="s">
        <v>69</v>
      </c>
      <c r="K491" t="s">
        <v>1652</v>
      </c>
      <c r="Q491" t="s">
        <v>1699</v>
      </c>
      <c r="R491" t="s">
        <v>1700</v>
      </c>
      <c r="S491" s="1" t="s">
        <v>34</v>
      </c>
      <c r="T491" t="s">
        <v>262</v>
      </c>
      <c r="U491" t="s">
        <v>36</v>
      </c>
      <c r="V491" t="s">
        <v>36</v>
      </c>
      <c r="X491" t="s">
        <v>90</v>
      </c>
      <c r="Y491" t="s">
        <v>36</v>
      </c>
      <c r="Z491" t="s">
        <v>45</v>
      </c>
      <c r="AA491" t="s">
        <v>45</v>
      </c>
      <c r="AB491" t="s">
        <v>37</v>
      </c>
      <c r="AD491" t="s">
        <v>37</v>
      </c>
      <c r="AE491" t="s">
        <v>37</v>
      </c>
      <c r="AF491" t="s">
        <v>37</v>
      </c>
    </row>
    <row r="492" spans="1:32">
      <c r="A492">
        <v>489</v>
      </c>
      <c r="B492" t="s">
        <v>29</v>
      </c>
      <c r="C492" t="s">
        <v>1667</v>
      </c>
      <c r="D492" t="s">
        <v>48</v>
      </c>
      <c r="L492" t="s">
        <v>1668</v>
      </c>
      <c r="Q492" t="s">
        <v>1701</v>
      </c>
      <c r="R492" t="s">
        <v>1702</v>
      </c>
      <c r="S492" s="1" t="s">
        <v>43</v>
      </c>
      <c r="T492" t="s">
        <v>262</v>
      </c>
      <c r="U492" t="s">
        <v>615</v>
      </c>
      <c r="V492" t="s">
        <v>58</v>
      </c>
      <c r="X492" t="s">
        <v>90</v>
      </c>
      <c r="Y492" t="s">
        <v>165</v>
      </c>
      <c r="Z492" t="s">
        <v>165</v>
      </c>
      <c r="AA492" t="s">
        <v>45</v>
      </c>
      <c r="AB492" t="s">
        <v>223</v>
      </c>
      <c r="AD492" t="s">
        <v>1703</v>
      </c>
      <c r="AE492" t="s">
        <v>1704</v>
      </c>
      <c r="AF492" t="s">
        <v>43</v>
      </c>
    </row>
    <row r="493" spans="1:32">
      <c r="A493">
        <v>490</v>
      </c>
      <c r="B493" t="s">
        <v>29</v>
      </c>
      <c r="C493" t="s">
        <v>1705</v>
      </c>
      <c r="D493" t="s">
        <v>60</v>
      </c>
      <c r="J493" t="s">
        <v>1706</v>
      </c>
      <c r="Q493" t="s">
        <v>1707</v>
      </c>
      <c r="R493" t="s">
        <v>1708</v>
      </c>
      <c r="S493" s="1" t="s">
        <v>210</v>
      </c>
      <c r="T493" t="s">
        <v>195</v>
      </c>
      <c r="U493" t="s">
        <v>36</v>
      </c>
      <c r="V493" t="s">
        <v>36</v>
      </c>
      <c r="X493" t="s">
        <v>90</v>
      </c>
      <c r="Y493" t="s">
        <v>165</v>
      </c>
      <c r="Z493" t="s">
        <v>165</v>
      </c>
      <c r="AA493" t="s">
        <v>45</v>
      </c>
      <c r="AB493" t="s">
        <v>37</v>
      </c>
      <c r="AD493" t="s">
        <v>37</v>
      </c>
      <c r="AE493" t="s">
        <v>37</v>
      </c>
      <c r="AF493" t="s">
        <v>37</v>
      </c>
    </row>
    <row r="494" spans="1:32">
      <c r="A494">
        <v>491</v>
      </c>
      <c r="B494" t="s">
        <v>29</v>
      </c>
      <c r="C494" t="s">
        <v>1103</v>
      </c>
      <c r="D494" t="s">
        <v>69</v>
      </c>
      <c r="K494" t="s">
        <v>1104</v>
      </c>
      <c r="Q494" t="s">
        <v>1709</v>
      </c>
      <c r="R494" t="s">
        <v>1710</v>
      </c>
      <c r="S494" s="1" t="s">
        <v>34</v>
      </c>
      <c r="T494" t="s">
        <v>195</v>
      </c>
      <c r="U494" t="s">
        <v>36</v>
      </c>
      <c r="V494" t="s">
        <v>36</v>
      </c>
      <c r="X494" t="s">
        <v>90</v>
      </c>
      <c r="Y494" t="s">
        <v>36</v>
      </c>
      <c r="Z494" t="s">
        <v>36</v>
      </c>
      <c r="AA494" t="s">
        <v>45</v>
      </c>
      <c r="AB494" t="s">
        <v>37</v>
      </c>
      <c r="AD494" t="s">
        <v>37</v>
      </c>
      <c r="AE494" t="s">
        <v>37</v>
      </c>
      <c r="AF494" t="s">
        <v>37</v>
      </c>
    </row>
    <row r="495" spans="1:32">
      <c r="A495">
        <v>492</v>
      </c>
      <c r="B495" t="s">
        <v>29</v>
      </c>
      <c r="C495" t="s">
        <v>1107</v>
      </c>
      <c r="D495" t="s">
        <v>48</v>
      </c>
      <c r="L495" t="s">
        <v>1108</v>
      </c>
      <c r="Q495" t="s">
        <v>1711</v>
      </c>
      <c r="R495" t="s">
        <v>1712</v>
      </c>
      <c r="S495" s="1" t="s">
        <v>43</v>
      </c>
      <c r="T495" t="s">
        <v>195</v>
      </c>
      <c r="U495" t="s">
        <v>1111</v>
      </c>
      <c r="V495" t="s">
        <v>171</v>
      </c>
      <c r="X495" t="s">
        <v>90</v>
      </c>
      <c r="Y495" t="s">
        <v>165</v>
      </c>
      <c r="Z495" t="s">
        <v>165</v>
      </c>
      <c r="AA495" t="s">
        <v>45</v>
      </c>
      <c r="AB495" t="s">
        <v>37</v>
      </c>
      <c r="AD495" t="s">
        <v>37</v>
      </c>
      <c r="AE495" t="s">
        <v>37</v>
      </c>
      <c r="AF495" t="s">
        <v>37</v>
      </c>
    </row>
    <row r="496" spans="1:32">
      <c r="A496">
        <v>493</v>
      </c>
      <c r="B496" t="s">
        <v>29</v>
      </c>
      <c r="C496" t="s">
        <v>1112</v>
      </c>
      <c r="D496" t="s">
        <v>48</v>
      </c>
      <c r="L496" t="s">
        <v>1113</v>
      </c>
      <c r="Q496" t="s">
        <v>1713</v>
      </c>
      <c r="R496" t="s">
        <v>1714</v>
      </c>
      <c r="S496" s="1" t="s">
        <v>43</v>
      </c>
      <c r="T496" t="s">
        <v>195</v>
      </c>
      <c r="U496" t="s">
        <v>89</v>
      </c>
      <c r="V496" t="s">
        <v>58</v>
      </c>
      <c r="X496" t="s">
        <v>90</v>
      </c>
      <c r="Y496" t="s">
        <v>165</v>
      </c>
      <c r="Z496" t="s">
        <v>165</v>
      </c>
      <c r="AA496" t="s">
        <v>45</v>
      </c>
      <c r="AB496" t="s">
        <v>37</v>
      </c>
      <c r="AD496" t="s">
        <v>37</v>
      </c>
      <c r="AE496" t="s">
        <v>37</v>
      </c>
      <c r="AF496" t="s">
        <v>37</v>
      </c>
    </row>
    <row r="497" spans="1:32">
      <c r="A497">
        <v>494</v>
      </c>
      <c r="B497" t="s">
        <v>29</v>
      </c>
      <c r="C497" t="s">
        <v>1116</v>
      </c>
      <c r="D497" t="s">
        <v>48</v>
      </c>
      <c r="L497" t="s">
        <v>1117</v>
      </c>
      <c r="Q497" t="s">
        <v>1715</v>
      </c>
      <c r="R497" t="s">
        <v>1716</v>
      </c>
      <c r="S497" s="1" t="s">
        <v>43</v>
      </c>
      <c r="T497" t="s">
        <v>195</v>
      </c>
      <c r="U497" t="s">
        <v>615</v>
      </c>
      <c r="V497" t="s">
        <v>58</v>
      </c>
      <c r="X497" t="s">
        <v>90</v>
      </c>
      <c r="Y497" t="s">
        <v>165</v>
      </c>
      <c r="Z497" t="s">
        <v>165</v>
      </c>
      <c r="AA497" t="s">
        <v>45</v>
      </c>
      <c r="AB497" t="s">
        <v>37</v>
      </c>
      <c r="AD497" t="s">
        <v>37</v>
      </c>
      <c r="AE497" t="s">
        <v>37</v>
      </c>
      <c r="AF497" t="s">
        <v>37</v>
      </c>
    </row>
    <row r="498" spans="1:32">
      <c r="A498">
        <v>495</v>
      </c>
      <c r="B498" t="s">
        <v>29</v>
      </c>
      <c r="C498" t="s">
        <v>1120</v>
      </c>
      <c r="D498" t="s">
        <v>48</v>
      </c>
      <c r="L498" t="s">
        <v>1121</v>
      </c>
      <c r="Q498" t="s">
        <v>1717</v>
      </c>
      <c r="R498" t="s">
        <v>1718</v>
      </c>
      <c r="S498" s="1" t="s">
        <v>43</v>
      </c>
      <c r="T498" t="s">
        <v>195</v>
      </c>
      <c r="U498" t="s">
        <v>79</v>
      </c>
      <c r="V498" t="s">
        <v>80</v>
      </c>
      <c r="X498" t="s">
        <v>90</v>
      </c>
      <c r="Y498" t="s">
        <v>165</v>
      </c>
      <c r="Z498" t="s">
        <v>165</v>
      </c>
      <c r="AA498" t="s">
        <v>45</v>
      </c>
      <c r="AB498" t="s">
        <v>37</v>
      </c>
      <c r="AD498" t="s">
        <v>37</v>
      </c>
      <c r="AE498" t="s">
        <v>37</v>
      </c>
      <c r="AF498" t="s">
        <v>37</v>
      </c>
    </row>
    <row r="499" spans="1:32">
      <c r="A499">
        <v>496</v>
      </c>
      <c r="B499" t="s">
        <v>29</v>
      </c>
      <c r="C499" t="s">
        <v>1142</v>
      </c>
      <c r="D499" t="s">
        <v>60</v>
      </c>
      <c r="L499" t="s">
        <v>1143</v>
      </c>
      <c r="Q499" t="s">
        <v>1719</v>
      </c>
      <c r="R499" t="s">
        <v>1720</v>
      </c>
      <c r="S499" s="1" t="s">
        <v>210</v>
      </c>
      <c r="T499" t="s">
        <v>195</v>
      </c>
      <c r="U499" t="s">
        <v>36</v>
      </c>
      <c r="V499" t="s">
        <v>36</v>
      </c>
      <c r="X499" t="s">
        <v>90</v>
      </c>
      <c r="Y499" t="s">
        <v>165</v>
      </c>
      <c r="Z499" t="s">
        <v>165</v>
      </c>
      <c r="AA499" t="s">
        <v>45</v>
      </c>
      <c r="AB499" t="s">
        <v>37</v>
      </c>
      <c r="AD499" t="s">
        <v>37</v>
      </c>
      <c r="AE499" t="s">
        <v>37</v>
      </c>
      <c r="AF499" t="s">
        <v>37</v>
      </c>
    </row>
    <row r="500" spans="1:32">
      <c r="A500">
        <v>497</v>
      </c>
      <c r="B500" t="s">
        <v>29</v>
      </c>
      <c r="C500" t="s">
        <v>971</v>
      </c>
      <c r="D500" t="s">
        <v>69</v>
      </c>
      <c r="M500" t="s">
        <v>972</v>
      </c>
      <c r="Q500" t="s">
        <v>1721</v>
      </c>
      <c r="R500" t="s">
        <v>1722</v>
      </c>
      <c r="S500" s="1" t="s">
        <v>34</v>
      </c>
      <c r="T500" t="s">
        <v>195</v>
      </c>
      <c r="U500" t="s">
        <v>36</v>
      </c>
      <c r="V500" t="s">
        <v>36</v>
      </c>
      <c r="X500" t="s">
        <v>90</v>
      </c>
      <c r="Y500" t="s">
        <v>36</v>
      </c>
      <c r="Z500" t="s">
        <v>36</v>
      </c>
      <c r="AA500" t="s">
        <v>45</v>
      </c>
      <c r="AB500" t="s">
        <v>37</v>
      </c>
      <c r="AD500" t="s">
        <v>37</v>
      </c>
      <c r="AE500" t="s">
        <v>37</v>
      </c>
      <c r="AF500" t="s">
        <v>37</v>
      </c>
    </row>
    <row r="501" spans="1:32">
      <c r="A501">
        <v>498</v>
      </c>
      <c r="B501" t="s">
        <v>29</v>
      </c>
      <c r="C501" t="s">
        <v>975</v>
      </c>
      <c r="D501" t="s">
        <v>48</v>
      </c>
      <c r="N501" t="s">
        <v>976</v>
      </c>
      <c r="Q501" t="s">
        <v>1723</v>
      </c>
      <c r="R501" t="s">
        <v>1724</v>
      </c>
      <c r="S501" s="1" t="s">
        <v>43</v>
      </c>
      <c r="T501" t="s">
        <v>195</v>
      </c>
      <c r="U501" t="s">
        <v>615</v>
      </c>
      <c r="V501" t="s">
        <v>58</v>
      </c>
      <c r="X501" t="s">
        <v>90</v>
      </c>
      <c r="Y501" t="s">
        <v>165</v>
      </c>
      <c r="Z501" t="s">
        <v>165</v>
      </c>
      <c r="AA501" t="s">
        <v>45</v>
      </c>
      <c r="AB501" t="s">
        <v>37</v>
      </c>
      <c r="AC501" t="s">
        <v>37</v>
      </c>
      <c r="AD501" t="s">
        <v>37</v>
      </c>
      <c r="AE501" t="s">
        <v>37</v>
      </c>
    </row>
    <row r="502" spans="1:32">
      <c r="A502">
        <v>499</v>
      </c>
      <c r="B502" t="s">
        <v>29</v>
      </c>
      <c r="C502" t="s">
        <v>979</v>
      </c>
      <c r="D502" t="s">
        <v>48</v>
      </c>
      <c r="N502" t="s">
        <v>980</v>
      </c>
      <c r="Q502" t="s">
        <v>1725</v>
      </c>
      <c r="R502" t="s">
        <v>1545</v>
      </c>
      <c r="S502" s="1" t="s">
        <v>43</v>
      </c>
      <c r="T502" t="s">
        <v>195</v>
      </c>
      <c r="U502" t="s">
        <v>983</v>
      </c>
      <c r="V502" t="s">
        <v>171</v>
      </c>
      <c r="X502" t="s">
        <v>45</v>
      </c>
      <c r="Y502" t="s">
        <v>165</v>
      </c>
      <c r="Z502" t="s">
        <v>165</v>
      </c>
      <c r="AA502" t="s">
        <v>45</v>
      </c>
      <c r="AB502" t="s">
        <v>37</v>
      </c>
      <c r="AD502" t="s">
        <v>37</v>
      </c>
      <c r="AE502" t="s">
        <v>37</v>
      </c>
      <c r="AF502" t="s">
        <v>37</v>
      </c>
    </row>
    <row r="503" spans="1:32">
      <c r="A503">
        <v>500</v>
      </c>
      <c r="B503" t="s">
        <v>29</v>
      </c>
      <c r="C503" t="s">
        <v>988</v>
      </c>
      <c r="D503" t="s">
        <v>48</v>
      </c>
      <c r="N503" t="s">
        <v>989</v>
      </c>
      <c r="Q503" t="s">
        <v>1726</v>
      </c>
      <c r="R503" t="s">
        <v>1549</v>
      </c>
      <c r="S503" s="1" t="s">
        <v>64</v>
      </c>
      <c r="T503" t="s">
        <v>195</v>
      </c>
      <c r="X503" t="s">
        <v>90</v>
      </c>
      <c r="Y503" t="s">
        <v>165</v>
      </c>
      <c r="Z503" t="s">
        <v>165</v>
      </c>
      <c r="AA503" t="s">
        <v>45</v>
      </c>
      <c r="AB503" t="s">
        <v>37</v>
      </c>
      <c r="AD503" t="s">
        <v>37</v>
      </c>
      <c r="AE503" t="s">
        <v>37</v>
      </c>
      <c r="AF503" t="s">
        <v>37</v>
      </c>
    </row>
    <row r="504" spans="1:32">
      <c r="A504">
        <v>501</v>
      </c>
      <c r="B504" t="s">
        <v>29</v>
      </c>
      <c r="C504" t="s">
        <v>1727</v>
      </c>
      <c r="D504" t="s">
        <v>60</v>
      </c>
      <c r="J504" t="s">
        <v>1728</v>
      </c>
      <c r="Q504" t="s">
        <v>1729</v>
      </c>
      <c r="R504" t="s">
        <v>1730</v>
      </c>
      <c r="S504" s="1" t="s">
        <v>210</v>
      </c>
      <c r="T504" t="s">
        <v>195</v>
      </c>
      <c r="U504" t="s">
        <v>36</v>
      </c>
      <c r="V504" t="s">
        <v>36</v>
      </c>
      <c r="X504" t="s">
        <v>90</v>
      </c>
      <c r="Y504" t="s">
        <v>174</v>
      </c>
      <c r="Z504" t="s">
        <v>174</v>
      </c>
      <c r="AA504" t="s">
        <v>45</v>
      </c>
      <c r="AB504" t="s">
        <v>36</v>
      </c>
      <c r="AD504" t="s">
        <v>37</v>
      </c>
      <c r="AE504" t="s">
        <v>37</v>
      </c>
      <c r="AF504" t="s">
        <v>37</v>
      </c>
    </row>
    <row r="505" spans="1:32">
      <c r="A505">
        <v>502</v>
      </c>
      <c r="B505" t="s">
        <v>29</v>
      </c>
      <c r="C505" t="s">
        <v>236</v>
      </c>
      <c r="D505" t="s">
        <v>69</v>
      </c>
      <c r="K505" t="s">
        <v>237</v>
      </c>
      <c r="Q505" t="s">
        <v>1731</v>
      </c>
      <c r="R505" t="s">
        <v>1732</v>
      </c>
      <c r="S505" s="1" t="s">
        <v>34</v>
      </c>
      <c r="T505" t="s">
        <v>195</v>
      </c>
      <c r="U505" t="s">
        <v>36</v>
      </c>
      <c r="V505" t="s">
        <v>36</v>
      </c>
      <c r="X505" t="s">
        <v>90</v>
      </c>
      <c r="Y505" t="s">
        <v>45</v>
      </c>
      <c r="Z505" t="s">
        <v>45</v>
      </c>
      <c r="AA505" t="s">
        <v>45</v>
      </c>
      <c r="AB505" t="s">
        <v>37</v>
      </c>
      <c r="AD505" t="s">
        <v>37</v>
      </c>
      <c r="AE505" t="s">
        <v>37</v>
      </c>
      <c r="AF505" t="s">
        <v>37</v>
      </c>
    </row>
    <row r="506" spans="1:32">
      <c r="A506">
        <v>503</v>
      </c>
      <c r="B506" t="s">
        <v>29</v>
      </c>
      <c r="C506" t="s">
        <v>240</v>
      </c>
      <c r="D506" t="s">
        <v>48</v>
      </c>
      <c r="L506" t="s">
        <v>241</v>
      </c>
      <c r="Q506" t="s">
        <v>1733</v>
      </c>
      <c r="R506" t="s">
        <v>1734</v>
      </c>
      <c r="S506" s="1" t="s">
        <v>64</v>
      </c>
      <c r="T506" t="s">
        <v>195</v>
      </c>
      <c r="U506" t="s">
        <v>36</v>
      </c>
      <c r="V506" t="s">
        <v>36</v>
      </c>
      <c r="X506" t="s">
        <v>90</v>
      </c>
      <c r="Y506" t="s">
        <v>174</v>
      </c>
      <c r="Z506" t="s">
        <v>174</v>
      </c>
      <c r="AA506" t="s">
        <v>45</v>
      </c>
      <c r="AB506" t="s">
        <v>223</v>
      </c>
      <c r="AD506" t="s">
        <v>1735</v>
      </c>
      <c r="AE506" t="s">
        <v>1736</v>
      </c>
      <c r="AF506" t="s">
        <v>43</v>
      </c>
    </row>
    <row r="507" spans="1:32">
      <c r="A507">
        <v>504</v>
      </c>
      <c r="B507" t="s">
        <v>29</v>
      </c>
      <c r="C507" t="s">
        <v>253</v>
      </c>
      <c r="D507" t="s">
        <v>48</v>
      </c>
      <c r="L507" t="s">
        <v>254</v>
      </c>
      <c r="Q507" t="s">
        <v>1737</v>
      </c>
      <c r="R507" t="s">
        <v>1738</v>
      </c>
      <c r="S507" s="1" t="s">
        <v>43</v>
      </c>
      <c r="T507" t="s">
        <v>195</v>
      </c>
      <c r="U507" t="s">
        <v>111</v>
      </c>
      <c r="V507" t="s">
        <v>58</v>
      </c>
      <c r="X507" t="s">
        <v>90</v>
      </c>
      <c r="Y507" t="s">
        <v>165</v>
      </c>
      <c r="Z507" t="s">
        <v>165</v>
      </c>
      <c r="AA507" t="s">
        <v>45</v>
      </c>
      <c r="AB507" t="s">
        <v>37</v>
      </c>
      <c r="AD507" t="s">
        <v>37</v>
      </c>
      <c r="AE507" t="s">
        <v>37</v>
      </c>
      <c r="AF507" t="s">
        <v>37</v>
      </c>
    </row>
    <row r="508" spans="1:32">
      <c r="A508">
        <v>505</v>
      </c>
      <c r="B508" t="s">
        <v>29</v>
      </c>
      <c r="C508" t="s">
        <v>258</v>
      </c>
      <c r="D508" t="s">
        <v>48</v>
      </c>
      <c r="L508" t="s">
        <v>259</v>
      </c>
      <c r="Q508" t="s">
        <v>1739</v>
      </c>
      <c r="R508" t="s">
        <v>1740</v>
      </c>
      <c r="S508" s="1" t="s">
        <v>43</v>
      </c>
      <c r="T508" t="s">
        <v>195</v>
      </c>
      <c r="U508" t="s">
        <v>263</v>
      </c>
      <c r="V508" t="s">
        <v>171</v>
      </c>
      <c r="W508" t="s">
        <v>1581</v>
      </c>
      <c r="X508" t="s">
        <v>1741</v>
      </c>
      <c r="Y508" t="s">
        <v>174</v>
      </c>
      <c r="Z508" t="s">
        <v>174</v>
      </c>
      <c r="AA508" t="s">
        <v>36</v>
      </c>
      <c r="AB508" t="s">
        <v>412</v>
      </c>
      <c r="AD508" t="s">
        <v>1742</v>
      </c>
      <c r="AE508" t="s">
        <v>1743</v>
      </c>
      <c r="AF508" t="s">
        <v>43</v>
      </c>
    </row>
    <row r="509" spans="1:32">
      <c r="A509">
        <v>506</v>
      </c>
      <c r="B509" t="s">
        <v>29</v>
      </c>
      <c r="C509" t="s">
        <v>264</v>
      </c>
      <c r="D509" t="s">
        <v>48</v>
      </c>
      <c r="L509" t="s">
        <v>265</v>
      </c>
      <c r="Q509" t="s">
        <v>1744</v>
      </c>
      <c r="R509" t="s">
        <v>1745</v>
      </c>
      <c r="S509" s="1" t="s">
        <v>43</v>
      </c>
      <c r="T509" t="s">
        <v>195</v>
      </c>
      <c r="U509" t="s">
        <v>36</v>
      </c>
      <c r="V509" t="s">
        <v>36</v>
      </c>
      <c r="X509" t="s">
        <v>36</v>
      </c>
      <c r="Y509" t="s">
        <v>165</v>
      </c>
      <c r="Z509" t="s">
        <v>165</v>
      </c>
      <c r="AA509" t="s">
        <v>36</v>
      </c>
      <c r="AB509" t="s">
        <v>37</v>
      </c>
      <c r="AD509" t="s">
        <v>37</v>
      </c>
      <c r="AE509" t="s">
        <v>37</v>
      </c>
      <c r="AF509" t="s">
        <v>37</v>
      </c>
    </row>
    <row r="510" spans="1:32">
      <c r="A510">
        <v>507</v>
      </c>
      <c r="B510" t="s">
        <v>29</v>
      </c>
      <c r="C510" t="s">
        <v>274</v>
      </c>
      <c r="D510" t="s">
        <v>48</v>
      </c>
      <c r="L510" t="s">
        <v>275</v>
      </c>
      <c r="Q510" t="s">
        <v>1414</v>
      </c>
      <c r="R510" t="s">
        <v>1746</v>
      </c>
      <c r="S510" s="1" t="s">
        <v>43</v>
      </c>
      <c r="T510" t="s">
        <v>195</v>
      </c>
      <c r="U510" t="s">
        <v>170</v>
      </c>
      <c r="V510" t="s">
        <v>171</v>
      </c>
      <c r="X510" t="s">
        <v>90</v>
      </c>
      <c r="Y510" t="s">
        <v>165</v>
      </c>
      <c r="Z510" t="s">
        <v>165</v>
      </c>
      <c r="AA510" t="s">
        <v>45</v>
      </c>
      <c r="AB510" t="s">
        <v>37</v>
      </c>
      <c r="AD510" t="s">
        <v>37</v>
      </c>
      <c r="AE510" t="s">
        <v>37</v>
      </c>
      <c r="AF510" t="s">
        <v>37</v>
      </c>
    </row>
    <row r="511" spans="1:32">
      <c r="A511">
        <v>508</v>
      </c>
      <c r="B511" t="s">
        <v>29</v>
      </c>
      <c r="C511" t="s">
        <v>284</v>
      </c>
      <c r="D511" t="s">
        <v>48</v>
      </c>
      <c r="L511" t="s">
        <v>285</v>
      </c>
      <c r="Q511" t="s">
        <v>1420</v>
      </c>
      <c r="R511" t="s">
        <v>1747</v>
      </c>
      <c r="S511" s="1" t="s">
        <v>43</v>
      </c>
      <c r="T511" t="s">
        <v>195</v>
      </c>
      <c r="U511" t="s">
        <v>79</v>
      </c>
      <c r="V511" t="s">
        <v>80</v>
      </c>
      <c r="X511" t="s">
        <v>90</v>
      </c>
      <c r="Y511" t="s">
        <v>165</v>
      </c>
      <c r="Z511" t="s">
        <v>165</v>
      </c>
      <c r="AA511" t="s">
        <v>45</v>
      </c>
      <c r="AB511" t="s">
        <v>37</v>
      </c>
      <c r="AD511" t="s">
        <v>37</v>
      </c>
      <c r="AE511" t="s">
        <v>37</v>
      </c>
      <c r="AF511" t="s">
        <v>37</v>
      </c>
    </row>
    <row r="512" spans="1:32">
      <c r="A512">
        <v>509</v>
      </c>
      <c r="B512" t="s">
        <v>29</v>
      </c>
      <c r="C512" t="s">
        <v>1748</v>
      </c>
      <c r="D512" t="s">
        <v>60</v>
      </c>
      <c r="J512" t="s">
        <v>1749</v>
      </c>
      <c r="Q512" t="s">
        <v>1750</v>
      </c>
      <c r="R512" t="s">
        <v>1751</v>
      </c>
      <c r="S512" s="1" t="s">
        <v>43</v>
      </c>
      <c r="T512" t="s">
        <v>195</v>
      </c>
      <c r="U512" t="s">
        <v>36</v>
      </c>
      <c r="V512" t="s">
        <v>36</v>
      </c>
      <c r="X512" t="s">
        <v>90</v>
      </c>
      <c r="Y512" t="s">
        <v>174</v>
      </c>
      <c r="Z512" t="s">
        <v>174</v>
      </c>
      <c r="AA512" t="s">
        <v>45</v>
      </c>
      <c r="AB512" t="s">
        <v>36</v>
      </c>
      <c r="AD512" t="s">
        <v>37</v>
      </c>
      <c r="AE512" t="s">
        <v>37</v>
      </c>
      <c r="AF512" t="s">
        <v>37</v>
      </c>
    </row>
    <row r="513" spans="1:32">
      <c r="A513">
        <v>510</v>
      </c>
      <c r="B513" t="s">
        <v>29</v>
      </c>
      <c r="C513" t="s">
        <v>236</v>
      </c>
      <c r="D513" t="s">
        <v>69</v>
      </c>
      <c r="K513" t="s">
        <v>237</v>
      </c>
      <c r="Q513" t="s">
        <v>1752</v>
      </c>
      <c r="R513" t="s">
        <v>1753</v>
      </c>
      <c r="S513" s="1" t="s">
        <v>34</v>
      </c>
      <c r="T513" t="s">
        <v>195</v>
      </c>
      <c r="U513" t="s">
        <v>36</v>
      </c>
      <c r="V513" t="s">
        <v>36</v>
      </c>
      <c r="X513" t="s">
        <v>90</v>
      </c>
      <c r="Y513" t="s">
        <v>36</v>
      </c>
      <c r="Z513" t="s">
        <v>36</v>
      </c>
      <c r="AA513" t="s">
        <v>45</v>
      </c>
      <c r="AB513" t="s">
        <v>37</v>
      </c>
      <c r="AD513" t="s">
        <v>37</v>
      </c>
      <c r="AE513" t="s">
        <v>37</v>
      </c>
      <c r="AF513" t="s">
        <v>37</v>
      </c>
    </row>
    <row r="514" spans="1:32">
      <c r="A514">
        <v>511</v>
      </c>
      <c r="B514" t="s">
        <v>29</v>
      </c>
      <c r="C514" t="s">
        <v>240</v>
      </c>
      <c r="D514" t="s">
        <v>48</v>
      </c>
      <c r="L514" t="s">
        <v>241</v>
      </c>
      <c r="Q514" t="s">
        <v>1754</v>
      </c>
      <c r="R514" t="s">
        <v>1755</v>
      </c>
      <c r="S514" s="1" t="s">
        <v>64</v>
      </c>
      <c r="T514" t="s">
        <v>195</v>
      </c>
      <c r="U514" t="s">
        <v>36</v>
      </c>
      <c r="V514" t="s">
        <v>36</v>
      </c>
      <c r="X514" t="s">
        <v>90</v>
      </c>
      <c r="Y514" t="s">
        <v>174</v>
      </c>
      <c r="Z514" t="s">
        <v>174</v>
      </c>
      <c r="AA514" t="s">
        <v>45</v>
      </c>
      <c r="AB514" t="s">
        <v>223</v>
      </c>
      <c r="AD514" t="s">
        <v>1756</v>
      </c>
      <c r="AE514" t="s">
        <v>1757</v>
      </c>
      <c r="AF514" t="s">
        <v>43</v>
      </c>
    </row>
    <row r="515" spans="1:32">
      <c r="A515">
        <v>512</v>
      </c>
      <c r="B515" t="s">
        <v>29</v>
      </c>
      <c r="C515" t="s">
        <v>253</v>
      </c>
      <c r="D515" t="s">
        <v>48</v>
      </c>
      <c r="L515" t="s">
        <v>254</v>
      </c>
      <c r="Q515" t="s">
        <v>1758</v>
      </c>
      <c r="R515" t="s">
        <v>1759</v>
      </c>
      <c r="S515" s="1" t="s">
        <v>43</v>
      </c>
      <c r="T515" t="s">
        <v>195</v>
      </c>
      <c r="U515" t="s">
        <v>111</v>
      </c>
      <c r="V515" t="s">
        <v>58</v>
      </c>
      <c r="X515" t="s">
        <v>90</v>
      </c>
      <c r="Y515" t="s">
        <v>165</v>
      </c>
      <c r="Z515" t="s">
        <v>165</v>
      </c>
      <c r="AA515" t="s">
        <v>36</v>
      </c>
      <c r="AB515" t="s">
        <v>37</v>
      </c>
      <c r="AD515" t="s">
        <v>37</v>
      </c>
      <c r="AE515" t="s">
        <v>37</v>
      </c>
      <c r="AF515" t="s">
        <v>37</v>
      </c>
    </row>
    <row r="516" spans="1:32">
      <c r="A516">
        <v>513</v>
      </c>
      <c r="B516" t="s">
        <v>29</v>
      </c>
      <c r="C516" t="s">
        <v>258</v>
      </c>
      <c r="D516" t="s">
        <v>48</v>
      </c>
      <c r="L516" t="s">
        <v>259</v>
      </c>
      <c r="Q516" t="s">
        <v>1739</v>
      </c>
      <c r="R516" t="s">
        <v>1760</v>
      </c>
      <c r="S516" s="1" t="s">
        <v>43</v>
      </c>
      <c r="T516" t="s">
        <v>262</v>
      </c>
      <c r="U516" t="s">
        <v>263</v>
      </c>
      <c r="V516" t="s">
        <v>171</v>
      </c>
      <c r="X516" t="s">
        <v>37</v>
      </c>
      <c r="Y516" t="s">
        <v>165</v>
      </c>
      <c r="Z516" t="s">
        <v>165</v>
      </c>
      <c r="AA516" t="s">
        <v>36</v>
      </c>
      <c r="AB516" t="s">
        <v>37</v>
      </c>
      <c r="AD516" t="s">
        <v>37</v>
      </c>
      <c r="AE516" t="s">
        <v>37</v>
      </c>
      <c r="AF516" t="s">
        <v>37</v>
      </c>
    </row>
    <row r="517" spans="1:32">
      <c r="A517">
        <v>514</v>
      </c>
      <c r="B517" t="s">
        <v>29</v>
      </c>
      <c r="C517" t="s">
        <v>264</v>
      </c>
      <c r="D517" t="s">
        <v>48</v>
      </c>
      <c r="L517" t="s">
        <v>265</v>
      </c>
      <c r="Q517" t="s">
        <v>1761</v>
      </c>
      <c r="R517" t="s">
        <v>1762</v>
      </c>
      <c r="S517" s="1" t="s">
        <v>43</v>
      </c>
      <c r="T517" t="s">
        <v>195</v>
      </c>
      <c r="U517" t="s">
        <v>37</v>
      </c>
      <c r="V517" t="s">
        <v>37</v>
      </c>
      <c r="X517" t="s">
        <v>37</v>
      </c>
      <c r="Y517" t="s">
        <v>165</v>
      </c>
      <c r="Z517" t="s">
        <v>165</v>
      </c>
      <c r="AA517" t="s">
        <v>36</v>
      </c>
      <c r="AB517" t="s">
        <v>37</v>
      </c>
      <c r="AD517" t="s">
        <v>37</v>
      </c>
      <c r="AE517" t="s">
        <v>37</v>
      </c>
      <c r="AF517" t="s">
        <v>37</v>
      </c>
    </row>
    <row r="518" spans="1:32">
      <c r="A518">
        <v>515</v>
      </c>
      <c r="B518" t="s">
        <v>29</v>
      </c>
      <c r="C518" t="s">
        <v>268</v>
      </c>
      <c r="D518" t="s">
        <v>48</v>
      </c>
      <c r="L518" t="s">
        <v>269</v>
      </c>
      <c r="Q518" t="s">
        <v>1763</v>
      </c>
      <c r="R518" t="s">
        <v>1764</v>
      </c>
      <c r="S518" s="1" t="s">
        <v>43</v>
      </c>
      <c r="T518" t="s">
        <v>195</v>
      </c>
      <c r="U518" t="s">
        <v>89</v>
      </c>
      <c r="V518" t="s">
        <v>58</v>
      </c>
      <c r="Y518" t="s">
        <v>165</v>
      </c>
      <c r="Z518" t="s">
        <v>165</v>
      </c>
      <c r="AA518" t="s">
        <v>36</v>
      </c>
      <c r="AB518" t="s">
        <v>37</v>
      </c>
      <c r="AD518" t="s">
        <v>37</v>
      </c>
      <c r="AE518" t="s">
        <v>37</v>
      </c>
      <c r="AF518" t="s">
        <v>37</v>
      </c>
    </row>
    <row r="519" spans="1:32">
      <c r="A519">
        <v>516</v>
      </c>
      <c r="B519" t="s">
        <v>29</v>
      </c>
      <c r="C519" t="s">
        <v>274</v>
      </c>
      <c r="D519" t="s">
        <v>48</v>
      </c>
      <c r="L519" t="s">
        <v>275</v>
      </c>
      <c r="Q519" t="s">
        <v>1414</v>
      </c>
      <c r="R519" t="s">
        <v>1765</v>
      </c>
      <c r="S519" s="1" t="s">
        <v>43</v>
      </c>
      <c r="T519" t="s">
        <v>195</v>
      </c>
      <c r="U519" t="s">
        <v>170</v>
      </c>
      <c r="V519" t="s">
        <v>171</v>
      </c>
      <c r="W519" t="s">
        <v>1623</v>
      </c>
      <c r="X519" t="s">
        <v>1766</v>
      </c>
      <c r="Y519" t="s">
        <v>174</v>
      </c>
      <c r="Z519" t="s">
        <v>174</v>
      </c>
      <c r="AA519" t="s">
        <v>45</v>
      </c>
      <c r="AB519" t="s">
        <v>36</v>
      </c>
      <c r="AD519" t="s">
        <v>37</v>
      </c>
      <c r="AE519" t="s">
        <v>37</v>
      </c>
      <c r="AF519" t="s">
        <v>37</v>
      </c>
    </row>
    <row r="520" spans="1:32">
      <c r="A520">
        <v>517</v>
      </c>
      <c r="B520" t="s">
        <v>29</v>
      </c>
      <c r="C520" t="s">
        <v>278</v>
      </c>
      <c r="D520" t="s">
        <v>48</v>
      </c>
      <c r="L520" t="s">
        <v>279</v>
      </c>
      <c r="Q520" t="s">
        <v>1767</v>
      </c>
      <c r="R520" t="s">
        <v>281</v>
      </c>
      <c r="S520" s="1" t="s">
        <v>43</v>
      </c>
      <c r="T520" t="s">
        <v>195</v>
      </c>
      <c r="U520" t="s">
        <v>79</v>
      </c>
      <c r="V520" t="s">
        <v>80</v>
      </c>
      <c r="X520" t="s">
        <v>90</v>
      </c>
      <c r="Y520" t="s">
        <v>165</v>
      </c>
      <c r="Z520" t="s">
        <v>165</v>
      </c>
      <c r="AA520" t="s">
        <v>36</v>
      </c>
      <c r="AB520" t="s">
        <v>37</v>
      </c>
      <c r="AD520" t="s">
        <v>37</v>
      </c>
      <c r="AE520" t="s">
        <v>37</v>
      </c>
      <c r="AF520" t="s">
        <v>37</v>
      </c>
    </row>
    <row r="521" spans="1:32">
      <c r="A521">
        <v>518</v>
      </c>
      <c r="B521" t="s">
        <v>29</v>
      </c>
      <c r="C521" t="s">
        <v>284</v>
      </c>
      <c r="D521" t="s">
        <v>48</v>
      </c>
      <c r="L521" t="s">
        <v>285</v>
      </c>
      <c r="Q521" t="s">
        <v>1768</v>
      </c>
      <c r="R521" t="s">
        <v>1769</v>
      </c>
      <c r="S521" s="1" t="s">
        <v>43</v>
      </c>
      <c r="T521" t="s">
        <v>195</v>
      </c>
      <c r="U521" t="s">
        <v>79</v>
      </c>
      <c r="V521" t="s">
        <v>80</v>
      </c>
      <c r="X521" t="s">
        <v>90</v>
      </c>
      <c r="Y521" t="s">
        <v>165</v>
      </c>
      <c r="Z521" t="s">
        <v>165</v>
      </c>
      <c r="AA521" t="s">
        <v>36</v>
      </c>
      <c r="AB521" t="s">
        <v>37</v>
      </c>
      <c r="AD521" t="s">
        <v>37</v>
      </c>
      <c r="AE521" t="s">
        <v>37</v>
      </c>
      <c r="AF521" t="s">
        <v>37</v>
      </c>
    </row>
    <row r="522" spans="1:32">
      <c r="A522">
        <v>519</v>
      </c>
      <c r="B522" t="s">
        <v>29</v>
      </c>
      <c r="C522" t="s">
        <v>1748</v>
      </c>
      <c r="D522" t="s">
        <v>60</v>
      </c>
      <c r="J522" t="s">
        <v>1749</v>
      </c>
      <c r="Q522" t="s">
        <v>1770</v>
      </c>
      <c r="R522" t="s">
        <v>1771</v>
      </c>
      <c r="S522" s="1" t="s">
        <v>210</v>
      </c>
      <c r="T522" t="s">
        <v>262</v>
      </c>
      <c r="U522" t="s">
        <v>37</v>
      </c>
      <c r="V522" t="s">
        <v>37</v>
      </c>
      <c r="X522" t="s">
        <v>37</v>
      </c>
      <c r="Y522" t="s">
        <v>1772</v>
      </c>
      <c r="Z522" t="s">
        <v>1772</v>
      </c>
      <c r="AA522" t="s">
        <v>45</v>
      </c>
      <c r="AB522" t="s">
        <v>412</v>
      </c>
      <c r="AD522" t="s">
        <v>1773</v>
      </c>
      <c r="AE522" t="s">
        <v>1774</v>
      </c>
      <c r="AF522" t="s">
        <v>210</v>
      </c>
    </row>
    <row r="523" spans="1:32">
      <c r="A523">
        <v>520</v>
      </c>
      <c r="B523" t="s">
        <v>29</v>
      </c>
      <c r="C523" t="s">
        <v>236</v>
      </c>
      <c r="D523" t="s">
        <v>69</v>
      </c>
      <c r="K523" t="s">
        <v>237</v>
      </c>
      <c r="Q523" t="s">
        <v>1775</v>
      </c>
      <c r="R523" t="s">
        <v>1776</v>
      </c>
      <c r="S523" s="1" t="s">
        <v>34</v>
      </c>
      <c r="T523" t="s">
        <v>262</v>
      </c>
      <c r="U523" t="s">
        <v>37</v>
      </c>
      <c r="V523" t="s">
        <v>37</v>
      </c>
      <c r="X523" t="s">
        <v>37</v>
      </c>
      <c r="Y523" t="s">
        <v>36</v>
      </c>
      <c r="Z523" t="s">
        <v>36</v>
      </c>
      <c r="AA523" t="s">
        <v>45</v>
      </c>
      <c r="AB523" t="s">
        <v>37</v>
      </c>
      <c r="AD523" t="s">
        <v>37</v>
      </c>
      <c r="AE523" t="s">
        <v>37</v>
      </c>
      <c r="AF523" t="s">
        <v>37</v>
      </c>
    </row>
    <row r="524" spans="1:32">
      <c r="A524">
        <v>521</v>
      </c>
      <c r="B524" t="s">
        <v>29</v>
      </c>
      <c r="C524" t="s">
        <v>240</v>
      </c>
      <c r="D524" t="s">
        <v>48</v>
      </c>
      <c r="L524" t="s">
        <v>241</v>
      </c>
      <c r="Q524" t="s">
        <v>1777</v>
      </c>
      <c r="R524" t="s">
        <v>1778</v>
      </c>
      <c r="S524" s="1" t="s">
        <v>64</v>
      </c>
      <c r="T524" t="s">
        <v>262</v>
      </c>
      <c r="U524" t="s">
        <v>37</v>
      </c>
      <c r="V524" t="s">
        <v>37</v>
      </c>
      <c r="X524" t="s">
        <v>37</v>
      </c>
      <c r="Y524" t="s">
        <v>174</v>
      </c>
      <c r="Z524" t="s">
        <v>174</v>
      </c>
      <c r="AA524" t="s">
        <v>45</v>
      </c>
      <c r="AB524" t="s">
        <v>223</v>
      </c>
      <c r="AD524" t="s">
        <v>1779</v>
      </c>
      <c r="AE524" t="s">
        <v>1780</v>
      </c>
      <c r="AF524" t="s">
        <v>64</v>
      </c>
    </row>
    <row r="525" spans="1:32">
      <c r="A525">
        <v>522</v>
      </c>
      <c r="B525" t="s">
        <v>29</v>
      </c>
      <c r="C525" t="s">
        <v>253</v>
      </c>
      <c r="D525" t="s">
        <v>48</v>
      </c>
      <c r="L525" t="s">
        <v>254</v>
      </c>
      <c r="Q525" t="s">
        <v>1781</v>
      </c>
      <c r="R525" t="s">
        <v>1782</v>
      </c>
      <c r="S525" s="1" t="s">
        <v>43</v>
      </c>
      <c r="T525" t="s">
        <v>262</v>
      </c>
      <c r="U525" t="s">
        <v>111</v>
      </c>
      <c r="V525" t="s">
        <v>58</v>
      </c>
      <c r="X525" t="s">
        <v>181</v>
      </c>
      <c r="Y525" t="s">
        <v>174</v>
      </c>
      <c r="Z525" t="s">
        <v>174</v>
      </c>
      <c r="AA525" t="s">
        <v>45</v>
      </c>
      <c r="AB525" t="s">
        <v>223</v>
      </c>
      <c r="AD525" t="s">
        <v>1783</v>
      </c>
      <c r="AE525" t="s">
        <v>1784</v>
      </c>
      <c r="AF525" t="s">
        <v>43</v>
      </c>
    </row>
    <row r="526" spans="1:32">
      <c r="A526">
        <v>523</v>
      </c>
      <c r="B526" t="s">
        <v>29</v>
      </c>
      <c r="C526" t="s">
        <v>258</v>
      </c>
      <c r="D526" t="s">
        <v>48</v>
      </c>
      <c r="L526" t="s">
        <v>259</v>
      </c>
      <c r="Q526" t="s">
        <v>1785</v>
      </c>
      <c r="R526" t="s">
        <v>1786</v>
      </c>
      <c r="S526" s="1" t="s">
        <v>43</v>
      </c>
      <c r="T526" t="s">
        <v>262</v>
      </c>
      <c r="U526" t="s">
        <v>263</v>
      </c>
      <c r="V526" t="s">
        <v>171</v>
      </c>
      <c r="W526" t="s">
        <v>1623</v>
      </c>
      <c r="X526" t="s">
        <v>1787</v>
      </c>
      <c r="Y526" t="s">
        <v>174</v>
      </c>
      <c r="Z526" t="s">
        <v>174</v>
      </c>
      <c r="AA526" t="s">
        <v>36</v>
      </c>
      <c r="AB526" t="s">
        <v>36</v>
      </c>
      <c r="AD526" t="s">
        <v>37</v>
      </c>
      <c r="AE526" t="s">
        <v>37</v>
      </c>
      <c r="AF526" t="s">
        <v>37</v>
      </c>
    </row>
    <row r="527" spans="1:32">
      <c r="A527">
        <v>524</v>
      </c>
      <c r="B527" t="s">
        <v>29</v>
      </c>
      <c r="C527" t="s">
        <v>264</v>
      </c>
      <c r="D527" t="s">
        <v>48</v>
      </c>
      <c r="L527" t="s">
        <v>265</v>
      </c>
      <c r="Q527" t="s">
        <v>1788</v>
      </c>
      <c r="R527" t="s">
        <v>1789</v>
      </c>
      <c r="S527" s="1" t="s">
        <v>43</v>
      </c>
      <c r="T527" t="s">
        <v>262</v>
      </c>
      <c r="U527" t="s">
        <v>45</v>
      </c>
      <c r="V527" t="s">
        <v>45</v>
      </c>
      <c r="X527" t="s">
        <v>45</v>
      </c>
      <c r="Y527" t="s">
        <v>165</v>
      </c>
      <c r="Z527" t="s">
        <v>165</v>
      </c>
      <c r="AA527" t="s">
        <v>36</v>
      </c>
      <c r="AB527" t="s">
        <v>37</v>
      </c>
      <c r="AD527" t="s">
        <v>37</v>
      </c>
      <c r="AE527" t="s">
        <v>37</v>
      </c>
      <c r="AF527" t="s">
        <v>37</v>
      </c>
    </row>
    <row r="528" spans="1:32">
      <c r="A528">
        <v>525</v>
      </c>
      <c r="B528" t="s">
        <v>29</v>
      </c>
      <c r="C528" t="s">
        <v>268</v>
      </c>
      <c r="D528" t="s">
        <v>48</v>
      </c>
      <c r="L528" t="s">
        <v>269</v>
      </c>
      <c r="Q528" t="s">
        <v>1790</v>
      </c>
      <c r="R528" t="s">
        <v>1791</v>
      </c>
      <c r="S528" s="1" t="s">
        <v>43</v>
      </c>
      <c r="T528" t="s">
        <v>262</v>
      </c>
      <c r="U528" t="s">
        <v>89</v>
      </c>
      <c r="V528" t="s">
        <v>58</v>
      </c>
      <c r="X528" t="s">
        <v>37</v>
      </c>
      <c r="Y528" t="s">
        <v>165</v>
      </c>
      <c r="Z528" t="s">
        <v>165</v>
      </c>
      <c r="AA528" t="s">
        <v>45</v>
      </c>
      <c r="AB528" t="s">
        <v>37</v>
      </c>
      <c r="AD528" t="s">
        <v>37</v>
      </c>
      <c r="AE528" t="s">
        <v>37</v>
      </c>
      <c r="AF528" t="s">
        <v>37</v>
      </c>
    </row>
    <row r="529" spans="1:32">
      <c r="A529">
        <v>526</v>
      </c>
      <c r="B529" t="s">
        <v>29</v>
      </c>
      <c r="C529" t="s">
        <v>274</v>
      </c>
      <c r="D529" t="s">
        <v>48</v>
      </c>
      <c r="L529" t="s">
        <v>275</v>
      </c>
      <c r="Q529" t="s">
        <v>1414</v>
      </c>
      <c r="R529" t="s">
        <v>1792</v>
      </c>
      <c r="S529" s="1" t="s">
        <v>43</v>
      </c>
      <c r="T529" t="s">
        <v>262</v>
      </c>
      <c r="U529" t="s">
        <v>170</v>
      </c>
      <c r="V529" t="s">
        <v>171</v>
      </c>
      <c r="X529" t="s">
        <v>37</v>
      </c>
      <c r="Y529" t="s">
        <v>165</v>
      </c>
      <c r="Z529" t="s">
        <v>165</v>
      </c>
      <c r="AA529" t="s">
        <v>45</v>
      </c>
      <c r="AB529" t="s">
        <v>37</v>
      </c>
      <c r="AD529" t="s">
        <v>37</v>
      </c>
      <c r="AE529" t="s">
        <v>37</v>
      </c>
      <c r="AF529" t="s">
        <v>37</v>
      </c>
    </row>
    <row r="530" spans="1:32">
      <c r="A530">
        <v>527</v>
      </c>
      <c r="B530" t="s">
        <v>29</v>
      </c>
      <c r="C530" t="s">
        <v>278</v>
      </c>
      <c r="D530" t="s">
        <v>48</v>
      </c>
      <c r="L530" t="s">
        <v>279</v>
      </c>
      <c r="Q530" t="s">
        <v>1767</v>
      </c>
      <c r="R530" t="s">
        <v>281</v>
      </c>
      <c r="S530" s="1" t="s">
        <v>43</v>
      </c>
      <c r="T530" t="s">
        <v>262</v>
      </c>
      <c r="U530" t="s">
        <v>79</v>
      </c>
      <c r="V530" t="s">
        <v>80</v>
      </c>
      <c r="X530" t="s">
        <v>37</v>
      </c>
      <c r="Y530" t="s">
        <v>165</v>
      </c>
      <c r="Z530" t="s">
        <v>165</v>
      </c>
      <c r="AA530" t="s">
        <v>45</v>
      </c>
      <c r="AB530" t="s">
        <v>37</v>
      </c>
      <c r="AD530" t="s">
        <v>37</v>
      </c>
      <c r="AE530" t="s">
        <v>37</v>
      </c>
      <c r="AF530" t="s">
        <v>37</v>
      </c>
    </row>
    <row r="531" spans="1:32">
      <c r="A531">
        <v>528</v>
      </c>
      <c r="B531" t="s">
        <v>29</v>
      </c>
      <c r="C531" t="s">
        <v>284</v>
      </c>
      <c r="D531" t="s">
        <v>48</v>
      </c>
      <c r="L531" t="s">
        <v>285</v>
      </c>
      <c r="Q531" t="s">
        <v>1420</v>
      </c>
      <c r="R531" t="s">
        <v>1793</v>
      </c>
      <c r="S531" s="1" t="s">
        <v>43</v>
      </c>
      <c r="T531" t="s">
        <v>262</v>
      </c>
      <c r="U531" t="s">
        <v>79</v>
      </c>
      <c r="V531" t="s">
        <v>80</v>
      </c>
      <c r="X531" t="s">
        <v>37</v>
      </c>
      <c r="Y531" t="s">
        <v>165</v>
      </c>
      <c r="Z531" t="s">
        <v>165</v>
      </c>
      <c r="AA531" t="s">
        <v>45</v>
      </c>
      <c r="AB531" t="s">
        <v>37</v>
      </c>
      <c r="AD531" t="s">
        <v>37</v>
      </c>
      <c r="AE531" t="s">
        <v>37</v>
      </c>
      <c r="AF531" t="s">
        <v>37</v>
      </c>
    </row>
    <row r="532" spans="1:32">
      <c r="A532">
        <v>529</v>
      </c>
      <c r="B532" t="s">
        <v>29</v>
      </c>
      <c r="C532" t="s">
        <v>1794</v>
      </c>
      <c r="D532" t="s">
        <v>60</v>
      </c>
      <c r="J532" t="s">
        <v>1795</v>
      </c>
      <c r="Q532" t="s">
        <v>1796</v>
      </c>
      <c r="R532" t="s">
        <v>1797</v>
      </c>
      <c r="S532" s="1" t="s">
        <v>43</v>
      </c>
      <c r="T532" t="s">
        <v>262</v>
      </c>
      <c r="U532" t="s">
        <v>37</v>
      </c>
      <c r="V532" t="s">
        <v>37</v>
      </c>
      <c r="X532" t="s">
        <v>37</v>
      </c>
      <c r="Y532" t="s">
        <v>165</v>
      </c>
      <c r="Z532" t="s">
        <v>165</v>
      </c>
      <c r="AA532" t="s">
        <v>37</v>
      </c>
      <c r="AB532" t="s">
        <v>37</v>
      </c>
      <c r="AD532" t="s">
        <v>37</v>
      </c>
      <c r="AE532" t="s">
        <v>37</v>
      </c>
      <c r="AF532" t="s">
        <v>37</v>
      </c>
    </row>
    <row r="533" spans="1:32">
      <c r="A533">
        <v>530</v>
      </c>
      <c r="B533" t="s">
        <v>29</v>
      </c>
      <c r="C533" t="s">
        <v>1798</v>
      </c>
      <c r="D533" t="s">
        <v>69</v>
      </c>
      <c r="K533" t="s">
        <v>1799</v>
      </c>
      <c r="Q533" t="s">
        <v>1800</v>
      </c>
      <c r="R533" t="s">
        <v>1801</v>
      </c>
      <c r="S533" s="1" t="s">
        <v>34</v>
      </c>
      <c r="T533" t="s">
        <v>262</v>
      </c>
      <c r="U533" t="s">
        <v>37</v>
      </c>
      <c r="V533" t="s">
        <v>37</v>
      </c>
      <c r="X533" t="s">
        <v>37</v>
      </c>
      <c r="Y533" t="s">
        <v>37</v>
      </c>
      <c r="Z533" t="s">
        <v>37</v>
      </c>
      <c r="AA533" t="s">
        <v>37</v>
      </c>
      <c r="AB533" t="s">
        <v>37</v>
      </c>
      <c r="AD533" t="s">
        <v>37</v>
      </c>
      <c r="AE533" t="s">
        <v>37</v>
      </c>
      <c r="AF533" t="s">
        <v>37</v>
      </c>
    </row>
    <row r="534" spans="1:32">
      <c r="A534">
        <v>531</v>
      </c>
      <c r="B534" t="s">
        <v>29</v>
      </c>
      <c r="C534" t="s">
        <v>1802</v>
      </c>
      <c r="D534" t="s">
        <v>48</v>
      </c>
      <c r="L534" t="s">
        <v>1803</v>
      </c>
      <c r="Q534" t="s">
        <v>1804</v>
      </c>
      <c r="R534" t="s">
        <v>1805</v>
      </c>
      <c r="S534" s="1" t="s">
        <v>64</v>
      </c>
      <c r="T534" t="s">
        <v>262</v>
      </c>
      <c r="U534" t="s">
        <v>79</v>
      </c>
      <c r="V534" t="s">
        <v>80</v>
      </c>
      <c r="X534" t="s">
        <v>37</v>
      </c>
      <c r="Y534" t="s">
        <v>165</v>
      </c>
      <c r="Z534" t="s">
        <v>165</v>
      </c>
      <c r="AA534" t="s">
        <v>37</v>
      </c>
      <c r="AB534" t="s">
        <v>37</v>
      </c>
      <c r="AD534" t="s">
        <v>37</v>
      </c>
      <c r="AE534" t="s">
        <v>37</v>
      </c>
      <c r="AF534" t="s">
        <v>37</v>
      </c>
    </row>
    <row r="535" spans="1:32">
      <c r="A535">
        <v>532</v>
      </c>
      <c r="B535" t="s">
        <v>29</v>
      </c>
      <c r="C535" t="s">
        <v>1806</v>
      </c>
      <c r="D535" t="s">
        <v>48</v>
      </c>
      <c r="L535" t="s">
        <v>1807</v>
      </c>
      <c r="Q535" t="s">
        <v>1808</v>
      </c>
      <c r="R535" t="s">
        <v>1809</v>
      </c>
      <c r="S535" s="1" t="s">
        <v>43</v>
      </c>
      <c r="T535" t="s">
        <v>262</v>
      </c>
      <c r="U535" t="s">
        <v>37</v>
      </c>
      <c r="V535" t="s">
        <v>37</v>
      </c>
      <c r="X535" t="s">
        <v>37</v>
      </c>
      <c r="Y535" t="s">
        <v>165</v>
      </c>
      <c r="Z535" t="s">
        <v>165</v>
      </c>
      <c r="AA535" t="s">
        <v>37</v>
      </c>
      <c r="AB535" t="s">
        <v>223</v>
      </c>
      <c r="AD535" t="s">
        <v>1810</v>
      </c>
      <c r="AE535" t="s">
        <v>1811</v>
      </c>
    </row>
    <row r="536" spans="1:32">
      <c r="A536">
        <v>533</v>
      </c>
      <c r="B536" t="s">
        <v>1812</v>
      </c>
      <c r="C536" t="s">
        <v>1813</v>
      </c>
      <c r="D536" t="s">
        <v>60</v>
      </c>
      <c r="H536" t="s">
        <v>1814</v>
      </c>
      <c r="Q536" t="s">
        <v>1815</v>
      </c>
      <c r="R536" t="s">
        <v>1816</v>
      </c>
      <c r="S536" s="1" t="s">
        <v>1239</v>
      </c>
      <c r="T536" t="s">
        <v>44</v>
      </c>
      <c r="U536" t="s">
        <v>36</v>
      </c>
      <c r="V536" t="s">
        <v>36</v>
      </c>
      <c r="X536" t="s">
        <v>90</v>
      </c>
      <c r="Y536" t="s">
        <v>1817</v>
      </c>
      <c r="Z536" t="s">
        <v>325</v>
      </c>
      <c r="AA536" t="s">
        <v>325</v>
      </c>
      <c r="AB536" t="s">
        <v>65</v>
      </c>
      <c r="AD536" t="s">
        <v>1818</v>
      </c>
      <c r="AE536" t="s">
        <v>1819</v>
      </c>
      <c r="AF536" t="s">
        <v>1239</v>
      </c>
    </row>
    <row r="537" spans="1:32">
      <c r="A537">
        <v>534</v>
      </c>
      <c r="B537" t="s">
        <v>1812</v>
      </c>
      <c r="C537" t="s">
        <v>1820</v>
      </c>
      <c r="D537" t="s">
        <v>69</v>
      </c>
      <c r="I537" t="s">
        <v>1821</v>
      </c>
      <c r="Q537" t="s">
        <v>1822</v>
      </c>
      <c r="R537" t="s">
        <v>1823</v>
      </c>
      <c r="S537" s="1" t="s">
        <v>73</v>
      </c>
      <c r="T537" t="s">
        <v>44</v>
      </c>
      <c r="U537" t="s">
        <v>36</v>
      </c>
      <c r="V537" t="s">
        <v>36</v>
      </c>
      <c r="X537" t="s">
        <v>90</v>
      </c>
      <c r="Y537" t="s">
        <v>36</v>
      </c>
      <c r="Z537" t="s">
        <v>45</v>
      </c>
      <c r="AA537" t="s">
        <v>45</v>
      </c>
      <c r="AB537" t="s">
        <v>37</v>
      </c>
      <c r="AD537" t="s">
        <v>37</v>
      </c>
      <c r="AE537" t="s">
        <v>37</v>
      </c>
      <c r="AF537" t="s">
        <v>37</v>
      </c>
    </row>
    <row r="538" spans="1:32">
      <c r="A538">
        <v>535</v>
      </c>
      <c r="B538" t="s">
        <v>1812</v>
      </c>
      <c r="C538" t="s">
        <v>1824</v>
      </c>
      <c r="D538" t="s">
        <v>48</v>
      </c>
      <c r="J538" t="s">
        <v>1825</v>
      </c>
      <c r="Q538" t="s">
        <v>1826</v>
      </c>
      <c r="R538" t="s">
        <v>1827</v>
      </c>
      <c r="S538" s="1" t="s">
        <v>64</v>
      </c>
      <c r="T538" t="s">
        <v>44</v>
      </c>
      <c r="U538" t="s">
        <v>36</v>
      </c>
      <c r="V538" t="s">
        <v>36</v>
      </c>
      <c r="X538" t="s">
        <v>90</v>
      </c>
      <c r="Y538" t="s">
        <v>46</v>
      </c>
      <c r="Z538" t="s">
        <v>46</v>
      </c>
      <c r="AA538" t="s">
        <v>46</v>
      </c>
      <c r="AB538" t="s">
        <v>65</v>
      </c>
      <c r="AD538" t="s">
        <v>1828</v>
      </c>
      <c r="AE538" t="s">
        <v>1829</v>
      </c>
      <c r="AF538" t="s">
        <v>64</v>
      </c>
    </row>
    <row r="539" spans="1:32">
      <c r="A539">
        <v>536</v>
      </c>
      <c r="B539" t="s">
        <v>1812</v>
      </c>
      <c r="C539" t="s">
        <v>1830</v>
      </c>
      <c r="D539" t="s">
        <v>48</v>
      </c>
      <c r="J539" t="s">
        <v>1831</v>
      </c>
      <c r="Q539" t="s">
        <v>1832</v>
      </c>
      <c r="R539" t="s">
        <v>1833</v>
      </c>
      <c r="S539" s="1" t="s">
        <v>43</v>
      </c>
      <c r="T539" t="s">
        <v>195</v>
      </c>
      <c r="U539" t="s">
        <v>79</v>
      </c>
      <c r="V539" t="s">
        <v>80</v>
      </c>
      <c r="W539" t="s">
        <v>1581</v>
      </c>
      <c r="X539" t="s">
        <v>1834</v>
      </c>
      <c r="Y539" t="s">
        <v>174</v>
      </c>
      <c r="Z539" t="s">
        <v>165</v>
      </c>
      <c r="AA539" t="s">
        <v>45</v>
      </c>
      <c r="AB539" t="s">
        <v>37</v>
      </c>
      <c r="AD539" t="s">
        <v>37</v>
      </c>
      <c r="AE539" t="s">
        <v>37</v>
      </c>
      <c r="AF539" t="s">
        <v>37</v>
      </c>
    </row>
    <row r="540" spans="1:32">
      <c r="A540">
        <v>537</v>
      </c>
      <c r="B540" t="s">
        <v>1812</v>
      </c>
      <c r="C540" t="s">
        <v>1835</v>
      </c>
      <c r="D540" t="s">
        <v>60</v>
      </c>
      <c r="J540" t="s">
        <v>1836</v>
      </c>
      <c r="Q540" t="s">
        <v>1837</v>
      </c>
      <c r="R540" t="s">
        <v>1838</v>
      </c>
      <c r="S540" s="1" t="s">
        <v>210</v>
      </c>
      <c r="T540" t="s">
        <v>35</v>
      </c>
      <c r="U540" t="s">
        <v>45</v>
      </c>
      <c r="V540" t="s">
        <v>45</v>
      </c>
      <c r="X540" t="s">
        <v>45</v>
      </c>
      <c r="Y540" t="s">
        <v>165</v>
      </c>
      <c r="Z540" t="s">
        <v>165</v>
      </c>
      <c r="AA540" t="s">
        <v>165</v>
      </c>
      <c r="AB540" t="s">
        <v>45</v>
      </c>
      <c r="AD540" t="s">
        <v>37</v>
      </c>
      <c r="AE540" t="s">
        <v>37</v>
      </c>
      <c r="AF540" t="s">
        <v>37</v>
      </c>
    </row>
    <row r="541" spans="1:32">
      <c r="A541">
        <v>538</v>
      </c>
      <c r="B541" t="s">
        <v>1812</v>
      </c>
      <c r="C541" t="s">
        <v>211</v>
      </c>
      <c r="D541" t="s">
        <v>69</v>
      </c>
      <c r="K541" t="s">
        <v>212</v>
      </c>
      <c r="Q541" t="s">
        <v>1839</v>
      </c>
      <c r="R541" t="s">
        <v>1840</v>
      </c>
      <c r="S541" s="1" t="s">
        <v>73</v>
      </c>
      <c r="T541" t="s">
        <v>262</v>
      </c>
      <c r="U541" t="s">
        <v>36</v>
      </c>
      <c r="V541" t="s">
        <v>36</v>
      </c>
      <c r="X541" t="s">
        <v>90</v>
      </c>
      <c r="Y541" t="s">
        <v>36</v>
      </c>
      <c r="Z541" t="s">
        <v>36</v>
      </c>
      <c r="AA541" t="s">
        <v>45</v>
      </c>
      <c r="AB541" t="s">
        <v>37</v>
      </c>
      <c r="AD541" t="s">
        <v>37</v>
      </c>
      <c r="AE541" t="s">
        <v>37</v>
      </c>
      <c r="AF541" t="s">
        <v>37</v>
      </c>
    </row>
    <row r="542" spans="1:32">
      <c r="A542">
        <v>539</v>
      </c>
      <c r="B542" t="s">
        <v>1812</v>
      </c>
      <c r="C542" t="s">
        <v>215</v>
      </c>
      <c r="D542" t="s">
        <v>48</v>
      </c>
      <c r="L542" t="s">
        <v>216</v>
      </c>
      <c r="Q542" t="s">
        <v>1841</v>
      </c>
      <c r="R542" t="s">
        <v>1842</v>
      </c>
      <c r="S542" s="1" t="s">
        <v>43</v>
      </c>
      <c r="T542" t="s">
        <v>262</v>
      </c>
      <c r="U542" t="s">
        <v>89</v>
      </c>
      <c r="V542" t="s">
        <v>58</v>
      </c>
      <c r="X542" t="s">
        <v>90</v>
      </c>
      <c r="Y542" t="s">
        <v>165</v>
      </c>
      <c r="Z542" t="s">
        <v>165</v>
      </c>
      <c r="AA542" t="s">
        <v>165</v>
      </c>
      <c r="AB542" t="s">
        <v>37</v>
      </c>
      <c r="AD542" t="s">
        <v>37</v>
      </c>
      <c r="AE542" t="s">
        <v>37</v>
      </c>
      <c r="AF542" t="s">
        <v>37</v>
      </c>
    </row>
    <row r="543" spans="1:32">
      <c r="A543">
        <v>540</v>
      </c>
      <c r="B543" t="s">
        <v>1812</v>
      </c>
      <c r="C543" t="s">
        <v>219</v>
      </c>
      <c r="D543" t="s">
        <v>48</v>
      </c>
      <c r="L543" t="s">
        <v>220</v>
      </c>
      <c r="Q543" t="s">
        <v>1843</v>
      </c>
      <c r="R543" t="s">
        <v>1844</v>
      </c>
      <c r="S543" s="1" t="s">
        <v>43</v>
      </c>
      <c r="T543" t="s">
        <v>262</v>
      </c>
      <c r="U543" t="s">
        <v>89</v>
      </c>
      <c r="V543" t="s">
        <v>58</v>
      </c>
      <c r="X543" t="s">
        <v>90</v>
      </c>
      <c r="Y543" t="s">
        <v>165</v>
      </c>
      <c r="Z543" t="s">
        <v>165</v>
      </c>
      <c r="AA543" t="s">
        <v>165</v>
      </c>
      <c r="AB543" t="s">
        <v>223</v>
      </c>
      <c r="AD543" t="s">
        <v>1845</v>
      </c>
      <c r="AE543" t="s">
        <v>1846</v>
      </c>
      <c r="AF543" t="s">
        <v>43</v>
      </c>
    </row>
    <row r="544" spans="1:32">
      <c r="A544">
        <v>541</v>
      </c>
      <c r="B544" t="s">
        <v>1812</v>
      </c>
      <c r="C544" t="s">
        <v>226</v>
      </c>
      <c r="D544" t="s">
        <v>48</v>
      </c>
      <c r="L544" t="s">
        <v>227</v>
      </c>
      <c r="Q544" t="s">
        <v>1847</v>
      </c>
      <c r="R544" t="s">
        <v>1848</v>
      </c>
      <c r="S544" s="1" t="s">
        <v>43</v>
      </c>
      <c r="T544" t="s">
        <v>262</v>
      </c>
      <c r="U544" t="s">
        <v>36</v>
      </c>
      <c r="V544" t="s">
        <v>36</v>
      </c>
      <c r="X544" t="s">
        <v>90</v>
      </c>
      <c r="Y544" t="s">
        <v>46</v>
      </c>
      <c r="Z544" t="s">
        <v>46</v>
      </c>
      <c r="AA544" t="s">
        <v>46</v>
      </c>
      <c r="AB544" t="s">
        <v>37</v>
      </c>
      <c r="AD544" t="s">
        <v>37</v>
      </c>
      <c r="AE544" t="s">
        <v>37</v>
      </c>
      <c r="AF544" t="s">
        <v>37</v>
      </c>
    </row>
    <row r="545" spans="1:32">
      <c r="A545">
        <v>542</v>
      </c>
      <c r="B545" t="s">
        <v>1812</v>
      </c>
      <c r="C545" t="s">
        <v>1849</v>
      </c>
      <c r="D545" t="s">
        <v>60</v>
      </c>
      <c r="J545" t="s">
        <v>1850</v>
      </c>
      <c r="Q545" t="s">
        <v>1851</v>
      </c>
      <c r="R545" t="s">
        <v>1852</v>
      </c>
      <c r="S545" s="1" t="s">
        <v>64</v>
      </c>
      <c r="T545" t="s">
        <v>44</v>
      </c>
      <c r="U545" t="s">
        <v>36</v>
      </c>
      <c r="V545" t="s">
        <v>36</v>
      </c>
      <c r="X545" t="s">
        <v>90</v>
      </c>
      <c r="Y545" t="s">
        <v>165</v>
      </c>
      <c r="Z545" t="s">
        <v>165</v>
      </c>
      <c r="AA545" t="s">
        <v>165</v>
      </c>
      <c r="AB545" t="s">
        <v>37</v>
      </c>
      <c r="AD545" t="s">
        <v>37</v>
      </c>
      <c r="AE545" t="s">
        <v>37</v>
      </c>
      <c r="AF545" t="s">
        <v>37</v>
      </c>
    </row>
    <row r="546" spans="1:32">
      <c r="A546">
        <v>543</v>
      </c>
      <c r="B546" t="s">
        <v>1812</v>
      </c>
      <c r="C546" t="s">
        <v>1853</v>
      </c>
      <c r="D546" t="s">
        <v>69</v>
      </c>
      <c r="K546" t="s">
        <v>1854</v>
      </c>
      <c r="Q546" t="s">
        <v>1855</v>
      </c>
      <c r="R546" t="s">
        <v>1856</v>
      </c>
      <c r="S546" s="1" t="s">
        <v>34</v>
      </c>
      <c r="T546" t="s">
        <v>44</v>
      </c>
      <c r="U546" t="s">
        <v>36</v>
      </c>
      <c r="V546" t="s">
        <v>36</v>
      </c>
      <c r="X546" t="s">
        <v>90</v>
      </c>
      <c r="Y546" t="s">
        <v>36</v>
      </c>
      <c r="Z546" t="s">
        <v>45</v>
      </c>
      <c r="AA546" t="s">
        <v>45</v>
      </c>
      <c r="AB546" t="s">
        <v>37</v>
      </c>
      <c r="AD546" t="s">
        <v>37</v>
      </c>
      <c r="AE546" t="s">
        <v>37</v>
      </c>
      <c r="AF546" t="s">
        <v>37</v>
      </c>
    </row>
    <row r="547" spans="1:32">
      <c r="A547">
        <v>544</v>
      </c>
      <c r="B547" t="s">
        <v>1812</v>
      </c>
      <c r="C547" t="s">
        <v>1857</v>
      </c>
      <c r="D547" t="s">
        <v>60</v>
      </c>
      <c r="L547" t="s">
        <v>1858</v>
      </c>
      <c r="Q547" t="s">
        <v>1859</v>
      </c>
      <c r="R547" t="s">
        <v>1860</v>
      </c>
      <c r="S547" s="1" t="s">
        <v>43</v>
      </c>
      <c r="T547" t="s">
        <v>44</v>
      </c>
      <c r="U547" t="s">
        <v>36</v>
      </c>
      <c r="V547" t="s">
        <v>36</v>
      </c>
      <c r="X547" t="s">
        <v>90</v>
      </c>
      <c r="Y547" t="s">
        <v>165</v>
      </c>
      <c r="Z547" t="s">
        <v>165</v>
      </c>
      <c r="AA547" t="s">
        <v>45</v>
      </c>
      <c r="AB547" t="s">
        <v>37</v>
      </c>
      <c r="AD547" t="s">
        <v>37</v>
      </c>
      <c r="AE547" t="s">
        <v>37</v>
      </c>
      <c r="AF547" t="s">
        <v>37</v>
      </c>
    </row>
    <row r="548" spans="1:32">
      <c r="A548">
        <v>545</v>
      </c>
      <c r="B548" t="s">
        <v>1812</v>
      </c>
      <c r="C548" t="s">
        <v>236</v>
      </c>
      <c r="D548" t="s">
        <v>69</v>
      </c>
      <c r="M548" t="s">
        <v>237</v>
      </c>
      <c r="Q548" t="s">
        <v>1861</v>
      </c>
      <c r="R548" t="s">
        <v>1862</v>
      </c>
      <c r="S548" s="1" t="s">
        <v>34</v>
      </c>
      <c r="T548" t="s">
        <v>44</v>
      </c>
      <c r="U548" t="s">
        <v>36</v>
      </c>
      <c r="V548" t="s">
        <v>36</v>
      </c>
      <c r="X548" t="s">
        <v>90</v>
      </c>
      <c r="Y548" t="s">
        <v>36</v>
      </c>
      <c r="Z548" t="s">
        <v>45</v>
      </c>
      <c r="AA548" t="s">
        <v>45</v>
      </c>
      <c r="AB548" t="s">
        <v>37</v>
      </c>
      <c r="AD548" t="s">
        <v>37</v>
      </c>
      <c r="AE548" t="s">
        <v>37</v>
      </c>
      <c r="AF548" t="s">
        <v>37</v>
      </c>
    </row>
    <row r="549" spans="1:32">
      <c r="A549">
        <v>546</v>
      </c>
      <c r="B549" t="s">
        <v>1812</v>
      </c>
      <c r="C549" t="s">
        <v>240</v>
      </c>
      <c r="D549" t="s">
        <v>48</v>
      </c>
      <c r="N549" t="s">
        <v>241</v>
      </c>
      <c r="Q549" t="s">
        <v>1863</v>
      </c>
      <c r="R549" t="s">
        <v>1864</v>
      </c>
      <c r="S549" s="1" t="s">
        <v>64</v>
      </c>
      <c r="T549" t="s">
        <v>44</v>
      </c>
      <c r="U549" t="s">
        <v>36</v>
      </c>
      <c r="V549" t="s">
        <v>36</v>
      </c>
      <c r="X549" t="s">
        <v>90</v>
      </c>
      <c r="Y549" t="s">
        <v>165</v>
      </c>
      <c r="Z549" t="s">
        <v>165</v>
      </c>
      <c r="AA549" t="s">
        <v>45</v>
      </c>
      <c r="AB549" t="s">
        <v>37</v>
      </c>
      <c r="AD549" t="s">
        <v>37</v>
      </c>
      <c r="AE549" t="s">
        <v>37</v>
      </c>
      <c r="AF549" t="s">
        <v>37</v>
      </c>
    </row>
    <row r="550" spans="1:32">
      <c r="A550">
        <v>547</v>
      </c>
      <c r="B550" t="s">
        <v>1812</v>
      </c>
      <c r="C550" t="s">
        <v>1865</v>
      </c>
      <c r="D550" t="s">
        <v>48</v>
      </c>
      <c r="N550" t="s">
        <v>1866</v>
      </c>
      <c r="Q550" t="s">
        <v>1867</v>
      </c>
      <c r="R550" t="s">
        <v>1868</v>
      </c>
      <c r="S550" s="1" t="s">
        <v>64</v>
      </c>
      <c r="T550" t="s">
        <v>44</v>
      </c>
      <c r="U550" t="s">
        <v>36</v>
      </c>
      <c r="V550" t="s">
        <v>36</v>
      </c>
      <c r="X550" t="s">
        <v>90</v>
      </c>
      <c r="Y550" t="s">
        <v>165</v>
      </c>
      <c r="Z550" t="s">
        <v>165</v>
      </c>
      <c r="AA550" t="s">
        <v>74</v>
      </c>
      <c r="AB550" t="s">
        <v>37</v>
      </c>
      <c r="AD550" t="s">
        <v>37</v>
      </c>
      <c r="AE550" t="s">
        <v>37</v>
      </c>
      <c r="AF550" t="s">
        <v>37</v>
      </c>
    </row>
    <row r="551" spans="1:32">
      <c r="A551">
        <v>548</v>
      </c>
      <c r="B551" t="s">
        <v>1812</v>
      </c>
      <c r="C551" t="s">
        <v>264</v>
      </c>
      <c r="D551" t="s">
        <v>48</v>
      </c>
      <c r="N551" t="s">
        <v>265</v>
      </c>
      <c r="Q551" t="s">
        <v>1869</v>
      </c>
      <c r="R551" t="s">
        <v>1870</v>
      </c>
      <c r="S551" s="1" t="s">
        <v>43</v>
      </c>
      <c r="T551" t="s">
        <v>195</v>
      </c>
      <c r="U551" t="s">
        <v>37</v>
      </c>
      <c r="V551" t="s">
        <v>37</v>
      </c>
      <c r="X551" t="s">
        <v>37</v>
      </c>
      <c r="Y551" t="s">
        <v>165</v>
      </c>
      <c r="Z551" t="s">
        <v>165</v>
      </c>
      <c r="AA551" t="s">
        <v>74</v>
      </c>
      <c r="AB551" t="s">
        <v>37</v>
      </c>
      <c r="AD551" t="s">
        <v>37</v>
      </c>
      <c r="AE551" t="s">
        <v>37</v>
      </c>
      <c r="AF551" t="s">
        <v>37</v>
      </c>
    </row>
    <row r="552" spans="1:32">
      <c r="A552">
        <v>549</v>
      </c>
      <c r="B552" t="s">
        <v>1812</v>
      </c>
      <c r="C552" t="s">
        <v>1871</v>
      </c>
      <c r="D552" t="s">
        <v>60</v>
      </c>
      <c r="L552" t="s">
        <v>1872</v>
      </c>
      <c r="Q552" t="s">
        <v>1873</v>
      </c>
      <c r="R552" t="s">
        <v>1874</v>
      </c>
      <c r="S552" s="1" t="s">
        <v>43</v>
      </c>
      <c r="T552" t="s">
        <v>44</v>
      </c>
      <c r="U552" t="s">
        <v>36</v>
      </c>
      <c r="V552" t="s">
        <v>36</v>
      </c>
      <c r="X552" t="s">
        <v>90</v>
      </c>
      <c r="Y552" t="s">
        <v>174</v>
      </c>
      <c r="Z552" t="s">
        <v>174</v>
      </c>
      <c r="AA552" t="s">
        <v>174</v>
      </c>
      <c r="AB552" t="s">
        <v>36</v>
      </c>
      <c r="AD552" t="s">
        <v>37</v>
      </c>
      <c r="AE552" t="s">
        <v>37</v>
      </c>
      <c r="AF552" t="s">
        <v>37</v>
      </c>
    </row>
    <row r="553" spans="1:32">
      <c r="A553">
        <v>550</v>
      </c>
      <c r="B553" t="s">
        <v>1812</v>
      </c>
      <c r="C553" t="s">
        <v>236</v>
      </c>
      <c r="D553" t="s">
        <v>69</v>
      </c>
      <c r="M553" t="s">
        <v>237</v>
      </c>
      <c r="Q553" t="s">
        <v>1875</v>
      </c>
      <c r="R553" t="s">
        <v>1876</v>
      </c>
      <c r="S553" s="1" t="s">
        <v>34</v>
      </c>
      <c r="T553" t="s">
        <v>44</v>
      </c>
      <c r="U553" t="s">
        <v>36</v>
      </c>
      <c r="V553" t="s">
        <v>36</v>
      </c>
      <c r="X553" t="s">
        <v>90</v>
      </c>
      <c r="Y553" t="s">
        <v>36</v>
      </c>
      <c r="Z553" t="s">
        <v>45</v>
      </c>
      <c r="AA553" t="s">
        <v>45</v>
      </c>
      <c r="AB553" t="s">
        <v>37</v>
      </c>
      <c r="AD553" t="s">
        <v>37</v>
      </c>
      <c r="AE553" t="s">
        <v>37</v>
      </c>
      <c r="AF553" t="s">
        <v>37</v>
      </c>
    </row>
    <row r="554" spans="1:32">
      <c r="A554">
        <v>551</v>
      </c>
      <c r="B554" t="s">
        <v>1812</v>
      </c>
      <c r="C554" t="s">
        <v>240</v>
      </c>
      <c r="D554" t="s">
        <v>48</v>
      </c>
      <c r="N554" t="s">
        <v>241</v>
      </c>
      <c r="Q554" t="s">
        <v>1877</v>
      </c>
      <c r="R554" t="s">
        <v>1878</v>
      </c>
      <c r="S554" s="1" t="s">
        <v>64</v>
      </c>
      <c r="T554" t="s">
        <v>44</v>
      </c>
      <c r="U554" t="s">
        <v>36</v>
      </c>
      <c r="V554" t="s">
        <v>36</v>
      </c>
      <c r="X554" t="s">
        <v>90</v>
      </c>
      <c r="Y554" t="s">
        <v>174</v>
      </c>
      <c r="Z554" t="s">
        <v>174</v>
      </c>
      <c r="AA554" t="s">
        <v>174</v>
      </c>
      <c r="AB554" t="s">
        <v>223</v>
      </c>
      <c r="AD554" t="s">
        <v>1879</v>
      </c>
      <c r="AE554" t="s">
        <v>1880</v>
      </c>
      <c r="AF554" t="s">
        <v>252</v>
      </c>
    </row>
    <row r="555" spans="1:32">
      <c r="A555">
        <v>552</v>
      </c>
      <c r="B555" t="s">
        <v>1812</v>
      </c>
      <c r="C555" t="s">
        <v>1865</v>
      </c>
      <c r="D555" t="s">
        <v>48</v>
      </c>
      <c r="N555" t="s">
        <v>1866</v>
      </c>
      <c r="Q555" t="s">
        <v>1881</v>
      </c>
      <c r="R555" t="s">
        <v>1882</v>
      </c>
      <c r="S555" s="1" t="s">
        <v>64</v>
      </c>
      <c r="T555" t="s">
        <v>44</v>
      </c>
      <c r="U555" t="s">
        <v>36</v>
      </c>
      <c r="V555" t="s">
        <v>36</v>
      </c>
      <c r="X555" t="s">
        <v>90</v>
      </c>
      <c r="Y555" t="s">
        <v>165</v>
      </c>
      <c r="Z555" t="s">
        <v>165</v>
      </c>
      <c r="AA555" t="s">
        <v>165</v>
      </c>
      <c r="AB555" t="s">
        <v>223</v>
      </c>
      <c r="AD555" t="s">
        <v>1883</v>
      </c>
      <c r="AE555" t="s">
        <v>1884</v>
      </c>
      <c r="AF555" t="s">
        <v>43</v>
      </c>
    </row>
    <row r="556" spans="1:32">
      <c r="A556">
        <v>553</v>
      </c>
      <c r="B556" t="s">
        <v>1812</v>
      </c>
      <c r="C556" t="s">
        <v>264</v>
      </c>
      <c r="D556" t="s">
        <v>48</v>
      </c>
      <c r="N556" t="s">
        <v>265</v>
      </c>
      <c r="Q556" t="s">
        <v>1885</v>
      </c>
      <c r="R556" t="s">
        <v>1886</v>
      </c>
      <c r="S556" s="1" t="s">
        <v>43</v>
      </c>
      <c r="T556" t="s">
        <v>195</v>
      </c>
      <c r="U556" t="s">
        <v>37</v>
      </c>
      <c r="V556" t="s">
        <v>37</v>
      </c>
      <c r="X556" t="s">
        <v>37</v>
      </c>
      <c r="Y556" t="s">
        <v>165</v>
      </c>
      <c r="Z556" t="s">
        <v>165</v>
      </c>
      <c r="AA556" t="s">
        <v>165</v>
      </c>
      <c r="AB556" t="s">
        <v>37</v>
      </c>
      <c r="AD556" t="s">
        <v>37</v>
      </c>
      <c r="AE556" t="s">
        <v>37</v>
      </c>
      <c r="AF556" t="s">
        <v>37</v>
      </c>
    </row>
    <row r="557" spans="1:32">
      <c r="A557">
        <v>554</v>
      </c>
      <c r="B557" t="s">
        <v>1812</v>
      </c>
      <c r="C557" t="s">
        <v>1887</v>
      </c>
      <c r="D557" t="s">
        <v>60</v>
      </c>
      <c r="L557" t="s">
        <v>1888</v>
      </c>
      <c r="Q557" t="s">
        <v>1889</v>
      </c>
      <c r="R557" t="s">
        <v>1890</v>
      </c>
      <c r="S557" s="1" t="s">
        <v>43</v>
      </c>
      <c r="T557" t="s">
        <v>44</v>
      </c>
      <c r="U557" t="s">
        <v>36</v>
      </c>
      <c r="V557" t="s">
        <v>36</v>
      </c>
      <c r="X557" t="s">
        <v>37</v>
      </c>
      <c r="Y557" t="s">
        <v>174</v>
      </c>
      <c r="Z557" t="s">
        <v>174</v>
      </c>
      <c r="AA557" t="s">
        <v>45</v>
      </c>
      <c r="AB557" t="s">
        <v>36</v>
      </c>
      <c r="AD557" t="s">
        <v>37</v>
      </c>
      <c r="AE557" t="s">
        <v>37</v>
      </c>
      <c r="AF557" t="s">
        <v>37</v>
      </c>
    </row>
    <row r="558" spans="1:32">
      <c r="A558">
        <v>555</v>
      </c>
      <c r="B558" t="s">
        <v>1812</v>
      </c>
      <c r="C558" t="s">
        <v>236</v>
      </c>
      <c r="D558" t="s">
        <v>69</v>
      </c>
      <c r="M558" t="s">
        <v>237</v>
      </c>
      <c r="Q558" t="s">
        <v>1891</v>
      </c>
      <c r="R558" t="s">
        <v>1892</v>
      </c>
      <c r="S558" s="1" t="s">
        <v>34</v>
      </c>
      <c r="T558" t="s">
        <v>44</v>
      </c>
      <c r="U558" t="s">
        <v>36</v>
      </c>
      <c r="V558" t="s">
        <v>36</v>
      </c>
      <c r="X558" t="s">
        <v>37</v>
      </c>
      <c r="Y558" t="s">
        <v>36</v>
      </c>
      <c r="Z558" t="s">
        <v>45</v>
      </c>
      <c r="AA558" t="s">
        <v>45</v>
      </c>
      <c r="AB558" t="s">
        <v>37</v>
      </c>
      <c r="AD558" t="s">
        <v>37</v>
      </c>
      <c r="AE558" t="s">
        <v>37</v>
      </c>
      <c r="AF558" t="s">
        <v>37</v>
      </c>
    </row>
    <row r="559" spans="1:32">
      <c r="A559">
        <v>556</v>
      </c>
      <c r="B559" t="s">
        <v>1812</v>
      </c>
      <c r="C559" t="s">
        <v>240</v>
      </c>
      <c r="D559" t="s">
        <v>48</v>
      </c>
      <c r="N559" t="s">
        <v>241</v>
      </c>
      <c r="Q559" t="s">
        <v>1893</v>
      </c>
      <c r="R559" t="s">
        <v>1894</v>
      </c>
      <c r="S559" s="1" t="s">
        <v>64</v>
      </c>
      <c r="T559" t="s">
        <v>157</v>
      </c>
      <c r="U559" t="s">
        <v>37</v>
      </c>
      <c r="V559" t="s">
        <v>37</v>
      </c>
      <c r="X559" t="s">
        <v>37</v>
      </c>
      <c r="Y559" t="s">
        <v>174</v>
      </c>
      <c r="Z559" t="s">
        <v>174</v>
      </c>
      <c r="AA559" t="s">
        <v>45</v>
      </c>
      <c r="AB559" t="s">
        <v>223</v>
      </c>
      <c r="AD559" t="s">
        <v>1895</v>
      </c>
      <c r="AE559" t="s">
        <v>1896</v>
      </c>
      <c r="AF559" t="s">
        <v>43</v>
      </c>
    </row>
    <row r="560" spans="1:32">
      <c r="A560">
        <v>557</v>
      </c>
      <c r="B560" t="s">
        <v>1812</v>
      </c>
      <c r="C560" t="s">
        <v>1865</v>
      </c>
      <c r="D560" t="s">
        <v>48</v>
      </c>
      <c r="N560" t="s">
        <v>1866</v>
      </c>
      <c r="Q560" t="s">
        <v>1897</v>
      </c>
      <c r="R560" t="s">
        <v>1898</v>
      </c>
      <c r="S560" s="1" t="s">
        <v>64</v>
      </c>
      <c r="T560" t="s">
        <v>157</v>
      </c>
      <c r="U560" t="s">
        <v>37</v>
      </c>
      <c r="V560" t="s">
        <v>37</v>
      </c>
      <c r="X560" t="s">
        <v>37</v>
      </c>
      <c r="Y560" t="s">
        <v>165</v>
      </c>
      <c r="Z560" t="s">
        <v>165</v>
      </c>
      <c r="AA560" t="s">
        <v>45</v>
      </c>
      <c r="AB560" t="s">
        <v>37</v>
      </c>
      <c r="AD560" t="s">
        <v>37</v>
      </c>
      <c r="AE560" t="s">
        <v>37</v>
      </c>
      <c r="AF560" t="s">
        <v>37</v>
      </c>
    </row>
    <row r="561" spans="1:32">
      <c r="A561">
        <v>558</v>
      </c>
      <c r="B561" t="s">
        <v>1812</v>
      </c>
      <c r="C561" t="s">
        <v>258</v>
      </c>
      <c r="D561" t="s">
        <v>48</v>
      </c>
      <c r="N561" t="s">
        <v>259</v>
      </c>
      <c r="Q561" t="s">
        <v>1899</v>
      </c>
      <c r="R561" t="s">
        <v>1900</v>
      </c>
      <c r="S561" s="1" t="s">
        <v>43</v>
      </c>
      <c r="T561" t="s">
        <v>262</v>
      </c>
      <c r="U561" t="s">
        <v>263</v>
      </c>
      <c r="V561" t="s">
        <v>171</v>
      </c>
      <c r="X561" t="s">
        <v>37</v>
      </c>
      <c r="Y561" t="s">
        <v>165</v>
      </c>
      <c r="Z561" t="s">
        <v>165</v>
      </c>
      <c r="AA561" t="s">
        <v>37</v>
      </c>
      <c r="AB561" t="s">
        <v>37</v>
      </c>
      <c r="AD561" t="s">
        <v>37</v>
      </c>
      <c r="AE561" t="s">
        <v>37</v>
      </c>
      <c r="AF561" t="s">
        <v>37</v>
      </c>
    </row>
    <row r="562" spans="1:32">
      <c r="A562">
        <v>559</v>
      </c>
      <c r="B562" t="s">
        <v>1812</v>
      </c>
      <c r="C562" t="s">
        <v>264</v>
      </c>
      <c r="D562" t="s">
        <v>48</v>
      </c>
      <c r="N562" t="s">
        <v>265</v>
      </c>
      <c r="Q562" t="s">
        <v>1901</v>
      </c>
      <c r="R562" t="s">
        <v>1902</v>
      </c>
      <c r="S562" s="1" t="s">
        <v>43</v>
      </c>
      <c r="T562" t="s">
        <v>262</v>
      </c>
      <c r="U562" t="s">
        <v>37</v>
      </c>
      <c r="V562" t="s">
        <v>37</v>
      </c>
      <c r="X562" t="s">
        <v>37</v>
      </c>
      <c r="Y562" t="s">
        <v>165</v>
      </c>
      <c r="Z562" t="s">
        <v>165</v>
      </c>
      <c r="AA562" t="s">
        <v>45</v>
      </c>
      <c r="AB562" t="s">
        <v>37</v>
      </c>
      <c r="AD562" t="s">
        <v>37</v>
      </c>
      <c r="AE562" t="s">
        <v>37</v>
      </c>
      <c r="AF562" t="s">
        <v>37</v>
      </c>
    </row>
    <row r="563" spans="1:32">
      <c r="A563">
        <v>560</v>
      </c>
      <c r="B563" t="s">
        <v>1812</v>
      </c>
      <c r="C563" t="s">
        <v>274</v>
      </c>
      <c r="D563" t="s">
        <v>48</v>
      </c>
      <c r="N563" t="s">
        <v>1434</v>
      </c>
      <c r="Q563" t="s">
        <v>1903</v>
      </c>
      <c r="R563" t="s">
        <v>1904</v>
      </c>
      <c r="S563" s="1" t="s">
        <v>43</v>
      </c>
      <c r="T563" t="s">
        <v>157</v>
      </c>
      <c r="U563" t="s">
        <v>170</v>
      </c>
      <c r="V563" t="s">
        <v>171</v>
      </c>
      <c r="W563" t="s">
        <v>1905</v>
      </c>
      <c r="X563" t="s">
        <v>1906</v>
      </c>
      <c r="Y563" t="s">
        <v>174</v>
      </c>
      <c r="Z563" t="s">
        <v>174</v>
      </c>
      <c r="AA563" t="s">
        <v>45</v>
      </c>
      <c r="AB563" t="s">
        <v>36</v>
      </c>
      <c r="AD563" t="s">
        <v>37</v>
      </c>
      <c r="AE563" t="s">
        <v>37</v>
      </c>
      <c r="AF563" t="s">
        <v>37</v>
      </c>
    </row>
    <row r="564" spans="1:32">
      <c r="A564">
        <v>561</v>
      </c>
      <c r="B564" t="s">
        <v>1812</v>
      </c>
      <c r="C564" t="s">
        <v>278</v>
      </c>
      <c r="D564" t="s">
        <v>48</v>
      </c>
      <c r="N564" t="s">
        <v>279</v>
      </c>
      <c r="Q564" t="s">
        <v>1907</v>
      </c>
      <c r="R564" t="s">
        <v>281</v>
      </c>
      <c r="S564" s="1" t="s">
        <v>43</v>
      </c>
      <c r="T564" t="s">
        <v>262</v>
      </c>
      <c r="U564" t="s">
        <v>79</v>
      </c>
      <c r="V564" t="s">
        <v>80</v>
      </c>
      <c r="X564" t="s">
        <v>37</v>
      </c>
      <c r="Y564" t="s">
        <v>165</v>
      </c>
      <c r="Z564" t="s">
        <v>165</v>
      </c>
      <c r="AA564" t="s">
        <v>45</v>
      </c>
      <c r="AB564" t="s">
        <v>37</v>
      </c>
      <c r="AD564" t="s">
        <v>37</v>
      </c>
      <c r="AE564" t="s">
        <v>37</v>
      </c>
      <c r="AF564" t="s">
        <v>37</v>
      </c>
    </row>
    <row r="565" spans="1:32">
      <c r="A565">
        <v>562</v>
      </c>
      <c r="B565" t="s">
        <v>1812</v>
      </c>
      <c r="C565" t="s">
        <v>284</v>
      </c>
      <c r="D565" t="s">
        <v>48</v>
      </c>
      <c r="N565" t="s">
        <v>285</v>
      </c>
      <c r="Q565" t="s">
        <v>1908</v>
      </c>
      <c r="R565" t="s">
        <v>1909</v>
      </c>
      <c r="S565" s="1" t="s">
        <v>43</v>
      </c>
      <c r="T565" t="s">
        <v>262</v>
      </c>
      <c r="U565" t="s">
        <v>79</v>
      </c>
      <c r="V565" t="s">
        <v>80</v>
      </c>
      <c r="X565" t="s">
        <v>37</v>
      </c>
      <c r="Y565" t="s">
        <v>165</v>
      </c>
      <c r="Z565" t="s">
        <v>165</v>
      </c>
      <c r="AA565" t="s">
        <v>45</v>
      </c>
      <c r="AB565" t="s">
        <v>37</v>
      </c>
      <c r="AD565" t="s">
        <v>37</v>
      </c>
      <c r="AE565" t="s">
        <v>37</v>
      </c>
      <c r="AF565" t="s">
        <v>37</v>
      </c>
    </row>
    <row r="566" spans="1:32">
      <c r="A566">
        <v>563</v>
      </c>
      <c r="B566" t="s">
        <v>1812</v>
      </c>
      <c r="C566" t="s">
        <v>1887</v>
      </c>
      <c r="D566" t="s">
        <v>60</v>
      </c>
      <c r="L566" t="s">
        <v>1888</v>
      </c>
      <c r="Q566" t="s">
        <v>1910</v>
      </c>
      <c r="R566" t="s">
        <v>1911</v>
      </c>
      <c r="S566" s="1" t="s">
        <v>210</v>
      </c>
      <c r="T566" t="s">
        <v>195</v>
      </c>
      <c r="U566" t="s">
        <v>36</v>
      </c>
      <c r="V566" t="s">
        <v>36</v>
      </c>
      <c r="X566" t="s">
        <v>90</v>
      </c>
      <c r="Y566" t="s">
        <v>174</v>
      </c>
      <c r="Z566" t="s">
        <v>174</v>
      </c>
      <c r="AB566" t="s">
        <v>223</v>
      </c>
      <c r="AD566" t="s">
        <v>1912</v>
      </c>
      <c r="AE566" t="s">
        <v>1913</v>
      </c>
      <c r="AF566" t="s">
        <v>37</v>
      </c>
    </row>
    <row r="567" spans="1:32">
      <c r="A567">
        <v>564</v>
      </c>
      <c r="B567" t="s">
        <v>1812</v>
      </c>
      <c r="C567" t="s">
        <v>236</v>
      </c>
      <c r="D567" t="s">
        <v>69</v>
      </c>
      <c r="M567" t="s">
        <v>237</v>
      </c>
      <c r="Q567" t="s">
        <v>1914</v>
      </c>
      <c r="R567" t="s">
        <v>1915</v>
      </c>
      <c r="S567" s="1" t="s">
        <v>34</v>
      </c>
      <c r="T567" t="s">
        <v>195</v>
      </c>
      <c r="U567" t="s">
        <v>36</v>
      </c>
      <c r="V567" t="s">
        <v>36</v>
      </c>
      <c r="X567" t="s">
        <v>90</v>
      </c>
      <c r="Y567" t="s">
        <v>45</v>
      </c>
      <c r="Z567" t="s">
        <v>45</v>
      </c>
      <c r="AB567" t="s">
        <v>37</v>
      </c>
      <c r="AD567" t="s">
        <v>37</v>
      </c>
      <c r="AE567" t="s">
        <v>37</v>
      </c>
      <c r="AF567" t="s">
        <v>37</v>
      </c>
    </row>
    <row r="568" spans="1:32">
      <c r="A568">
        <v>565</v>
      </c>
      <c r="B568" t="s">
        <v>1812</v>
      </c>
      <c r="C568" t="s">
        <v>240</v>
      </c>
      <c r="D568" t="s">
        <v>48</v>
      </c>
      <c r="N568" t="s">
        <v>241</v>
      </c>
      <c r="Q568" t="s">
        <v>1916</v>
      </c>
      <c r="R568" t="s">
        <v>1894</v>
      </c>
      <c r="S568" s="1" t="s">
        <v>64</v>
      </c>
      <c r="T568" t="s">
        <v>195</v>
      </c>
      <c r="U568" t="s">
        <v>36</v>
      </c>
      <c r="V568" t="s">
        <v>36</v>
      </c>
      <c r="X568" t="s">
        <v>90</v>
      </c>
      <c r="Y568" t="s">
        <v>174</v>
      </c>
      <c r="Z568" t="s">
        <v>174</v>
      </c>
      <c r="AB568" t="s">
        <v>223</v>
      </c>
      <c r="AD568" t="s">
        <v>1917</v>
      </c>
      <c r="AE568" t="s">
        <v>1918</v>
      </c>
      <c r="AF568" t="s">
        <v>37</v>
      </c>
    </row>
    <row r="569" spans="1:32">
      <c r="A569">
        <v>566</v>
      </c>
      <c r="B569" t="s">
        <v>1812</v>
      </c>
      <c r="C569" t="s">
        <v>1865</v>
      </c>
      <c r="D569" t="s">
        <v>48</v>
      </c>
      <c r="N569" t="s">
        <v>1866</v>
      </c>
      <c r="Q569" t="s">
        <v>1919</v>
      </c>
      <c r="R569" t="s">
        <v>1898</v>
      </c>
      <c r="S569" s="1" t="s">
        <v>64</v>
      </c>
      <c r="T569" t="s">
        <v>195</v>
      </c>
      <c r="U569" t="s">
        <v>36</v>
      </c>
      <c r="V569" t="s">
        <v>36</v>
      </c>
      <c r="X569" t="s">
        <v>90</v>
      </c>
      <c r="Y569" t="s">
        <v>165</v>
      </c>
      <c r="Z569" t="s">
        <v>165</v>
      </c>
      <c r="AB569" t="s">
        <v>37</v>
      </c>
      <c r="AD569" t="s">
        <v>37</v>
      </c>
      <c r="AE569" t="s">
        <v>37</v>
      </c>
      <c r="AF569" t="s">
        <v>37</v>
      </c>
    </row>
    <row r="570" spans="1:32">
      <c r="A570">
        <v>567</v>
      </c>
      <c r="B570" t="s">
        <v>1812</v>
      </c>
      <c r="C570" t="s">
        <v>258</v>
      </c>
      <c r="D570" t="s">
        <v>48</v>
      </c>
      <c r="N570" t="s">
        <v>259</v>
      </c>
      <c r="Q570" t="s">
        <v>1899</v>
      </c>
      <c r="R570" t="s">
        <v>1900</v>
      </c>
      <c r="S570" s="1" t="s">
        <v>43</v>
      </c>
      <c r="T570" t="s">
        <v>262</v>
      </c>
      <c r="U570" t="s">
        <v>263</v>
      </c>
      <c r="V570" t="s">
        <v>171</v>
      </c>
      <c r="X570" t="s">
        <v>37</v>
      </c>
      <c r="Y570" t="s">
        <v>165</v>
      </c>
      <c r="Z570" t="s">
        <v>165</v>
      </c>
      <c r="AB570" t="s">
        <v>37</v>
      </c>
      <c r="AD570" t="s">
        <v>37</v>
      </c>
      <c r="AE570" t="s">
        <v>37</v>
      </c>
      <c r="AF570" t="s">
        <v>37</v>
      </c>
    </row>
    <row r="571" spans="1:32">
      <c r="A571">
        <v>568</v>
      </c>
      <c r="B571" t="s">
        <v>1812</v>
      </c>
      <c r="C571" t="s">
        <v>264</v>
      </c>
      <c r="D571" t="s">
        <v>48</v>
      </c>
      <c r="N571" t="s">
        <v>265</v>
      </c>
      <c r="Q571" t="s">
        <v>1920</v>
      </c>
      <c r="R571" t="s">
        <v>1921</v>
      </c>
      <c r="S571" s="1" t="s">
        <v>43</v>
      </c>
      <c r="T571" t="s">
        <v>195</v>
      </c>
      <c r="U571" t="s">
        <v>37</v>
      </c>
      <c r="V571" t="s">
        <v>37</v>
      </c>
      <c r="X571" t="s">
        <v>37</v>
      </c>
      <c r="Y571" t="s">
        <v>165</v>
      </c>
      <c r="Z571" t="s">
        <v>165</v>
      </c>
      <c r="AB571" t="s">
        <v>37</v>
      </c>
      <c r="AD571" t="s">
        <v>37</v>
      </c>
      <c r="AE571" t="s">
        <v>37</v>
      </c>
      <c r="AF571" t="s">
        <v>37</v>
      </c>
    </row>
    <row r="572" spans="1:32">
      <c r="A572">
        <v>569</v>
      </c>
      <c r="B572" t="s">
        <v>1812</v>
      </c>
      <c r="C572" t="s">
        <v>274</v>
      </c>
      <c r="D572" t="s">
        <v>48</v>
      </c>
      <c r="N572" t="s">
        <v>275</v>
      </c>
      <c r="Q572" t="s">
        <v>1903</v>
      </c>
      <c r="R572" t="s">
        <v>1922</v>
      </c>
      <c r="S572" s="1" t="s">
        <v>43</v>
      </c>
      <c r="T572" t="s">
        <v>195</v>
      </c>
      <c r="U572" t="s">
        <v>170</v>
      </c>
      <c r="V572" t="s">
        <v>171</v>
      </c>
      <c r="W572" t="s">
        <v>1581</v>
      </c>
      <c r="X572" t="s">
        <v>1741</v>
      </c>
      <c r="Y572" t="s">
        <v>174</v>
      </c>
      <c r="Z572" t="s">
        <v>174</v>
      </c>
      <c r="AB572" t="s">
        <v>223</v>
      </c>
      <c r="AD572" t="s">
        <v>1923</v>
      </c>
      <c r="AE572" t="s">
        <v>1924</v>
      </c>
      <c r="AF572" t="s">
        <v>37</v>
      </c>
    </row>
    <row r="573" spans="1:32">
      <c r="A573">
        <v>570</v>
      </c>
      <c r="B573" t="s">
        <v>1812</v>
      </c>
      <c r="C573" t="s">
        <v>278</v>
      </c>
      <c r="D573" t="s">
        <v>48</v>
      </c>
      <c r="N573" t="s">
        <v>279</v>
      </c>
      <c r="Q573" t="s">
        <v>1907</v>
      </c>
      <c r="R573" t="s">
        <v>281</v>
      </c>
      <c r="S573" s="1" t="s">
        <v>43</v>
      </c>
      <c r="T573" t="s">
        <v>195</v>
      </c>
      <c r="U573" t="s">
        <v>79</v>
      </c>
      <c r="V573" t="s">
        <v>80</v>
      </c>
      <c r="X573" t="s">
        <v>90</v>
      </c>
      <c r="Y573" t="s">
        <v>165</v>
      </c>
      <c r="Z573" t="s">
        <v>165</v>
      </c>
      <c r="AA573" t="s">
        <v>45</v>
      </c>
      <c r="AB573" t="s">
        <v>37</v>
      </c>
      <c r="AD573" t="s">
        <v>37</v>
      </c>
      <c r="AE573" t="s">
        <v>37</v>
      </c>
      <c r="AF573" t="s">
        <v>37</v>
      </c>
    </row>
    <row r="574" spans="1:32">
      <c r="A574">
        <v>571</v>
      </c>
      <c r="B574" t="s">
        <v>1812</v>
      </c>
      <c r="C574" t="s">
        <v>284</v>
      </c>
      <c r="D574" t="s">
        <v>48</v>
      </c>
      <c r="N574" t="s">
        <v>285</v>
      </c>
      <c r="Q574" t="s">
        <v>1908</v>
      </c>
      <c r="R574" t="s">
        <v>1925</v>
      </c>
      <c r="S574" s="1" t="s">
        <v>43</v>
      </c>
      <c r="T574" t="s">
        <v>195</v>
      </c>
      <c r="U574" t="s">
        <v>79</v>
      </c>
      <c r="V574" t="s">
        <v>80</v>
      </c>
      <c r="X574" t="s">
        <v>90</v>
      </c>
      <c r="Y574" t="s">
        <v>165</v>
      </c>
      <c r="Z574" t="s">
        <v>165</v>
      </c>
      <c r="AA574" t="s">
        <v>45</v>
      </c>
      <c r="AB574" t="s">
        <v>37</v>
      </c>
      <c r="AD574" t="s">
        <v>37</v>
      </c>
      <c r="AE574" t="s">
        <v>37</v>
      </c>
      <c r="AF574" t="s">
        <v>37</v>
      </c>
    </row>
    <row r="575" spans="1:32">
      <c r="A575">
        <v>572</v>
      </c>
      <c r="B575" t="s">
        <v>1812</v>
      </c>
      <c r="C575" t="s">
        <v>1926</v>
      </c>
      <c r="D575" t="s">
        <v>60</v>
      </c>
      <c r="L575" t="s">
        <v>1927</v>
      </c>
      <c r="Q575" t="s">
        <v>1928</v>
      </c>
      <c r="R575" t="s">
        <v>1929</v>
      </c>
      <c r="S575" s="1" t="s">
        <v>64</v>
      </c>
      <c r="T575" t="s">
        <v>44</v>
      </c>
      <c r="U575" t="s">
        <v>36</v>
      </c>
      <c r="V575" t="s">
        <v>36</v>
      </c>
      <c r="X575" t="s">
        <v>90</v>
      </c>
      <c r="Y575" t="s">
        <v>325</v>
      </c>
      <c r="Z575" t="s">
        <v>325</v>
      </c>
      <c r="AA575" t="s">
        <v>325</v>
      </c>
      <c r="AB575" t="s">
        <v>1930</v>
      </c>
      <c r="AD575" t="s">
        <v>1931</v>
      </c>
      <c r="AE575" t="s">
        <v>1932</v>
      </c>
      <c r="AF575" t="s">
        <v>64</v>
      </c>
    </row>
    <row r="576" spans="1:32">
      <c r="A576">
        <v>573</v>
      </c>
      <c r="B576" t="s">
        <v>1812</v>
      </c>
      <c r="C576" t="s">
        <v>1933</v>
      </c>
      <c r="D576" t="s">
        <v>69</v>
      </c>
      <c r="M576" t="s">
        <v>1934</v>
      </c>
      <c r="Q576" t="s">
        <v>1935</v>
      </c>
      <c r="R576" t="s">
        <v>1936</v>
      </c>
      <c r="S576" s="1" t="s">
        <v>34</v>
      </c>
      <c r="T576" t="s">
        <v>44</v>
      </c>
      <c r="U576" t="s">
        <v>36</v>
      </c>
      <c r="V576" t="s">
        <v>36</v>
      </c>
      <c r="X576" t="s">
        <v>90</v>
      </c>
      <c r="Y576" t="s">
        <v>36</v>
      </c>
      <c r="Z576" t="s">
        <v>45</v>
      </c>
      <c r="AA576" t="s">
        <v>45</v>
      </c>
      <c r="AB576" t="s">
        <v>37</v>
      </c>
      <c r="AD576" t="s">
        <v>37</v>
      </c>
      <c r="AE576" t="s">
        <v>37</v>
      </c>
      <c r="AF576" t="s">
        <v>37</v>
      </c>
    </row>
    <row r="577" spans="1:32">
      <c r="A577">
        <v>574</v>
      </c>
      <c r="B577" t="s">
        <v>1812</v>
      </c>
      <c r="C577" t="s">
        <v>1937</v>
      </c>
      <c r="D577" t="s">
        <v>48</v>
      </c>
      <c r="N577" t="s">
        <v>1938</v>
      </c>
      <c r="Q577" t="s">
        <v>1939</v>
      </c>
      <c r="R577" t="s">
        <v>1940</v>
      </c>
      <c r="S577" s="1" t="s">
        <v>43</v>
      </c>
      <c r="T577" t="s">
        <v>44</v>
      </c>
      <c r="U577" t="s">
        <v>1941</v>
      </c>
      <c r="V577" t="s">
        <v>171</v>
      </c>
      <c r="X577" t="s">
        <v>90</v>
      </c>
      <c r="Y577" t="s">
        <v>1012</v>
      </c>
      <c r="Z577" t="s">
        <v>165</v>
      </c>
      <c r="AA577" t="s">
        <v>45</v>
      </c>
      <c r="AB577" t="s">
        <v>37</v>
      </c>
      <c r="AD577" t="s">
        <v>37</v>
      </c>
      <c r="AE577" t="s">
        <v>37</v>
      </c>
      <c r="AF577" t="s">
        <v>37</v>
      </c>
    </row>
    <row r="578" spans="1:32">
      <c r="A578">
        <v>575</v>
      </c>
      <c r="B578" t="s">
        <v>1812</v>
      </c>
      <c r="C578" t="s">
        <v>1942</v>
      </c>
      <c r="D578" t="s">
        <v>48</v>
      </c>
      <c r="N578" t="s">
        <v>1943</v>
      </c>
      <c r="Q578" t="s">
        <v>1944</v>
      </c>
      <c r="R578" t="s">
        <v>1945</v>
      </c>
      <c r="S578" s="1" t="s">
        <v>64</v>
      </c>
      <c r="T578" t="s">
        <v>157</v>
      </c>
      <c r="U578" t="s">
        <v>615</v>
      </c>
      <c r="V578" t="s">
        <v>58</v>
      </c>
      <c r="W578" t="s">
        <v>355</v>
      </c>
      <c r="X578" t="s">
        <v>1209</v>
      </c>
      <c r="Y578" t="s">
        <v>158</v>
      </c>
      <c r="Z578" t="s">
        <v>158</v>
      </c>
      <c r="AA578" t="s">
        <v>158</v>
      </c>
      <c r="AB578" t="s">
        <v>65</v>
      </c>
      <c r="AD578" t="s">
        <v>1946</v>
      </c>
      <c r="AE578" t="s">
        <v>1947</v>
      </c>
      <c r="AF578" t="s">
        <v>64</v>
      </c>
    </row>
    <row r="579" spans="1:32">
      <c r="A579">
        <v>576</v>
      </c>
      <c r="B579" t="s">
        <v>1812</v>
      </c>
      <c r="C579" t="s">
        <v>1948</v>
      </c>
      <c r="D579" t="s">
        <v>48</v>
      </c>
      <c r="N579" t="s">
        <v>1949</v>
      </c>
      <c r="Q579" t="s">
        <v>1950</v>
      </c>
      <c r="R579" t="s">
        <v>1951</v>
      </c>
      <c r="S579" s="1" t="s">
        <v>43</v>
      </c>
      <c r="T579" t="s">
        <v>195</v>
      </c>
      <c r="U579" t="s">
        <v>1952</v>
      </c>
      <c r="V579" t="s">
        <v>1953</v>
      </c>
      <c r="W579" t="s">
        <v>355</v>
      </c>
      <c r="X579" t="s">
        <v>1954</v>
      </c>
      <c r="Y579" t="s">
        <v>165</v>
      </c>
      <c r="Z579" t="s">
        <v>165</v>
      </c>
      <c r="AA579" t="s">
        <v>165</v>
      </c>
      <c r="AB579" t="s">
        <v>223</v>
      </c>
      <c r="AD579" t="s">
        <v>1955</v>
      </c>
      <c r="AE579" t="s">
        <v>1956</v>
      </c>
      <c r="AF579" t="s">
        <v>43</v>
      </c>
    </row>
    <row r="580" spans="1:32">
      <c r="A580">
        <v>577</v>
      </c>
      <c r="B580" t="s">
        <v>1812</v>
      </c>
      <c r="C580" t="s">
        <v>1957</v>
      </c>
      <c r="D580" t="s">
        <v>60</v>
      </c>
      <c r="J580" t="s">
        <v>1958</v>
      </c>
      <c r="Q580" t="s">
        <v>1959</v>
      </c>
      <c r="R580" t="s">
        <v>1960</v>
      </c>
      <c r="S580" s="1" t="s">
        <v>64</v>
      </c>
      <c r="T580" t="s">
        <v>44</v>
      </c>
      <c r="U580" t="s">
        <v>36</v>
      </c>
      <c r="V580" t="s">
        <v>36</v>
      </c>
      <c r="X580" t="s">
        <v>90</v>
      </c>
      <c r="Y580" t="s">
        <v>325</v>
      </c>
      <c r="Z580" t="s">
        <v>325</v>
      </c>
      <c r="AA580" t="s">
        <v>325</v>
      </c>
      <c r="AB580" t="s">
        <v>37</v>
      </c>
      <c r="AD580" t="s">
        <v>37</v>
      </c>
      <c r="AE580" t="s">
        <v>37</v>
      </c>
      <c r="AF580" t="s">
        <v>37</v>
      </c>
    </row>
    <row r="581" spans="1:32">
      <c r="A581">
        <v>578</v>
      </c>
      <c r="B581" t="s">
        <v>1812</v>
      </c>
      <c r="C581" t="s">
        <v>1961</v>
      </c>
      <c r="D581" t="s">
        <v>69</v>
      </c>
      <c r="K581" t="s">
        <v>1962</v>
      </c>
      <c r="Q581" t="s">
        <v>1963</v>
      </c>
      <c r="R581" t="s">
        <v>1964</v>
      </c>
      <c r="S581" s="1" t="s">
        <v>1965</v>
      </c>
      <c r="T581" t="s">
        <v>44</v>
      </c>
      <c r="U581" t="s">
        <v>36</v>
      </c>
      <c r="V581" t="s">
        <v>36</v>
      </c>
      <c r="X581" t="s">
        <v>90</v>
      </c>
      <c r="Y581" t="s">
        <v>36</v>
      </c>
      <c r="Z581" t="s">
        <v>45</v>
      </c>
      <c r="AA581" t="s">
        <v>45</v>
      </c>
      <c r="AB581" t="s">
        <v>37</v>
      </c>
      <c r="AD581" t="s">
        <v>37</v>
      </c>
      <c r="AE581" t="s">
        <v>37</v>
      </c>
      <c r="AF581" t="s">
        <v>37</v>
      </c>
    </row>
    <row r="582" spans="1:32">
      <c r="A582">
        <v>579</v>
      </c>
      <c r="B582" t="s">
        <v>1812</v>
      </c>
      <c r="C582" t="s">
        <v>1966</v>
      </c>
      <c r="D582" t="s">
        <v>48</v>
      </c>
      <c r="L582" t="s">
        <v>1967</v>
      </c>
      <c r="Q582" t="s">
        <v>1968</v>
      </c>
      <c r="R582" t="s">
        <v>1969</v>
      </c>
      <c r="S582" s="1" t="s">
        <v>43</v>
      </c>
      <c r="T582" t="s">
        <v>1970</v>
      </c>
      <c r="U582" t="s">
        <v>1952</v>
      </c>
      <c r="V582" t="s">
        <v>1953</v>
      </c>
      <c r="W582" t="s">
        <v>355</v>
      </c>
      <c r="X582" t="s">
        <v>1971</v>
      </c>
      <c r="Y582" t="s">
        <v>1972</v>
      </c>
      <c r="Z582" t="s">
        <v>1972</v>
      </c>
      <c r="AA582" t="s">
        <v>45</v>
      </c>
      <c r="AB582" t="s">
        <v>37</v>
      </c>
      <c r="AD582" t="s">
        <v>37</v>
      </c>
      <c r="AE582" t="s">
        <v>37</v>
      </c>
      <c r="AF582" t="s">
        <v>37</v>
      </c>
    </row>
    <row r="583" spans="1:32">
      <c r="A583">
        <v>580</v>
      </c>
      <c r="B583" t="s">
        <v>1812</v>
      </c>
      <c r="C583" t="s">
        <v>1973</v>
      </c>
      <c r="D583" t="s">
        <v>48</v>
      </c>
      <c r="L583" t="s">
        <v>1974</v>
      </c>
      <c r="Q583" t="s">
        <v>1975</v>
      </c>
      <c r="R583" t="s">
        <v>1976</v>
      </c>
      <c r="S583" s="1" t="s">
        <v>43</v>
      </c>
      <c r="T583" t="s">
        <v>1970</v>
      </c>
      <c r="U583" t="s">
        <v>1952</v>
      </c>
      <c r="V583" t="s">
        <v>1953</v>
      </c>
      <c r="W583" t="s">
        <v>355</v>
      </c>
      <c r="X583" t="s">
        <v>1971</v>
      </c>
      <c r="Y583" t="s">
        <v>1972</v>
      </c>
      <c r="Z583" t="s">
        <v>1972</v>
      </c>
      <c r="AA583" t="s">
        <v>45</v>
      </c>
      <c r="AB583" t="s">
        <v>37</v>
      </c>
      <c r="AD583" t="s">
        <v>37</v>
      </c>
      <c r="AE583" t="s">
        <v>37</v>
      </c>
      <c r="AF583" t="s">
        <v>37</v>
      </c>
    </row>
    <row r="584" spans="1:32">
      <c r="A584">
        <v>581</v>
      </c>
      <c r="B584" t="s">
        <v>1812</v>
      </c>
      <c r="C584" t="s">
        <v>1977</v>
      </c>
      <c r="D584" t="s">
        <v>48</v>
      </c>
      <c r="L584" t="s">
        <v>1978</v>
      </c>
      <c r="Q584" t="s">
        <v>1979</v>
      </c>
      <c r="R584" t="s">
        <v>1980</v>
      </c>
      <c r="S584" s="1" t="s">
        <v>43</v>
      </c>
      <c r="T584" t="s">
        <v>1981</v>
      </c>
      <c r="U584" t="s">
        <v>1952</v>
      </c>
      <c r="V584" t="s">
        <v>1953</v>
      </c>
      <c r="W584" t="s">
        <v>355</v>
      </c>
      <c r="X584" t="s">
        <v>1971</v>
      </c>
      <c r="Y584" t="s">
        <v>165</v>
      </c>
      <c r="Z584" t="s">
        <v>165</v>
      </c>
      <c r="AA584" t="s">
        <v>165</v>
      </c>
      <c r="AB584" t="s">
        <v>37</v>
      </c>
      <c r="AD584" t="s">
        <v>37</v>
      </c>
      <c r="AE584" t="s">
        <v>37</v>
      </c>
      <c r="AF584" t="s">
        <v>37</v>
      </c>
    </row>
    <row r="585" spans="1:32">
      <c r="A585">
        <v>582</v>
      </c>
      <c r="B585" t="s">
        <v>1812</v>
      </c>
      <c r="C585" t="s">
        <v>1982</v>
      </c>
      <c r="D585" t="s">
        <v>48</v>
      </c>
      <c r="L585" t="s">
        <v>1983</v>
      </c>
      <c r="Q585" t="s">
        <v>1984</v>
      </c>
      <c r="R585" t="s">
        <v>1985</v>
      </c>
      <c r="S585" s="1" t="s">
        <v>64</v>
      </c>
      <c r="T585" t="s">
        <v>44</v>
      </c>
      <c r="U585" t="s">
        <v>1952</v>
      </c>
      <c r="V585" t="s">
        <v>1953</v>
      </c>
      <c r="W585" t="s">
        <v>355</v>
      </c>
      <c r="X585" t="s">
        <v>1971</v>
      </c>
      <c r="Y585" t="s">
        <v>158</v>
      </c>
      <c r="Z585" t="s">
        <v>158</v>
      </c>
      <c r="AA585" t="s">
        <v>158</v>
      </c>
      <c r="AB585" t="s">
        <v>65</v>
      </c>
      <c r="AD585" t="s">
        <v>1986</v>
      </c>
      <c r="AE585" t="s">
        <v>1987</v>
      </c>
      <c r="AF585" t="s">
        <v>64</v>
      </c>
    </row>
    <row r="586" spans="1:32">
      <c r="A586">
        <v>583</v>
      </c>
      <c r="B586" t="s">
        <v>1812</v>
      </c>
      <c r="C586" t="s">
        <v>1988</v>
      </c>
      <c r="D586" t="s">
        <v>60</v>
      </c>
      <c r="J586" t="s">
        <v>1989</v>
      </c>
      <c r="Q586" t="s">
        <v>1990</v>
      </c>
      <c r="R586" t="s">
        <v>1991</v>
      </c>
      <c r="S586" s="1" t="s">
        <v>64</v>
      </c>
      <c r="T586" t="s">
        <v>44</v>
      </c>
      <c r="U586" t="s">
        <v>36</v>
      </c>
      <c r="V586" t="s">
        <v>36</v>
      </c>
      <c r="X586" t="s">
        <v>90</v>
      </c>
      <c r="Y586" t="s">
        <v>165</v>
      </c>
      <c r="Z586" t="s">
        <v>165</v>
      </c>
      <c r="AA586" t="s">
        <v>45</v>
      </c>
      <c r="AB586" t="s">
        <v>37</v>
      </c>
      <c r="AD586" t="s">
        <v>37</v>
      </c>
      <c r="AE586" t="s">
        <v>37</v>
      </c>
      <c r="AF586" t="s">
        <v>37</v>
      </c>
    </row>
    <row r="587" spans="1:32">
      <c r="A587">
        <v>584</v>
      </c>
      <c r="B587" t="s">
        <v>1812</v>
      </c>
      <c r="C587" t="s">
        <v>1992</v>
      </c>
      <c r="D587" t="s">
        <v>69</v>
      </c>
      <c r="K587" t="s">
        <v>1993</v>
      </c>
      <c r="Q587" t="s">
        <v>1994</v>
      </c>
      <c r="R587" t="s">
        <v>1995</v>
      </c>
      <c r="S587" s="1" t="s">
        <v>1965</v>
      </c>
      <c r="T587" t="s">
        <v>44</v>
      </c>
      <c r="U587" t="s">
        <v>36</v>
      </c>
      <c r="V587" t="s">
        <v>36</v>
      </c>
      <c r="X587" t="s">
        <v>90</v>
      </c>
      <c r="Y587" t="s">
        <v>36</v>
      </c>
      <c r="Z587" t="s">
        <v>45</v>
      </c>
      <c r="AA587" t="s">
        <v>45</v>
      </c>
      <c r="AB587" t="s">
        <v>37</v>
      </c>
      <c r="AD587" t="s">
        <v>37</v>
      </c>
      <c r="AE587" t="s">
        <v>37</v>
      </c>
      <c r="AF587" t="s">
        <v>37</v>
      </c>
    </row>
    <row r="588" spans="1:32">
      <c r="A588">
        <v>585</v>
      </c>
      <c r="B588" t="s">
        <v>1812</v>
      </c>
      <c r="C588" t="s">
        <v>1996</v>
      </c>
      <c r="D588" t="s">
        <v>48</v>
      </c>
      <c r="L588" t="s">
        <v>1997</v>
      </c>
      <c r="Q588" t="s">
        <v>1998</v>
      </c>
      <c r="R588" t="s">
        <v>1999</v>
      </c>
      <c r="S588" s="1" t="s">
        <v>43</v>
      </c>
      <c r="T588" t="s">
        <v>1970</v>
      </c>
      <c r="U588" t="s">
        <v>79</v>
      </c>
      <c r="V588" t="s">
        <v>80</v>
      </c>
      <c r="X588" t="s">
        <v>90</v>
      </c>
      <c r="Y588" t="s">
        <v>165</v>
      </c>
      <c r="Z588" t="s">
        <v>165</v>
      </c>
      <c r="AA588" t="s">
        <v>45</v>
      </c>
      <c r="AB588" t="s">
        <v>37</v>
      </c>
      <c r="AD588" t="s">
        <v>37</v>
      </c>
      <c r="AE588" t="s">
        <v>37</v>
      </c>
      <c r="AF588" t="s">
        <v>37</v>
      </c>
    </row>
    <row r="589" spans="1:32">
      <c r="A589">
        <v>586</v>
      </c>
      <c r="B589" t="s">
        <v>1812</v>
      </c>
      <c r="C589" t="s">
        <v>2000</v>
      </c>
      <c r="D589" t="s">
        <v>60</v>
      </c>
      <c r="L589" t="s">
        <v>2001</v>
      </c>
      <c r="Q589" t="s">
        <v>2002</v>
      </c>
      <c r="R589" t="s">
        <v>2003</v>
      </c>
      <c r="S589" s="1" t="s">
        <v>64</v>
      </c>
      <c r="T589" t="s">
        <v>44</v>
      </c>
      <c r="U589" t="s">
        <v>36</v>
      </c>
      <c r="V589" t="s">
        <v>36</v>
      </c>
      <c r="X589" t="s">
        <v>90</v>
      </c>
      <c r="Y589" t="s">
        <v>325</v>
      </c>
      <c r="Z589" t="s">
        <v>325</v>
      </c>
      <c r="AA589" t="s">
        <v>325</v>
      </c>
      <c r="AB589" t="s">
        <v>65</v>
      </c>
      <c r="AD589" t="s">
        <v>2004</v>
      </c>
      <c r="AE589" t="s">
        <v>2005</v>
      </c>
      <c r="AF589" t="s">
        <v>1239</v>
      </c>
    </row>
    <row r="590" spans="1:32">
      <c r="A590">
        <v>587</v>
      </c>
      <c r="B590" t="s">
        <v>1812</v>
      </c>
      <c r="C590" t="s">
        <v>971</v>
      </c>
      <c r="D590" t="s">
        <v>69</v>
      </c>
      <c r="M590" t="s">
        <v>972</v>
      </c>
      <c r="Q590" t="s">
        <v>2006</v>
      </c>
      <c r="R590" t="s">
        <v>2007</v>
      </c>
      <c r="S590" s="1" t="s">
        <v>1965</v>
      </c>
      <c r="T590" t="s">
        <v>44</v>
      </c>
      <c r="U590" t="s">
        <v>36</v>
      </c>
      <c r="V590" t="s">
        <v>36</v>
      </c>
      <c r="X590" t="s">
        <v>90</v>
      </c>
      <c r="Y590" t="s">
        <v>36</v>
      </c>
      <c r="Z590" t="s">
        <v>45</v>
      </c>
      <c r="AA590" t="s">
        <v>45</v>
      </c>
      <c r="AB590" t="s">
        <v>37</v>
      </c>
      <c r="AD590" t="s">
        <v>37</v>
      </c>
      <c r="AE590" t="s">
        <v>37</v>
      </c>
      <c r="AF590" t="s">
        <v>37</v>
      </c>
    </row>
    <row r="591" spans="1:32">
      <c r="A591">
        <v>588</v>
      </c>
      <c r="B591" t="s">
        <v>1812</v>
      </c>
      <c r="C591" t="s">
        <v>1566</v>
      </c>
      <c r="D591" t="s">
        <v>48</v>
      </c>
      <c r="N591" t="s">
        <v>1567</v>
      </c>
      <c r="Q591" t="s">
        <v>2008</v>
      </c>
      <c r="R591" t="s">
        <v>2009</v>
      </c>
      <c r="S591" s="1" t="s">
        <v>43</v>
      </c>
      <c r="T591" t="s">
        <v>56</v>
      </c>
      <c r="U591" t="s">
        <v>1570</v>
      </c>
      <c r="V591" t="s">
        <v>171</v>
      </c>
      <c r="W591" t="s">
        <v>172</v>
      </c>
      <c r="X591" t="s">
        <v>2010</v>
      </c>
      <c r="Y591" t="s">
        <v>165</v>
      </c>
      <c r="Z591" t="s">
        <v>165</v>
      </c>
      <c r="AA591" t="s">
        <v>45</v>
      </c>
      <c r="AB591" t="s">
        <v>223</v>
      </c>
      <c r="AD591" t="s">
        <v>2011</v>
      </c>
      <c r="AE591" t="s">
        <v>2012</v>
      </c>
      <c r="AF591" t="s">
        <v>43</v>
      </c>
    </row>
    <row r="592" spans="1:32">
      <c r="A592">
        <v>589</v>
      </c>
      <c r="B592" t="s">
        <v>1812</v>
      </c>
      <c r="C592" t="s">
        <v>1571</v>
      </c>
      <c r="D592" t="s">
        <v>48</v>
      </c>
      <c r="N592" t="s">
        <v>1572</v>
      </c>
      <c r="Q592" t="s">
        <v>2013</v>
      </c>
      <c r="R592" t="s">
        <v>2014</v>
      </c>
      <c r="S592" s="1" t="s">
        <v>43</v>
      </c>
      <c r="T592" t="s">
        <v>188</v>
      </c>
      <c r="U592" t="s">
        <v>615</v>
      </c>
      <c r="V592" t="s">
        <v>58</v>
      </c>
      <c r="W592" t="s">
        <v>1563</v>
      </c>
      <c r="X592" t="s">
        <v>1209</v>
      </c>
      <c r="Y592" t="s">
        <v>2015</v>
      </c>
      <c r="Z592" t="s">
        <v>2015</v>
      </c>
      <c r="AA592" t="s">
        <v>2015</v>
      </c>
      <c r="AB592" t="s">
        <v>65</v>
      </c>
      <c r="AD592" t="s">
        <v>2016</v>
      </c>
      <c r="AE592" t="s">
        <v>2017</v>
      </c>
      <c r="AF592" t="s">
        <v>64</v>
      </c>
    </row>
    <row r="593" spans="1:32">
      <c r="A593">
        <v>590</v>
      </c>
      <c r="B593" t="s">
        <v>1812</v>
      </c>
      <c r="C593" t="s">
        <v>979</v>
      </c>
      <c r="D593" t="s">
        <v>48</v>
      </c>
      <c r="N593" t="s">
        <v>980</v>
      </c>
      <c r="Q593" t="s">
        <v>2018</v>
      </c>
      <c r="R593" t="s">
        <v>2019</v>
      </c>
      <c r="S593" s="1" t="s">
        <v>64</v>
      </c>
      <c r="T593" t="s">
        <v>56</v>
      </c>
      <c r="U593" t="s">
        <v>983</v>
      </c>
      <c r="V593" t="s">
        <v>171</v>
      </c>
      <c r="W593" t="s">
        <v>1581</v>
      </c>
      <c r="X593" t="s">
        <v>1504</v>
      </c>
      <c r="Y593" t="s">
        <v>364</v>
      </c>
      <c r="Z593" t="s">
        <v>364</v>
      </c>
      <c r="AA593" t="s">
        <v>174</v>
      </c>
      <c r="AB593" t="s">
        <v>223</v>
      </c>
      <c r="AD593" t="s">
        <v>2020</v>
      </c>
      <c r="AE593" t="s">
        <v>2021</v>
      </c>
      <c r="AF593" t="s">
        <v>64</v>
      </c>
    </row>
    <row r="594" spans="1:32">
      <c r="A594">
        <v>591</v>
      </c>
      <c r="B594" t="s">
        <v>1812</v>
      </c>
      <c r="C594" t="s">
        <v>984</v>
      </c>
      <c r="D594" t="s">
        <v>48</v>
      </c>
      <c r="N594" t="s">
        <v>985</v>
      </c>
      <c r="Q594" t="s">
        <v>2022</v>
      </c>
      <c r="R594" t="s">
        <v>2023</v>
      </c>
      <c r="S594" s="1" t="s">
        <v>43</v>
      </c>
      <c r="T594" t="s">
        <v>188</v>
      </c>
      <c r="U594" t="s">
        <v>89</v>
      </c>
      <c r="V594" t="s">
        <v>58</v>
      </c>
      <c r="X594" t="s">
        <v>90</v>
      </c>
      <c r="Y594" t="s">
        <v>165</v>
      </c>
      <c r="Z594" t="s">
        <v>165</v>
      </c>
      <c r="AA594" t="s">
        <v>45</v>
      </c>
      <c r="AB594" t="s">
        <v>37</v>
      </c>
      <c r="AD594" t="s">
        <v>37</v>
      </c>
      <c r="AE594" t="s">
        <v>37</v>
      </c>
      <c r="AF594" t="s">
        <v>37</v>
      </c>
    </row>
    <row r="595" spans="1:32">
      <c r="A595">
        <v>592</v>
      </c>
      <c r="B595" t="s">
        <v>1812</v>
      </c>
      <c r="C595" t="s">
        <v>988</v>
      </c>
      <c r="D595" t="s">
        <v>48</v>
      </c>
      <c r="N595" t="s">
        <v>989</v>
      </c>
      <c r="Q595" t="s">
        <v>2024</v>
      </c>
      <c r="R595" t="s">
        <v>2025</v>
      </c>
      <c r="S595" s="1" t="s">
        <v>43</v>
      </c>
      <c r="T595" t="s">
        <v>56</v>
      </c>
      <c r="U595" t="s">
        <v>36</v>
      </c>
      <c r="V595" t="s">
        <v>36</v>
      </c>
      <c r="X595" t="s">
        <v>90</v>
      </c>
      <c r="Y595" t="s">
        <v>165</v>
      </c>
      <c r="Z595" t="s">
        <v>165</v>
      </c>
      <c r="AA595" t="s">
        <v>165</v>
      </c>
      <c r="AB595" t="s">
        <v>223</v>
      </c>
      <c r="AD595" t="s">
        <v>2026</v>
      </c>
      <c r="AE595" t="s">
        <v>2027</v>
      </c>
      <c r="AF595" t="s">
        <v>43</v>
      </c>
    </row>
    <row r="596" spans="1:32">
      <c r="A596">
        <v>593</v>
      </c>
      <c r="B596" t="s">
        <v>1812</v>
      </c>
      <c r="C596" t="s">
        <v>1594</v>
      </c>
      <c r="D596" t="s">
        <v>48</v>
      </c>
      <c r="N596" t="s">
        <v>1595</v>
      </c>
      <c r="Q596" t="s">
        <v>2028</v>
      </c>
      <c r="R596" t="s">
        <v>2029</v>
      </c>
      <c r="S596" s="1" t="s">
        <v>43</v>
      </c>
      <c r="T596" t="s">
        <v>188</v>
      </c>
      <c r="U596" t="s">
        <v>615</v>
      </c>
      <c r="V596" t="s">
        <v>58</v>
      </c>
      <c r="W596" t="s">
        <v>1563</v>
      </c>
      <c r="X596" t="s">
        <v>1209</v>
      </c>
      <c r="Y596" t="s">
        <v>2015</v>
      </c>
      <c r="Z596" t="s">
        <v>2015</v>
      </c>
      <c r="AA596" t="s">
        <v>2015</v>
      </c>
      <c r="AB596" t="s">
        <v>37</v>
      </c>
      <c r="AD596" t="s">
        <v>37</v>
      </c>
      <c r="AE596" t="s">
        <v>37</v>
      </c>
      <c r="AF596" t="s">
        <v>37</v>
      </c>
    </row>
    <row r="597" spans="1:32">
      <c r="A597">
        <v>594</v>
      </c>
      <c r="B597" t="s">
        <v>1812</v>
      </c>
      <c r="C597" t="s">
        <v>996</v>
      </c>
      <c r="D597" t="s">
        <v>48</v>
      </c>
      <c r="N597" t="s">
        <v>997</v>
      </c>
      <c r="Q597" t="s">
        <v>2030</v>
      </c>
      <c r="R597" t="s">
        <v>2031</v>
      </c>
      <c r="S597" s="1" t="s">
        <v>43</v>
      </c>
      <c r="T597" t="s">
        <v>195</v>
      </c>
      <c r="U597" t="s">
        <v>79</v>
      </c>
      <c r="V597" t="s">
        <v>80</v>
      </c>
      <c r="X597" t="s">
        <v>90</v>
      </c>
      <c r="Y597" t="s">
        <v>165</v>
      </c>
      <c r="Z597" t="s">
        <v>165</v>
      </c>
      <c r="AA597" t="s">
        <v>45</v>
      </c>
      <c r="AB597" t="s">
        <v>37</v>
      </c>
      <c r="AD597" t="s">
        <v>37</v>
      </c>
      <c r="AE597" t="s">
        <v>37</v>
      </c>
      <c r="AF597" t="s">
        <v>37</v>
      </c>
    </row>
    <row r="598" spans="1:32">
      <c r="A598">
        <v>595</v>
      </c>
      <c r="B598" t="s">
        <v>1812</v>
      </c>
      <c r="C598" t="s">
        <v>2032</v>
      </c>
      <c r="D598" t="s">
        <v>60</v>
      </c>
      <c r="L598" t="s">
        <v>2033</v>
      </c>
      <c r="Q598" t="s">
        <v>2034</v>
      </c>
      <c r="R598" t="s">
        <v>2035</v>
      </c>
      <c r="S598" s="1" t="s">
        <v>210</v>
      </c>
      <c r="T598" t="s">
        <v>195</v>
      </c>
      <c r="U598" t="s">
        <v>36</v>
      </c>
      <c r="V598" t="s">
        <v>36</v>
      </c>
      <c r="X598" t="s">
        <v>90</v>
      </c>
      <c r="Y598" t="s">
        <v>174</v>
      </c>
      <c r="Z598" t="s">
        <v>174</v>
      </c>
      <c r="AA598" t="s">
        <v>45</v>
      </c>
      <c r="AB598" t="s">
        <v>36</v>
      </c>
      <c r="AD598" t="s">
        <v>37</v>
      </c>
      <c r="AE598" t="s">
        <v>37</v>
      </c>
      <c r="AF598" t="s">
        <v>37</v>
      </c>
    </row>
    <row r="599" spans="1:32">
      <c r="A599">
        <v>596</v>
      </c>
      <c r="B599" t="s">
        <v>1812</v>
      </c>
      <c r="C599" t="s">
        <v>236</v>
      </c>
      <c r="D599" t="s">
        <v>69</v>
      </c>
      <c r="M599" t="s">
        <v>237</v>
      </c>
      <c r="Q599" t="s">
        <v>2036</v>
      </c>
      <c r="R599" t="s">
        <v>2037</v>
      </c>
      <c r="S599" s="1" t="s">
        <v>34</v>
      </c>
      <c r="T599" t="s">
        <v>195</v>
      </c>
      <c r="U599" t="s">
        <v>36</v>
      </c>
      <c r="V599" t="s">
        <v>36</v>
      </c>
      <c r="X599" t="s">
        <v>90</v>
      </c>
      <c r="Y599" t="s">
        <v>36</v>
      </c>
      <c r="Z599" t="s">
        <v>45</v>
      </c>
      <c r="AA599" t="s">
        <v>45</v>
      </c>
      <c r="AB599" t="s">
        <v>37</v>
      </c>
      <c r="AD599" t="s">
        <v>37</v>
      </c>
      <c r="AE599" t="s">
        <v>37</v>
      </c>
      <c r="AF599" t="s">
        <v>37</v>
      </c>
    </row>
    <row r="600" spans="1:32">
      <c r="A600">
        <v>597</v>
      </c>
      <c r="B600" t="s">
        <v>1812</v>
      </c>
      <c r="C600" t="s">
        <v>240</v>
      </c>
      <c r="D600" t="s">
        <v>48</v>
      </c>
      <c r="N600" t="s">
        <v>241</v>
      </c>
      <c r="Q600" t="s">
        <v>2038</v>
      </c>
      <c r="R600" t="s">
        <v>2039</v>
      </c>
      <c r="S600" s="1" t="s">
        <v>64</v>
      </c>
      <c r="T600" t="s">
        <v>195</v>
      </c>
      <c r="U600" t="s">
        <v>36</v>
      </c>
      <c r="V600" t="s">
        <v>36</v>
      </c>
      <c r="X600" t="s">
        <v>90</v>
      </c>
      <c r="Y600" t="s">
        <v>174</v>
      </c>
      <c r="Z600" t="s">
        <v>174</v>
      </c>
      <c r="AA600" t="s">
        <v>45</v>
      </c>
      <c r="AB600" t="s">
        <v>223</v>
      </c>
      <c r="AD600" t="s">
        <v>2040</v>
      </c>
      <c r="AE600" t="s">
        <v>2041</v>
      </c>
      <c r="AF600" t="s">
        <v>43</v>
      </c>
    </row>
    <row r="601" spans="1:32">
      <c r="A601">
        <v>598</v>
      </c>
      <c r="B601" t="s">
        <v>1812</v>
      </c>
      <c r="C601" t="s">
        <v>253</v>
      </c>
      <c r="D601" t="s">
        <v>48</v>
      </c>
      <c r="N601" t="s">
        <v>254</v>
      </c>
      <c r="Q601" t="s">
        <v>2042</v>
      </c>
      <c r="R601" t="s">
        <v>2043</v>
      </c>
      <c r="S601" s="1" t="s">
        <v>43</v>
      </c>
      <c r="T601" t="s">
        <v>195</v>
      </c>
      <c r="U601" t="s">
        <v>111</v>
      </c>
      <c r="V601" t="s">
        <v>1398</v>
      </c>
      <c r="X601" t="s">
        <v>90</v>
      </c>
      <c r="Y601" t="s">
        <v>165</v>
      </c>
      <c r="Z601" t="s">
        <v>165</v>
      </c>
      <c r="AA601" t="s">
        <v>45</v>
      </c>
      <c r="AB601" t="s">
        <v>37</v>
      </c>
      <c r="AD601" t="s">
        <v>37</v>
      </c>
      <c r="AE601" t="s">
        <v>37</v>
      </c>
      <c r="AF601" t="s">
        <v>37</v>
      </c>
    </row>
    <row r="602" spans="1:32">
      <c r="A602">
        <v>599</v>
      </c>
      <c r="B602" t="s">
        <v>1812</v>
      </c>
      <c r="C602" t="s">
        <v>1865</v>
      </c>
      <c r="D602" t="s">
        <v>48</v>
      </c>
      <c r="N602" t="s">
        <v>1866</v>
      </c>
      <c r="Q602" t="s">
        <v>2044</v>
      </c>
      <c r="R602" t="s">
        <v>2045</v>
      </c>
      <c r="S602" s="1" t="s">
        <v>64</v>
      </c>
      <c r="T602" t="s">
        <v>195</v>
      </c>
      <c r="U602" t="s">
        <v>37</v>
      </c>
      <c r="V602" t="s">
        <v>37</v>
      </c>
      <c r="X602" t="s">
        <v>37</v>
      </c>
      <c r="Y602" t="s">
        <v>165</v>
      </c>
      <c r="Z602" t="s">
        <v>165</v>
      </c>
      <c r="AA602" t="s">
        <v>45</v>
      </c>
      <c r="AB602" t="s">
        <v>37</v>
      </c>
      <c r="AD602" t="s">
        <v>37</v>
      </c>
      <c r="AE602" t="s">
        <v>37</v>
      </c>
      <c r="AF602" t="s">
        <v>37</v>
      </c>
    </row>
    <row r="603" spans="1:32">
      <c r="A603">
        <v>600</v>
      </c>
      <c r="B603" t="s">
        <v>1812</v>
      </c>
      <c r="C603" t="s">
        <v>258</v>
      </c>
      <c r="D603" t="s">
        <v>48</v>
      </c>
      <c r="N603" t="s">
        <v>259</v>
      </c>
      <c r="Q603" t="s">
        <v>1899</v>
      </c>
      <c r="R603" t="s">
        <v>1900</v>
      </c>
      <c r="S603" s="1" t="s">
        <v>43</v>
      </c>
      <c r="T603" t="s">
        <v>262</v>
      </c>
      <c r="U603" t="s">
        <v>263</v>
      </c>
      <c r="V603" t="s">
        <v>171</v>
      </c>
      <c r="W603" t="s">
        <v>1581</v>
      </c>
      <c r="X603" t="s">
        <v>1741</v>
      </c>
      <c r="Y603" t="s">
        <v>174</v>
      </c>
      <c r="Z603" t="s">
        <v>174</v>
      </c>
      <c r="AA603" t="s">
        <v>37</v>
      </c>
      <c r="AB603" t="s">
        <v>223</v>
      </c>
      <c r="AD603" t="s">
        <v>2046</v>
      </c>
      <c r="AE603" t="s">
        <v>501</v>
      </c>
      <c r="AF603" t="s">
        <v>43</v>
      </c>
    </row>
    <row r="604" spans="1:32">
      <c r="A604">
        <v>601</v>
      </c>
      <c r="B604" t="s">
        <v>1812</v>
      </c>
      <c r="C604" t="s">
        <v>264</v>
      </c>
      <c r="D604" t="s">
        <v>48</v>
      </c>
      <c r="N604" t="s">
        <v>265</v>
      </c>
      <c r="Q604" t="s">
        <v>2047</v>
      </c>
      <c r="R604" t="s">
        <v>2048</v>
      </c>
      <c r="S604" s="1" t="s">
        <v>43</v>
      </c>
      <c r="T604" t="s">
        <v>195</v>
      </c>
      <c r="U604" t="s">
        <v>37</v>
      </c>
      <c r="V604" t="s">
        <v>37</v>
      </c>
      <c r="X604" t="s">
        <v>37</v>
      </c>
      <c r="Y604" t="s">
        <v>165</v>
      </c>
      <c r="Z604" t="s">
        <v>165</v>
      </c>
      <c r="AA604" t="s">
        <v>45</v>
      </c>
      <c r="AB604" t="s">
        <v>37</v>
      </c>
      <c r="AD604" t="s">
        <v>37</v>
      </c>
      <c r="AE604" t="s">
        <v>37</v>
      </c>
      <c r="AF604" t="s">
        <v>37</v>
      </c>
    </row>
    <row r="605" spans="1:32">
      <c r="A605">
        <v>602</v>
      </c>
      <c r="B605" t="s">
        <v>1812</v>
      </c>
      <c r="C605" t="s">
        <v>274</v>
      </c>
      <c r="D605" t="s">
        <v>48</v>
      </c>
      <c r="N605" t="s">
        <v>275</v>
      </c>
      <c r="Q605" t="s">
        <v>1903</v>
      </c>
      <c r="R605" t="s">
        <v>2049</v>
      </c>
      <c r="S605" s="1" t="s">
        <v>43</v>
      </c>
      <c r="T605" t="s">
        <v>195</v>
      </c>
      <c r="U605" t="s">
        <v>170</v>
      </c>
      <c r="V605" t="s">
        <v>171</v>
      </c>
      <c r="X605" t="s">
        <v>90</v>
      </c>
      <c r="Y605" t="s">
        <v>165</v>
      </c>
      <c r="Z605" t="s">
        <v>165</v>
      </c>
      <c r="AA605" t="s">
        <v>45</v>
      </c>
      <c r="AB605" t="s">
        <v>37</v>
      </c>
      <c r="AD605" t="s">
        <v>37</v>
      </c>
      <c r="AE605" t="s">
        <v>37</v>
      </c>
      <c r="AF605" t="s">
        <v>37</v>
      </c>
    </row>
    <row r="606" spans="1:32">
      <c r="A606">
        <v>603</v>
      </c>
      <c r="B606" t="s">
        <v>1812</v>
      </c>
      <c r="C606" t="s">
        <v>284</v>
      </c>
      <c r="D606" t="s">
        <v>48</v>
      </c>
      <c r="N606" t="s">
        <v>285</v>
      </c>
      <c r="Q606" t="s">
        <v>1908</v>
      </c>
      <c r="R606" t="s">
        <v>2050</v>
      </c>
      <c r="S606" s="1" t="s">
        <v>43</v>
      </c>
      <c r="T606" t="s">
        <v>195</v>
      </c>
      <c r="U606" t="s">
        <v>170</v>
      </c>
      <c r="V606" t="s">
        <v>171</v>
      </c>
      <c r="X606" t="s">
        <v>90</v>
      </c>
      <c r="Y606" t="s">
        <v>165</v>
      </c>
      <c r="Z606" t="s">
        <v>165</v>
      </c>
      <c r="AA606" t="s">
        <v>45</v>
      </c>
      <c r="AB606" t="s">
        <v>37</v>
      </c>
      <c r="AD606" t="s">
        <v>37</v>
      </c>
      <c r="AE606" t="s">
        <v>37</v>
      </c>
      <c r="AF606" t="s">
        <v>37</v>
      </c>
    </row>
    <row r="607" spans="1:32">
      <c r="A607">
        <v>604</v>
      </c>
      <c r="B607" t="s">
        <v>1812</v>
      </c>
      <c r="C607" t="s">
        <v>2051</v>
      </c>
      <c r="D607" t="s">
        <v>60</v>
      </c>
      <c r="L607" t="s">
        <v>2052</v>
      </c>
      <c r="Q607" t="s">
        <v>2053</v>
      </c>
      <c r="R607" t="s">
        <v>2054</v>
      </c>
      <c r="S607" s="1" t="s">
        <v>210</v>
      </c>
      <c r="T607" t="s">
        <v>195</v>
      </c>
      <c r="U607" t="s">
        <v>36</v>
      </c>
      <c r="V607" t="s">
        <v>36</v>
      </c>
      <c r="X607" t="s">
        <v>90</v>
      </c>
      <c r="Y607" t="s">
        <v>174</v>
      </c>
      <c r="Z607" t="s">
        <v>174</v>
      </c>
      <c r="AA607" t="s">
        <v>45</v>
      </c>
      <c r="AB607" t="s">
        <v>412</v>
      </c>
      <c r="AD607" t="s">
        <v>2055</v>
      </c>
      <c r="AE607" t="s">
        <v>2056</v>
      </c>
      <c r="AF607" t="s">
        <v>210</v>
      </c>
    </row>
    <row r="608" spans="1:32">
      <c r="A608">
        <v>605</v>
      </c>
      <c r="B608" t="s">
        <v>1812</v>
      </c>
      <c r="C608" t="s">
        <v>1456</v>
      </c>
      <c r="D608" t="s">
        <v>69</v>
      </c>
      <c r="M608" t="s">
        <v>1457</v>
      </c>
      <c r="Q608" t="s">
        <v>2057</v>
      </c>
      <c r="R608" t="s">
        <v>2058</v>
      </c>
      <c r="S608" s="1" t="s">
        <v>34</v>
      </c>
      <c r="T608" t="s">
        <v>195</v>
      </c>
      <c r="U608" t="s">
        <v>36</v>
      </c>
      <c r="V608" t="s">
        <v>36</v>
      </c>
      <c r="X608" t="s">
        <v>90</v>
      </c>
      <c r="Y608" t="s">
        <v>45</v>
      </c>
      <c r="Z608" t="s">
        <v>45</v>
      </c>
      <c r="AA608" t="s">
        <v>45</v>
      </c>
      <c r="AB608" t="s">
        <v>37</v>
      </c>
      <c r="AD608" t="s">
        <v>37</v>
      </c>
      <c r="AE608" t="s">
        <v>37</v>
      </c>
      <c r="AF608" t="s">
        <v>37</v>
      </c>
    </row>
    <row r="609" spans="1:32">
      <c r="A609">
        <v>606</v>
      </c>
      <c r="B609" t="s">
        <v>1812</v>
      </c>
      <c r="C609" t="s">
        <v>1460</v>
      </c>
      <c r="D609" t="s">
        <v>48</v>
      </c>
      <c r="N609" t="s">
        <v>1461</v>
      </c>
      <c r="Q609" t="s">
        <v>2059</v>
      </c>
      <c r="R609" t="s">
        <v>2059</v>
      </c>
      <c r="S609" s="1" t="s">
        <v>64</v>
      </c>
      <c r="T609" t="s">
        <v>195</v>
      </c>
      <c r="U609" t="s">
        <v>79</v>
      </c>
      <c r="V609" t="s">
        <v>80</v>
      </c>
      <c r="W609" t="s">
        <v>1464</v>
      </c>
      <c r="X609" t="s">
        <v>1465</v>
      </c>
      <c r="Y609" t="s">
        <v>174</v>
      </c>
      <c r="Z609" t="s">
        <v>174</v>
      </c>
      <c r="AA609" t="s">
        <v>45</v>
      </c>
      <c r="AB609" t="s">
        <v>36</v>
      </c>
      <c r="AD609" t="s">
        <v>37</v>
      </c>
      <c r="AE609" t="s">
        <v>37</v>
      </c>
      <c r="AF609" t="s">
        <v>37</v>
      </c>
    </row>
    <row r="610" spans="1:32">
      <c r="A610">
        <v>607</v>
      </c>
      <c r="B610" t="s">
        <v>1812</v>
      </c>
      <c r="C610" t="s">
        <v>1466</v>
      </c>
      <c r="D610" t="s">
        <v>48</v>
      </c>
      <c r="N610" t="s">
        <v>1467</v>
      </c>
      <c r="Q610" t="s">
        <v>2060</v>
      </c>
      <c r="R610" t="s">
        <v>2060</v>
      </c>
      <c r="S610" s="1" t="s">
        <v>43</v>
      </c>
      <c r="T610" t="s">
        <v>262</v>
      </c>
      <c r="U610" t="s">
        <v>37</v>
      </c>
      <c r="V610" t="s">
        <v>37</v>
      </c>
      <c r="X610" t="s">
        <v>37</v>
      </c>
      <c r="Y610" t="s">
        <v>165</v>
      </c>
      <c r="Z610" t="s">
        <v>165</v>
      </c>
      <c r="AA610" t="s">
        <v>45</v>
      </c>
      <c r="AB610" t="s">
        <v>223</v>
      </c>
      <c r="AD610" t="s">
        <v>2061</v>
      </c>
      <c r="AE610" t="s">
        <v>2062</v>
      </c>
      <c r="AF610" t="s">
        <v>43</v>
      </c>
    </row>
    <row r="611" spans="1:32">
      <c r="A611">
        <v>608</v>
      </c>
      <c r="B611" t="s">
        <v>1812</v>
      </c>
      <c r="C611" t="s">
        <v>1472</v>
      </c>
      <c r="D611" t="s">
        <v>48</v>
      </c>
      <c r="N611" t="s">
        <v>1473</v>
      </c>
      <c r="Q611" t="s">
        <v>2063</v>
      </c>
      <c r="R611" t="s">
        <v>2063</v>
      </c>
      <c r="S611" s="1" t="s">
        <v>43</v>
      </c>
      <c r="T611" t="s">
        <v>195</v>
      </c>
      <c r="U611" t="s">
        <v>615</v>
      </c>
      <c r="V611" t="s">
        <v>58</v>
      </c>
      <c r="X611" t="s">
        <v>90</v>
      </c>
      <c r="Y611" t="s">
        <v>165</v>
      </c>
      <c r="Z611" t="s">
        <v>165</v>
      </c>
      <c r="AA611" t="s">
        <v>45</v>
      </c>
      <c r="AB611" t="s">
        <v>223</v>
      </c>
      <c r="AD611" t="s">
        <v>2064</v>
      </c>
      <c r="AE611" t="s">
        <v>2065</v>
      </c>
      <c r="AF611" t="s">
        <v>64</v>
      </c>
    </row>
    <row r="612" spans="1:32">
      <c r="A612">
        <v>609</v>
      </c>
      <c r="B612" t="s">
        <v>1812</v>
      </c>
      <c r="C612" t="s">
        <v>1478</v>
      </c>
      <c r="D612" t="s">
        <v>48</v>
      </c>
      <c r="N612" t="s">
        <v>1479</v>
      </c>
      <c r="Q612" t="s">
        <v>2066</v>
      </c>
      <c r="R612" t="s">
        <v>2066</v>
      </c>
      <c r="S612" s="1" t="s">
        <v>43</v>
      </c>
      <c r="T612" t="s">
        <v>195</v>
      </c>
      <c r="U612" t="s">
        <v>1111</v>
      </c>
      <c r="V612" t="s">
        <v>171</v>
      </c>
      <c r="X612" t="s">
        <v>90</v>
      </c>
      <c r="Y612" t="s">
        <v>165</v>
      </c>
      <c r="Z612" t="s">
        <v>165</v>
      </c>
      <c r="AA612" t="s">
        <v>45</v>
      </c>
      <c r="AB612" t="s">
        <v>223</v>
      </c>
      <c r="AD612" t="s">
        <v>2067</v>
      </c>
      <c r="AE612" t="s">
        <v>2068</v>
      </c>
      <c r="AF612" t="s">
        <v>43</v>
      </c>
    </row>
    <row r="613" spans="1:32">
      <c r="A613">
        <v>610</v>
      </c>
      <c r="B613" t="s">
        <v>1812</v>
      </c>
      <c r="C613" t="s">
        <v>1484</v>
      </c>
      <c r="D613" t="s">
        <v>48</v>
      </c>
      <c r="N613" t="s">
        <v>1485</v>
      </c>
      <c r="Q613" t="s">
        <v>2069</v>
      </c>
      <c r="R613" t="s">
        <v>2069</v>
      </c>
      <c r="S613" s="1" t="s">
        <v>43</v>
      </c>
      <c r="T613" t="s">
        <v>195</v>
      </c>
      <c r="U613" t="s">
        <v>89</v>
      </c>
      <c r="V613" t="s">
        <v>58</v>
      </c>
      <c r="X613" t="s">
        <v>37</v>
      </c>
      <c r="Y613" t="s">
        <v>165</v>
      </c>
      <c r="Z613" t="s">
        <v>165</v>
      </c>
      <c r="AA613" t="s">
        <v>45</v>
      </c>
      <c r="AB613" t="s">
        <v>223</v>
      </c>
      <c r="AD613" t="s">
        <v>2070</v>
      </c>
      <c r="AE613" t="s">
        <v>2071</v>
      </c>
      <c r="AF613" t="s">
        <v>43</v>
      </c>
    </row>
    <row r="614" spans="1:32">
      <c r="A614">
        <v>611</v>
      </c>
      <c r="B614" t="s">
        <v>1812</v>
      </c>
      <c r="C614" t="s">
        <v>1490</v>
      </c>
      <c r="D614" t="s">
        <v>48</v>
      </c>
      <c r="N614" t="s">
        <v>1491</v>
      </c>
      <c r="Q614" t="s">
        <v>2072</v>
      </c>
      <c r="R614" t="s">
        <v>2072</v>
      </c>
      <c r="S614" s="1" t="s">
        <v>43</v>
      </c>
      <c r="T614" t="s">
        <v>262</v>
      </c>
      <c r="U614" t="s">
        <v>615</v>
      </c>
      <c r="V614" t="s">
        <v>58</v>
      </c>
      <c r="X614" t="s">
        <v>37</v>
      </c>
      <c r="Y614" t="s">
        <v>165</v>
      </c>
      <c r="Z614" t="s">
        <v>165</v>
      </c>
      <c r="AA614" t="s">
        <v>45</v>
      </c>
      <c r="AB614" t="s">
        <v>223</v>
      </c>
      <c r="AD614" t="s">
        <v>2073</v>
      </c>
      <c r="AE614" t="s">
        <v>2074</v>
      </c>
      <c r="AF614" t="s">
        <v>43</v>
      </c>
    </row>
    <row r="615" spans="1:32">
      <c r="A615">
        <v>612</v>
      </c>
      <c r="B615" t="s">
        <v>1812</v>
      </c>
      <c r="C615" t="s">
        <v>2051</v>
      </c>
      <c r="D615" t="s">
        <v>60</v>
      </c>
      <c r="L615" t="s">
        <v>2052</v>
      </c>
      <c r="Q615" t="s">
        <v>2075</v>
      </c>
      <c r="R615" t="s">
        <v>2075</v>
      </c>
      <c r="S615" s="1" t="s">
        <v>210</v>
      </c>
      <c r="T615" t="s">
        <v>262</v>
      </c>
      <c r="U615" t="s">
        <v>45</v>
      </c>
      <c r="V615" t="s">
        <v>45</v>
      </c>
      <c r="X615" t="s">
        <v>45</v>
      </c>
      <c r="Y615" t="s">
        <v>174</v>
      </c>
      <c r="Z615" t="s">
        <v>174</v>
      </c>
      <c r="AA615" t="s">
        <v>45</v>
      </c>
      <c r="AB615" t="s">
        <v>412</v>
      </c>
      <c r="AD615" t="s">
        <v>2076</v>
      </c>
      <c r="AE615" t="s">
        <v>2077</v>
      </c>
      <c r="AF615" t="s">
        <v>210</v>
      </c>
    </row>
    <row r="616" spans="1:32">
      <c r="A616">
        <v>613</v>
      </c>
      <c r="B616" t="s">
        <v>1812</v>
      </c>
      <c r="C616" t="s">
        <v>1456</v>
      </c>
      <c r="D616" t="s">
        <v>69</v>
      </c>
      <c r="M616" t="s">
        <v>1457</v>
      </c>
      <c r="Q616" t="s">
        <v>2078</v>
      </c>
      <c r="R616" t="s">
        <v>2078</v>
      </c>
      <c r="S616" s="1" t="s">
        <v>34</v>
      </c>
      <c r="T616" t="s">
        <v>262</v>
      </c>
      <c r="U616" t="s">
        <v>45</v>
      </c>
      <c r="V616" t="s">
        <v>45</v>
      </c>
      <c r="X616" t="s">
        <v>45</v>
      </c>
      <c r="Y616" t="s">
        <v>45</v>
      </c>
      <c r="Z616" t="s">
        <v>45</v>
      </c>
      <c r="AA616" t="s">
        <v>45</v>
      </c>
      <c r="AB616" t="s">
        <v>37</v>
      </c>
      <c r="AD616" t="s">
        <v>37</v>
      </c>
      <c r="AE616" t="s">
        <v>37</v>
      </c>
      <c r="AF616" t="s">
        <v>37</v>
      </c>
    </row>
    <row r="617" spans="1:32">
      <c r="A617">
        <v>614</v>
      </c>
      <c r="B617" t="s">
        <v>1812</v>
      </c>
      <c r="C617" t="s">
        <v>1460</v>
      </c>
      <c r="D617" t="s">
        <v>48</v>
      </c>
      <c r="N617" t="s">
        <v>1461</v>
      </c>
      <c r="Q617" t="s">
        <v>2079</v>
      </c>
      <c r="R617" t="s">
        <v>2059</v>
      </c>
      <c r="S617" s="1" t="s">
        <v>64</v>
      </c>
      <c r="T617" t="s">
        <v>262</v>
      </c>
      <c r="U617" t="s">
        <v>79</v>
      </c>
      <c r="V617" t="s">
        <v>80</v>
      </c>
      <c r="W617" t="s">
        <v>1464</v>
      </c>
      <c r="X617" t="s">
        <v>2080</v>
      </c>
      <c r="Y617" t="s">
        <v>174</v>
      </c>
      <c r="Z617" t="s">
        <v>174</v>
      </c>
      <c r="AA617" t="s">
        <v>45</v>
      </c>
      <c r="AB617" t="s">
        <v>36</v>
      </c>
      <c r="AD617" t="s">
        <v>37</v>
      </c>
      <c r="AE617" t="s">
        <v>37</v>
      </c>
      <c r="AF617" t="s">
        <v>37</v>
      </c>
    </row>
    <row r="618" spans="1:32">
      <c r="A618">
        <v>615</v>
      </c>
      <c r="B618" t="s">
        <v>1812</v>
      </c>
      <c r="C618" t="s">
        <v>1466</v>
      </c>
      <c r="D618" t="s">
        <v>48</v>
      </c>
      <c r="N618" t="s">
        <v>1467</v>
      </c>
      <c r="Q618" t="s">
        <v>2081</v>
      </c>
      <c r="R618" t="s">
        <v>2082</v>
      </c>
      <c r="S618" s="1" t="s">
        <v>43</v>
      </c>
      <c r="T618" t="s">
        <v>262</v>
      </c>
      <c r="U618" t="s">
        <v>37</v>
      </c>
      <c r="V618" t="s">
        <v>37</v>
      </c>
      <c r="X618" t="s">
        <v>37</v>
      </c>
      <c r="Y618" t="s">
        <v>165</v>
      </c>
      <c r="Z618" t="s">
        <v>165</v>
      </c>
      <c r="AA618" t="s">
        <v>45</v>
      </c>
      <c r="AB618" t="s">
        <v>223</v>
      </c>
      <c r="AD618" t="s">
        <v>2083</v>
      </c>
      <c r="AE618" t="s">
        <v>2084</v>
      </c>
      <c r="AF618" t="s">
        <v>43</v>
      </c>
    </row>
    <row r="619" spans="1:32">
      <c r="A619">
        <v>616</v>
      </c>
      <c r="B619" t="s">
        <v>1812</v>
      </c>
      <c r="C619" t="s">
        <v>1472</v>
      </c>
      <c r="D619" t="s">
        <v>48</v>
      </c>
      <c r="N619" t="s">
        <v>1473</v>
      </c>
      <c r="Q619" t="s">
        <v>2085</v>
      </c>
      <c r="R619" t="s">
        <v>2086</v>
      </c>
      <c r="S619" s="1" t="s">
        <v>43</v>
      </c>
      <c r="T619" t="s">
        <v>262</v>
      </c>
      <c r="U619" t="s">
        <v>615</v>
      </c>
      <c r="V619" t="s">
        <v>58</v>
      </c>
      <c r="X619" t="s">
        <v>37</v>
      </c>
      <c r="Y619" t="s">
        <v>165</v>
      </c>
      <c r="Z619" t="s">
        <v>165</v>
      </c>
      <c r="AA619" t="s">
        <v>45</v>
      </c>
      <c r="AB619" t="s">
        <v>223</v>
      </c>
      <c r="AD619" t="s">
        <v>2087</v>
      </c>
      <c r="AE619" t="s">
        <v>2088</v>
      </c>
      <c r="AF619" t="s">
        <v>64</v>
      </c>
    </row>
    <row r="620" spans="1:32">
      <c r="A620">
        <v>617</v>
      </c>
      <c r="B620" t="s">
        <v>1812</v>
      </c>
      <c r="C620" t="s">
        <v>1478</v>
      </c>
      <c r="D620" t="s">
        <v>48</v>
      </c>
      <c r="N620" t="s">
        <v>1479</v>
      </c>
      <c r="Q620" t="s">
        <v>2089</v>
      </c>
      <c r="R620" t="s">
        <v>2090</v>
      </c>
      <c r="S620" s="1" t="s">
        <v>43</v>
      </c>
      <c r="T620" t="s">
        <v>262</v>
      </c>
      <c r="U620" t="s">
        <v>1111</v>
      </c>
      <c r="V620" t="s">
        <v>171</v>
      </c>
      <c r="X620" t="s">
        <v>37</v>
      </c>
      <c r="Y620" t="s">
        <v>165</v>
      </c>
      <c r="Z620" t="s">
        <v>165</v>
      </c>
      <c r="AA620" t="s">
        <v>45</v>
      </c>
      <c r="AB620" t="s">
        <v>223</v>
      </c>
      <c r="AD620" t="s">
        <v>2091</v>
      </c>
      <c r="AE620" t="s">
        <v>2092</v>
      </c>
      <c r="AF620" t="s">
        <v>43</v>
      </c>
    </row>
    <row r="621" spans="1:32">
      <c r="A621">
        <v>618</v>
      </c>
      <c r="B621" t="s">
        <v>1812</v>
      </c>
      <c r="C621" t="s">
        <v>1484</v>
      </c>
      <c r="D621" t="s">
        <v>48</v>
      </c>
      <c r="N621" t="s">
        <v>1485</v>
      </c>
      <c r="Q621" t="s">
        <v>2093</v>
      </c>
      <c r="R621" t="s">
        <v>2094</v>
      </c>
      <c r="S621" s="1" t="s">
        <v>43</v>
      </c>
      <c r="T621" t="s">
        <v>262</v>
      </c>
      <c r="U621" t="s">
        <v>89</v>
      </c>
      <c r="V621" t="s">
        <v>58</v>
      </c>
      <c r="X621" t="s">
        <v>37</v>
      </c>
      <c r="Y621" t="s">
        <v>165</v>
      </c>
      <c r="Z621" t="s">
        <v>165</v>
      </c>
      <c r="AA621" t="s">
        <v>45</v>
      </c>
      <c r="AB621" t="s">
        <v>223</v>
      </c>
      <c r="AD621" t="s">
        <v>2095</v>
      </c>
      <c r="AE621" t="s">
        <v>2096</v>
      </c>
      <c r="AF621" t="s">
        <v>43</v>
      </c>
    </row>
    <row r="622" spans="1:32">
      <c r="A622">
        <v>619</v>
      </c>
      <c r="B622" t="s">
        <v>1812</v>
      </c>
      <c r="C622" t="s">
        <v>1490</v>
      </c>
      <c r="D622" t="s">
        <v>48</v>
      </c>
      <c r="N622" t="s">
        <v>1491</v>
      </c>
      <c r="Q622" t="s">
        <v>2097</v>
      </c>
      <c r="R622" t="s">
        <v>2098</v>
      </c>
      <c r="S622" s="1" t="s">
        <v>43</v>
      </c>
      <c r="T622" t="s">
        <v>262</v>
      </c>
      <c r="U622" t="s">
        <v>615</v>
      </c>
      <c r="V622" t="s">
        <v>58</v>
      </c>
      <c r="X622" t="s">
        <v>37</v>
      </c>
      <c r="Y622" t="s">
        <v>165</v>
      </c>
      <c r="Z622" t="s">
        <v>165</v>
      </c>
      <c r="AA622" t="s">
        <v>45</v>
      </c>
      <c r="AB622" t="s">
        <v>223</v>
      </c>
      <c r="AD622" t="s">
        <v>2099</v>
      </c>
      <c r="AE622" t="s">
        <v>2100</v>
      </c>
      <c r="AF622" t="s">
        <v>43</v>
      </c>
    </row>
    <row r="623" spans="1:32">
      <c r="A623">
        <v>620</v>
      </c>
      <c r="B623" t="s">
        <v>1812</v>
      </c>
      <c r="C623" t="s">
        <v>2101</v>
      </c>
      <c r="D623" t="s">
        <v>60</v>
      </c>
      <c r="L623" t="s">
        <v>2102</v>
      </c>
      <c r="Q623" t="s">
        <v>2103</v>
      </c>
      <c r="R623" t="s">
        <v>2104</v>
      </c>
      <c r="S623" s="1" t="s">
        <v>210</v>
      </c>
      <c r="T623" t="s">
        <v>195</v>
      </c>
      <c r="U623" t="s">
        <v>36</v>
      </c>
      <c r="V623" t="s">
        <v>36</v>
      </c>
      <c r="X623" t="s">
        <v>90</v>
      </c>
      <c r="Y623" t="s">
        <v>165</v>
      </c>
      <c r="Z623" t="s">
        <v>165</v>
      </c>
      <c r="AA623" t="s">
        <v>45</v>
      </c>
      <c r="AB623" t="s">
        <v>37</v>
      </c>
      <c r="AD623" t="s">
        <v>37</v>
      </c>
      <c r="AE623" t="s">
        <v>37</v>
      </c>
      <c r="AF623" t="s">
        <v>37</v>
      </c>
    </row>
    <row r="624" spans="1:32">
      <c r="A624">
        <v>621</v>
      </c>
      <c r="B624" t="s">
        <v>1812</v>
      </c>
      <c r="C624" t="s">
        <v>1103</v>
      </c>
      <c r="D624" t="s">
        <v>69</v>
      </c>
      <c r="M624" t="s">
        <v>1104</v>
      </c>
      <c r="Q624" t="s">
        <v>2105</v>
      </c>
      <c r="R624" t="s">
        <v>2106</v>
      </c>
      <c r="S624" s="1" t="s">
        <v>34</v>
      </c>
      <c r="T624" t="s">
        <v>195</v>
      </c>
      <c r="U624" t="s">
        <v>36</v>
      </c>
      <c r="V624" t="s">
        <v>36</v>
      </c>
      <c r="X624" t="s">
        <v>90</v>
      </c>
      <c r="Y624" t="s">
        <v>36</v>
      </c>
      <c r="Z624" t="s">
        <v>45</v>
      </c>
      <c r="AA624" t="s">
        <v>45</v>
      </c>
      <c r="AB624" t="s">
        <v>37</v>
      </c>
      <c r="AD624" t="s">
        <v>37</v>
      </c>
      <c r="AE624" t="s">
        <v>37</v>
      </c>
      <c r="AF624" t="s">
        <v>37</v>
      </c>
    </row>
    <row r="625" spans="1:32">
      <c r="A625">
        <v>622</v>
      </c>
      <c r="B625" t="s">
        <v>1812</v>
      </c>
      <c r="C625" t="s">
        <v>1107</v>
      </c>
      <c r="D625" t="s">
        <v>48</v>
      </c>
      <c r="N625" t="s">
        <v>1108</v>
      </c>
      <c r="Q625" t="s">
        <v>2107</v>
      </c>
      <c r="R625" t="s">
        <v>2108</v>
      </c>
      <c r="S625" s="1" t="s">
        <v>43</v>
      </c>
      <c r="T625" t="s">
        <v>195</v>
      </c>
      <c r="U625" t="s">
        <v>1111</v>
      </c>
      <c r="V625" t="s">
        <v>171</v>
      </c>
      <c r="X625" t="s">
        <v>90</v>
      </c>
      <c r="Y625" t="s">
        <v>165</v>
      </c>
      <c r="Z625" t="s">
        <v>165</v>
      </c>
      <c r="AA625" t="s">
        <v>45</v>
      </c>
      <c r="AB625" t="s">
        <v>37</v>
      </c>
      <c r="AD625" t="s">
        <v>37</v>
      </c>
      <c r="AE625" t="s">
        <v>37</v>
      </c>
      <c r="AF625" t="s">
        <v>37</v>
      </c>
    </row>
    <row r="626" spans="1:32">
      <c r="A626">
        <v>623</v>
      </c>
      <c r="B626" t="s">
        <v>1812</v>
      </c>
      <c r="C626" t="s">
        <v>1112</v>
      </c>
      <c r="D626" t="s">
        <v>48</v>
      </c>
      <c r="N626" t="s">
        <v>1113</v>
      </c>
      <c r="Q626" t="s">
        <v>2109</v>
      </c>
      <c r="R626" t="s">
        <v>2110</v>
      </c>
      <c r="S626" s="1" t="s">
        <v>43</v>
      </c>
      <c r="T626" t="s">
        <v>195</v>
      </c>
      <c r="U626" t="s">
        <v>89</v>
      </c>
      <c r="V626" t="s">
        <v>58</v>
      </c>
      <c r="X626" t="s">
        <v>90</v>
      </c>
      <c r="Y626" t="s">
        <v>165</v>
      </c>
      <c r="Z626" t="s">
        <v>165</v>
      </c>
      <c r="AA626" t="s">
        <v>45</v>
      </c>
      <c r="AB626" t="s">
        <v>37</v>
      </c>
      <c r="AD626" t="s">
        <v>37</v>
      </c>
      <c r="AE626" t="s">
        <v>37</v>
      </c>
      <c r="AF626" t="s">
        <v>37</v>
      </c>
    </row>
    <row r="627" spans="1:32">
      <c r="A627">
        <v>624</v>
      </c>
      <c r="B627" t="s">
        <v>1812</v>
      </c>
      <c r="C627" t="s">
        <v>1116</v>
      </c>
      <c r="D627" t="s">
        <v>48</v>
      </c>
      <c r="N627" t="s">
        <v>1117</v>
      </c>
      <c r="Q627" t="s">
        <v>2111</v>
      </c>
      <c r="R627" t="s">
        <v>2112</v>
      </c>
      <c r="S627" s="1" t="s">
        <v>43</v>
      </c>
      <c r="T627" t="s">
        <v>195</v>
      </c>
      <c r="U627" t="s">
        <v>615</v>
      </c>
      <c r="V627" t="s">
        <v>58</v>
      </c>
      <c r="X627" t="s">
        <v>90</v>
      </c>
      <c r="Y627" t="s">
        <v>165</v>
      </c>
      <c r="Z627" t="s">
        <v>165</v>
      </c>
      <c r="AA627" t="s">
        <v>45</v>
      </c>
      <c r="AB627" t="s">
        <v>37</v>
      </c>
      <c r="AD627" t="s">
        <v>37</v>
      </c>
      <c r="AE627" t="s">
        <v>37</v>
      </c>
      <c r="AF627" t="s">
        <v>37</v>
      </c>
    </row>
    <row r="628" spans="1:32">
      <c r="A628">
        <v>625</v>
      </c>
      <c r="B628" t="s">
        <v>1812</v>
      </c>
      <c r="C628" t="s">
        <v>2113</v>
      </c>
      <c r="D628" t="s">
        <v>60</v>
      </c>
      <c r="L628" t="s">
        <v>2114</v>
      </c>
      <c r="Q628" t="s">
        <v>2115</v>
      </c>
      <c r="R628" t="s">
        <v>2116</v>
      </c>
      <c r="S628" s="1" t="s">
        <v>64</v>
      </c>
      <c r="T628" t="s">
        <v>195</v>
      </c>
      <c r="U628" t="s">
        <v>36</v>
      </c>
      <c r="V628" t="s">
        <v>36</v>
      </c>
      <c r="X628" t="s">
        <v>90</v>
      </c>
      <c r="Y628" t="s">
        <v>325</v>
      </c>
      <c r="Z628" t="s">
        <v>325</v>
      </c>
      <c r="AA628" t="s">
        <v>325</v>
      </c>
      <c r="AB628" t="s">
        <v>223</v>
      </c>
      <c r="AD628" t="s">
        <v>2117</v>
      </c>
      <c r="AE628" t="s">
        <v>2118</v>
      </c>
      <c r="AF628" t="s">
        <v>43</v>
      </c>
    </row>
    <row r="629" spans="1:32">
      <c r="A629">
        <v>626</v>
      </c>
      <c r="B629" t="s">
        <v>1812</v>
      </c>
      <c r="C629" t="s">
        <v>1004</v>
      </c>
      <c r="D629" t="s">
        <v>69</v>
      </c>
      <c r="M629" t="s">
        <v>1005</v>
      </c>
      <c r="Q629" t="s">
        <v>2119</v>
      </c>
      <c r="R629" t="s">
        <v>2120</v>
      </c>
      <c r="S629" s="1" t="s">
        <v>34</v>
      </c>
      <c r="T629" t="s">
        <v>195</v>
      </c>
      <c r="U629" t="s">
        <v>36</v>
      </c>
      <c r="V629" t="s">
        <v>36</v>
      </c>
      <c r="X629" t="s">
        <v>90</v>
      </c>
      <c r="Y629" t="s">
        <v>36</v>
      </c>
      <c r="Z629" t="s">
        <v>45</v>
      </c>
      <c r="AA629" t="s">
        <v>45</v>
      </c>
      <c r="AB629" t="s">
        <v>37</v>
      </c>
      <c r="AD629" t="s">
        <v>37</v>
      </c>
      <c r="AE629" t="s">
        <v>37</v>
      </c>
      <c r="AF629" t="s">
        <v>37</v>
      </c>
    </row>
    <row r="630" spans="1:32">
      <c r="A630">
        <v>627</v>
      </c>
      <c r="B630" t="s">
        <v>1812</v>
      </c>
      <c r="C630" t="s">
        <v>1008</v>
      </c>
      <c r="D630" t="s">
        <v>48</v>
      </c>
      <c r="N630" t="s">
        <v>1009</v>
      </c>
      <c r="Q630" t="s">
        <v>2121</v>
      </c>
      <c r="R630" t="s">
        <v>2122</v>
      </c>
      <c r="S630" s="1" t="s">
        <v>43</v>
      </c>
      <c r="T630" t="s">
        <v>195</v>
      </c>
      <c r="U630" t="s">
        <v>111</v>
      </c>
      <c r="V630" t="s">
        <v>58</v>
      </c>
      <c r="X630" t="s">
        <v>90</v>
      </c>
      <c r="Y630" t="s">
        <v>165</v>
      </c>
      <c r="Z630" t="s">
        <v>165</v>
      </c>
      <c r="AA630" t="s">
        <v>165</v>
      </c>
      <c r="AB630" t="s">
        <v>223</v>
      </c>
      <c r="AD630" t="s">
        <v>2123</v>
      </c>
      <c r="AE630" t="s">
        <v>2124</v>
      </c>
      <c r="AF630" t="s">
        <v>43</v>
      </c>
    </row>
    <row r="631" spans="1:32">
      <c r="A631">
        <v>628</v>
      </c>
      <c r="B631" t="s">
        <v>1812</v>
      </c>
      <c r="C631" t="s">
        <v>1013</v>
      </c>
      <c r="D631" t="s">
        <v>48</v>
      </c>
      <c r="N631" t="s">
        <v>1014</v>
      </c>
      <c r="Q631" t="s">
        <v>2125</v>
      </c>
      <c r="R631" t="s">
        <v>2126</v>
      </c>
      <c r="S631" s="1" t="s">
        <v>64</v>
      </c>
      <c r="T631" t="s">
        <v>195</v>
      </c>
      <c r="U631" t="s">
        <v>111</v>
      </c>
      <c r="V631" t="s">
        <v>58</v>
      </c>
      <c r="X631" t="s">
        <v>181</v>
      </c>
      <c r="Y631" t="s">
        <v>364</v>
      </c>
      <c r="Z631" t="s">
        <v>364</v>
      </c>
      <c r="AA631" t="s">
        <v>364</v>
      </c>
      <c r="AB631" t="s">
        <v>223</v>
      </c>
      <c r="AD631" t="s">
        <v>2127</v>
      </c>
      <c r="AE631" t="s">
        <v>2128</v>
      </c>
      <c r="AF631" t="s">
        <v>43</v>
      </c>
    </row>
    <row r="632" spans="1:32">
      <c r="A632">
        <v>629</v>
      </c>
      <c r="B632" t="s">
        <v>1812</v>
      </c>
      <c r="C632" t="s">
        <v>2129</v>
      </c>
      <c r="D632" t="s">
        <v>60</v>
      </c>
      <c r="L632" t="s">
        <v>2130</v>
      </c>
      <c r="Q632" t="s">
        <v>2131</v>
      </c>
      <c r="R632" t="s">
        <v>2132</v>
      </c>
      <c r="S632" s="1" t="s">
        <v>43</v>
      </c>
      <c r="T632" t="s">
        <v>35</v>
      </c>
      <c r="U632" t="s">
        <v>45</v>
      </c>
      <c r="V632" t="s">
        <v>45</v>
      </c>
      <c r="X632" t="s">
        <v>45</v>
      </c>
      <c r="Y632" t="s">
        <v>165</v>
      </c>
      <c r="Z632" t="s">
        <v>165</v>
      </c>
      <c r="AA632" t="s">
        <v>45</v>
      </c>
      <c r="AB632" t="s">
        <v>37</v>
      </c>
      <c r="AD632" t="s">
        <v>37</v>
      </c>
      <c r="AE632" t="s">
        <v>37</v>
      </c>
      <c r="AF632" t="s">
        <v>37</v>
      </c>
    </row>
    <row r="633" spans="1:32">
      <c r="A633">
        <v>630</v>
      </c>
      <c r="B633" t="s">
        <v>1812</v>
      </c>
      <c r="C633" t="s">
        <v>1798</v>
      </c>
      <c r="D633" t="s">
        <v>69</v>
      </c>
      <c r="M633" t="s">
        <v>1799</v>
      </c>
      <c r="Q633" t="s">
        <v>2133</v>
      </c>
      <c r="R633" t="s">
        <v>2134</v>
      </c>
      <c r="S633" s="1" t="s">
        <v>34</v>
      </c>
      <c r="T633" t="s">
        <v>262</v>
      </c>
      <c r="U633" t="s">
        <v>37</v>
      </c>
      <c r="V633" t="s">
        <v>37</v>
      </c>
      <c r="X633" t="s">
        <v>37</v>
      </c>
      <c r="Y633" t="s">
        <v>37</v>
      </c>
      <c r="Z633" t="s">
        <v>37</v>
      </c>
      <c r="AA633" t="s">
        <v>37</v>
      </c>
      <c r="AB633" t="s">
        <v>37</v>
      </c>
      <c r="AD633" t="s">
        <v>37</v>
      </c>
      <c r="AE633" t="s">
        <v>37</v>
      </c>
      <c r="AF633" t="s">
        <v>37</v>
      </c>
    </row>
    <row r="634" spans="1:32">
      <c r="A634">
        <v>631</v>
      </c>
      <c r="B634" t="s">
        <v>1812</v>
      </c>
      <c r="C634" t="s">
        <v>1802</v>
      </c>
      <c r="D634" t="s">
        <v>48</v>
      </c>
      <c r="N634" t="s">
        <v>1803</v>
      </c>
      <c r="Q634" t="s">
        <v>2135</v>
      </c>
      <c r="R634" t="s">
        <v>2136</v>
      </c>
      <c r="S634" s="1" t="s">
        <v>43</v>
      </c>
      <c r="T634" t="s">
        <v>262</v>
      </c>
      <c r="U634" t="s">
        <v>79</v>
      </c>
      <c r="V634" t="s">
        <v>80</v>
      </c>
      <c r="X634" t="s">
        <v>37</v>
      </c>
      <c r="Y634" t="s">
        <v>165</v>
      </c>
      <c r="Z634" t="s">
        <v>165</v>
      </c>
      <c r="AA634" t="s">
        <v>37</v>
      </c>
      <c r="AB634" t="s">
        <v>37</v>
      </c>
      <c r="AD634" t="s">
        <v>37</v>
      </c>
      <c r="AE634" t="s">
        <v>37</v>
      </c>
      <c r="AF634" t="s">
        <v>37</v>
      </c>
    </row>
    <row r="635" spans="1:32">
      <c r="A635">
        <v>632</v>
      </c>
      <c r="B635" t="s">
        <v>1812</v>
      </c>
      <c r="C635" t="s">
        <v>1806</v>
      </c>
      <c r="D635" t="s">
        <v>48</v>
      </c>
      <c r="N635" t="s">
        <v>1807</v>
      </c>
      <c r="Q635" t="s">
        <v>2137</v>
      </c>
      <c r="R635" t="s">
        <v>2138</v>
      </c>
      <c r="S635" s="1" t="s">
        <v>43</v>
      </c>
      <c r="T635" t="s">
        <v>262</v>
      </c>
      <c r="U635" t="s">
        <v>37</v>
      </c>
      <c r="V635" t="s">
        <v>37</v>
      </c>
      <c r="X635" t="s">
        <v>37</v>
      </c>
      <c r="Y635" t="s">
        <v>165</v>
      </c>
      <c r="Z635" t="s">
        <v>165</v>
      </c>
      <c r="AA635" t="s">
        <v>37</v>
      </c>
      <c r="AB635" t="s">
        <v>223</v>
      </c>
      <c r="AD635" t="s">
        <v>2139</v>
      </c>
      <c r="AE635" t="s">
        <v>2140</v>
      </c>
    </row>
    <row r="636" spans="1:32">
      <c r="A636">
        <v>633</v>
      </c>
      <c r="B636" t="s">
        <v>1812</v>
      </c>
      <c r="C636" t="s">
        <v>2141</v>
      </c>
      <c r="D636" t="s">
        <v>60</v>
      </c>
      <c r="J636" t="s">
        <v>2142</v>
      </c>
      <c r="Q636" t="s">
        <v>2143</v>
      </c>
      <c r="R636" t="s">
        <v>2144</v>
      </c>
      <c r="S636" s="1" t="s">
        <v>64</v>
      </c>
      <c r="T636" t="s">
        <v>44</v>
      </c>
      <c r="U636" t="s">
        <v>36</v>
      </c>
      <c r="V636" t="s">
        <v>36</v>
      </c>
      <c r="X636" t="s">
        <v>90</v>
      </c>
      <c r="Y636" t="s">
        <v>325</v>
      </c>
      <c r="Z636" t="s">
        <v>325</v>
      </c>
      <c r="AA636" t="s">
        <v>325</v>
      </c>
      <c r="AB636" t="s">
        <v>2145</v>
      </c>
      <c r="AD636" t="s">
        <v>2146</v>
      </c>
      <c r="AE636" t="s">
        <v>2147</v>
      </c>
      <c r="AF636" t="s">
        <v>64</v>
      </c>
    </row>
    <row r="637" spans="1:32">
      <c r="A637">
        <v>634</v>
      </c>
      <c r="B637" t="s">
        <v>1812</v>
      </c>
      <c r="C637" t="s">
        <v>2148</v>
      </c>
      <c r="D637" t="s">
        <v>69</v>
      </c>
      <c r="K637" t="s">
        <v>2149</v>
      </c>
      <c r="Q637" t="s">
        <v>2150</v>
      </c>
      <c r="R637" t="s">
        <v>2151</v>
      </c>
      <c r="S637" s="1" t="s">
        <v>73</v>
      </c>
      <c r="T637" t="s">
        <v>44</v>
      </c>
      <c r="U637" t="s">
        <v>36</v>
      </c>
      <c r="V637" t="s">
        <v>36</v>
      </c>
      <c r="X637" t="s">
        <v>90</v>
      </c>
      <c r="Y637" t="s">
        <v>36</v>
      </c>
      <c r="Z637" t="s">
        <v>45</v>
      </c>
      <c r="AA637" t="s">
        <v>45</v>
      </c>
      <c r="AB637" t="s">
        <v>37</v>
      </c>
      <c r="AD637" t="s">
        <v>37</v>
      </c>
      <c r="AE637" t="s">
        <v>37</v>
      </c>
      <c r="AF637" t="s">
        <v>37</v>
      </c>
    </row>
    <row r="638" spans="1:32">
      <c r="A638">
        <v>635</v>
      </c>
      <c r="B638" t="s">
        <v>1812</v>
      </c>
      <c r="C638" t="s">
        <v>2152</v>
      </c>
      <c r="D638" t="s">
        <v>48</v>
      </c>
      <c r="L638" t="s">
        <v>2153</v>
      </c>
      <c r="Q638" t="s">
        <v>2154</v>
      </c>
      <c r="R638" t="s">
        <v>2155</v>
      </c>
      <c r="S638" s="1" t="s">
        <v>43</v>
      </c>
      <c r="T638" t="s">
        <v>44</v>
      </c>
      <c r="U638" t="s">
        <v>36</v>
      </c>
      <c r="V638" t="s">
        <v>36</v>
      </c>
      <c r="X638" t="s">
        <v>90</v>
      </c>
      <c r="Y638" t="s">
        <v>165</v>
      </c>
      <c r="Z638" t="s">
        <v>165</v>
      </c>
      <c r="AA638" t="s">
        <v>45</v>
      </c>
      <c r="AB638" t="s">
        <v>37</v>
      </c>
      <c r="AD638" t="s">
        <v>37</v>
      </c>
      <c r="AE638" t="s">
        <v>37</v>
      </c>
      <c r="AF638" t="s">
        <v>37</v>
      </c>
    </row>
    <row r="639" spans="1:32">
      <c r="A639">
        <v>636</v>
      </c>
      <c r="B639" t="s">
        <v>1812</v>
      </c>
      <c r="C639" t="s">
        <v>2156</v>
      </c>
      <c r="D639" t="s">
        <v>48</v>
      </c>
      <c r="L639" t="s">
        <v>2157</v>
      </c>
      <c r="Q639" t="s">
        <v>2158</v>
      </c>
      <c r="R639" t="s">
        <v>2159</v>
      </c>
      <c r="S639" s="1" t="s">
        <v>43</v>
      </c>
      <c r="T639" t="s">
        <v>262</v>
      </c>
      <c r="U639" t="s">
        <v>2160</v>
      </c>
      <c r="V639" t="s">
        <v>58</v>
      </c>
      <c r="X639" t="s">
        <v>45</v>
      </c>
      <c r="Y639" t="s">
        <v>165</v>
      </c>
      <c r="Z639" t="s">
        <v>165</v>
      </c>
      <c r="AA639" t="s">
        <v>45</v>
      </c>
      <c r="AB639" t="s">
        <v>223</v>
      </c>
      <c r="AD639" t="s">
        <v>2161</v>
      </c>
      <c r="AE639" t="s">
        <v>2162</v>
      </c>
      <c r="AF639" t="s">
        <v>43</v>
      </c>
    </row>
    <row r="640" spans="1:32">
      <c r="A640">
        <v>637</v>
      </c>
      <c r="B640" t="s">
        <v>1812</v>
      </c>
      <c r="C640" t="s">
        <v>2163</v>
      </c>
      <c r="D640" t="s">
        <v>48</v>
      </c>
      <c r="L640" t="s">
        <v>2164</v>
      </c>
      <c r="Q640" t="s">
        <v>2165</v>
      </c>
      <c r="R640" t="s">
        <v>2166</v>
      </c>
      <c r="S640" s="1" t="s">
        <v>43</v>
      </c>
      <c r="T640" t="s">
        <v>262</v>
      </c>
      <c r="U640" t="s">
        <v>37</v>
      </c>
      <c r="V640" t="s">
        <v>37</v>
      </c>
      <c r="X640" t="s">
        <v>37</v>
      </c>
      <c r="Y640" t="s">
        <v>165</v>
      </c>
      <c r="Z640" t="s">
        <v>165</v>
      </c>
      <c r="AA640" t="s">
        <v>45</v>
      </c>
      <c r="AB640" t="s">
        <v>223</v>
      </c>
      <c r="AD640" t="s">
        <v>2167</v>
      </c>
      <c r="AE640" t="s">
        <v>2168</v>
      </c>
      <c r="AF640" t="s">
        <v>43</v>
      </c>
    </row>
    <row r="641" spans="1:32">
      <c r="A641">
        <v>638</v>
      </c>
      <c r="B641" t="s">
        <v>1812</v>
      </c>
      <c r="C641" t="s">
        <v>2169</v>
      </c>
      <c r="D641" t="s">
        <v>48</v>
      </c>
      <c r="L641" t="s">
        <v>2170</v>
      </c>
      <c r="Q641" t="s">
        <v>2171</v>
      </c>
      <c r="R641" t="s">
        <v>2172</v>
      </c>
      <c r="S641" s="1" t="s">
        <v>43</v>
      </c>
      <c r="T641" t="s">
        <v>262</v>
      </c>
      <c r="U641" t="s">
        <v>37</v>
      </c>
      <c r="V641" t="s">
        <v>37</v>
      </c>
      <c r="X641" t="s">
        <v>37</v>
      </c>
      <c r="Y641" t="s">
        <v>165</v>
      </c>
      <c r="Z641" t="s">
        <v>165</v>
      </c>
      <c r="AA641" t="s">
        <v>45</v>
      </c>
      <c r="AB641" t="s">
        <v>223</v>
      </c>
      <c r="AD641" t="s">
        <v>2161</v>
      </c>
      <c r="AE641" t="s">
        <v>2162</v>
      </c>
      <c r="AF641" t="s">
        <v>43</v>
      </c>
    </row>
    <row r="642" spans="1:32">
      <c r="A642">
        <v>639</v>
      </c>
      <c r="B642" t="s">
        <v>1812</v>
      </c>
      <c r="C642" t="s">
        <v>2173</v>
      </c>
      <c r="D642" t="s">
        <v>48</v>
      </c>
      <c r="L642" t="s">
        <v>2174</v>
      </c>
      <c r="Q642" t="s">
        <v>2175</v>
      </c>
      <c r="R642" t="s">
        <v>2176</v>
      </c>
      <c r="S642" s="1" t="s">
        <v>43</v>
      </c>
      <c r="T642" t="s">
        <v>262</v>
      </c>
      <c r="U642" t="s">
        <v>37</v>
      </c>
      <c r="V642" t="s">
        <v>37</v>
      </c>
      <c r="X642" t="s">
        <v>37</v>
      </c>
      <c r="Y642" t="s">
        <v>165</v>
      </c>
      <c r="Z642" t="s">
        <v>165</v>
      </c>
      <c r="AA642" t="s">
        <v>45</v>
      </c>
      <c r="AB642" t="s">
        <v>37</v>
      </c>
      <c r="AD642" t="s">
        <v>37</v>
      </c>
      <c r="AE642" t="s">
        <v>37</v>
      </c>
      <c r="AF642" t="s">
        <v>37</v>
      </c>
    </row>
    <row r="643" spans="1:32">
      <c r="A643">
        <v>640</v>
      </c>
      <c r="B643" t="s">
        <v>1812</v>
      </c>
      <c r="C643" t="s">
        <v>2177</v>
      </c>
      <c r="D643" t="s">
        <v>48</v>
      </c>
      <c r="L643" t="s">
        <v>2178</v>
      </c>
      <c r="Q643" t="s">
        <v>2179</v>
      </c>
      <c r="R643" t="s">
        <v>2180</v>
      </c>
      <c r="S643" s="1" t="s">
        <v>64</v>
      </c>
      <c r="T643" t="s">
        <v>44</v>
      </c>
      <c r="U643" t="s">
        <v>89</v>
      </c>
      <c r="V643" t="s">
        <v>58</v>
      </c>
      <c r="X643" t="s">
        <v>90</v>
      </c>
      <c r="Y643" t="s">
        <v>364</v>
      </c>
      <c r="Z643" t="s">
        <v>364</v>
      </c>
      <c r="AA643" t="s">
        <v>364</v>
      </c>
      <c r="AB643" t="s">
        <v>65</v>
      </c>
      <c r="AD643" t="s">
        <v>2181</v>
      </c>
      <c r="AE643" t="s">
        <v>2182</v>
      </c>
      <c r="AF643" t="s">
        <v>64</v>
      </c>
    </row>
    <row r="644" spans="1:32">
      <c r="A644">
        <v>641</v>
      </c>
      <c r="B644" t="s">
        <v>1812</v>
      </c>
      <c r="C644" t="s">
        <v>2183</v>
      </c>
      <c r="D644" t="s">
        <v>48</v>
      </c>
      <c r="L644" t="s">
        <v>2184</v>
      </c>
      <c r="Q644" t="s">
        <v>2185</v>
      </c>
      <c r="R644" t="s">
        <v>2186</v>
      </c>
      <c r="S644" s="1" t="s">
        <v>43</v>
      </c>
      <c r="T644" t="s">
        <v>44</v>
      </c>
      <c r="U644" t="s">
        <v>89</v>
      </c>
      <c r="V644" t="s">
        <v>58</v>
      </c>
      <c r="X644" t="s">
        <v>90</v>
      </c>
      <c r="Y644" t="s">
        <v>165</v>
      </c>
      <c r="Z644" t="s">
        <v>165</v>
      </c>
      <c r="AA644" t="s">
        <v>165</v>
      </c>
      <c r="AB644" t="s">
        <v>223</v>
      </c>
      <c r="AD644" t="s">
        <v>2187</v>
      </c>
      <c r="AE644" t="s">
        <v>2188</v>
      </c>
      <c r="AF644" t="s">
        <v>43</v>
      </c>
    </row>
    <row r="645" spans="1:32">
      <c r="A645">
        <v>642</v>
      </c>
      <c r="B645" t="s">
        <v>1812</v>
      </c>
      <c r="C645" t="s">
        <v>2189</v>
      </c>
      <c r="D645" t="s">
        <v>48</v>
      </c>
      <c r="L645" t="s">
        <v>2190</v>
      </c>
      <c r="Q645" t="s">
        <v>2191</v>
      </c>
      <c r="R645" t="s">
        <v>2192</v>
      </c>
      <c r="S645" s="1" t="s">
        <v>43</v>
      </c>
      <c r="T645" t="s">
        <v>35</v>
      </c>
      <c r="U645" t="s">
        <v>79</v>
      </c>
      <c r="V645" t="s">
        <v>80</v>
      </c>
      <c r="W645" t="s">
        <v>2193</v>
      </c>
      <c r="X645" t="s">
        <v>2194</v>
      </c>
      <c r="Y645" t="s">
        <v>174</v>
      </c>
      <c r="Z645" t="s">
        <v>174</v>
      </c>
      <c r="AA645" t="s">
        <v>45</v>
      </c>
      <c r="AB645" t="s">
        <v>37</v>
      </c>
      <c r="AD645" t="s">
        <v>37</v>
      </c>
      <c r="AE645" t="s">
        <v>37</v>
      </c>
      <c r="AF645" t="s">
        <v>37</v>
      </c>
    </row>
    <row r="646" spans="1:32">
      <c r="A646">
        <v>643</v>
      </c>
      <c r="B646" t="s">
        <v>1812</v>
      </c>
      <c r="C646" t="s">
        <v>2195</v>
      </c>
      <c r="D646" t="s">
        <v>60</v>
      </c>
      <c r="L646" t="s">
        <v>2196</v>
      </c>
      <c r="Q646" t="s">
        <v>2197</v>
      </c>
      <c r="R646" t="s">
        <v>2198</v>
      </c>
      <c r="S646" s="1" t="s">
        <v>43</v>
      </c>
      <c r="T646" t="s">
        <v>35</v>
      </c>
      <c r="U646" t="s">
        <v>2199</v>
      </c>
      <c r="V646" t="s">
        <v>633</v>
      </c>
      <c r="X646" t="s">
        <v>633</v>
      </c>
      <c r="Y646" t="s">
        <v>165</v>
      </c>
      <c r="Z646" t="s">
        <v>165</v>
      </c>
      <c r="AA646" t="s">
        <v>633</v>
      </c>
      <c r="AB646" t="s">
        <v>37</v>
      </c>
      <c r="AD646" t="s">
        <v>37</v>
      </c>
      <c r="AE646" t="s">
        <v>37</v>
      </c>
      <c r="AF646" t="s">
        <v>37</v>
      </c>
    </row>
    <row r="647" spans="1:32">
      <c r="A647">
        <v>644</v>
      </c>
      <c r="B647" t="s">
        <v>1812</v>
      </c>
      <c r="C647" t="s">
        <v>2200</v>
      </c>
      <c r="D647" t="s">
        <v>69</v>
      </c>
      <c r="M647" t="s">
        <v>2201</v>
      </c>
      <c r="Q647" t="s">
        <v>2202</v>
      </c>
      <c r="R647" t="s">
        <v>2203</v>
      </c>
      <c r="S647" s="1" t="s">
        <v>73</v>
      </c>
      <c r="T647" t="s">
        <v>35</v>
      </c>
      <c r="U647" t="s">
        <v>2199</v>
      </c>
      <c r="V647" t="s">
        <v>633</v>
      </c>
      <c r="X647" t="s">
        <v>633</v>
      </c>
      <c r="Y647" t="s">
        <v>633</v>
      </c>
      <c r="Z647" t="s">
        <v>633</v>
      </c>
      <c r="AA647" t="s">
        <v>633</v>
      </c>
      <c r="AB647" t="s">
        <v>37</v>
      </c>
      <c r="AD647" t="s">
        <v>37</v>
      </c>
      <c r="AE647" t="s">
        <v>37</v>
      </c>
      <c r="AF647" t="s">
        <v>37</v>
      </c>
    </row>
    <row r="648" spans="1:32">
      <c r="A648">
        <v>645</v>
      </c>
      <c r="B648" t="s">
        <v>1812</v>
      </c>
      <c r="C648" t="s">
        <v>2204</v>
      </c>
      <c r="D648" t="s">
        <v>48</v>
      </c>
      <c r="N648" t="s">
        <v>2205</v>
      </c>
      <c r="Q648" t="s">
        <v>2206</v>
      </c>
      <c r="R648" t="s">
        <v>2207</v>
      </c>
      <c r="S648" s="1" t="s">
        <v>43</v>
      </c>
      <c r="T648" t="s">
        <v>35</v>
      </c>
      <c r="U648" t="s">
        <v>2199</v>
      </c>
      <c r="V648" t="s">
        <v>2199</v>
      </c>
      <c r="X648" t="s">
        <v>633</v>
      </c>
      <c r="Y648" t="s">
        <v>165</v>
      </c>
      <c r="Z648" t="s">
        <v>165</v>
      </c>
      <c r="AA648" t="s">
        <v>37</v>
      </c>
      <c r="AB648" t="s">
        <v>223</v>
      </c>
      <c r="AD648" t="s">
        <v>2208</v>
      </c>
      <c r="AE648" t="s">
        <v>2209</v>
      </c>
      <c r="AF648" t="s">
        <v>43</v>
      </c>
    </row>
    <row r="649" spans="1:32">
      <c r="A649">
        <v>646</v>
      </c>
      <c r="B649" t="s">
        <v>1812</v>
      </c>
      <c r="C649" t="s">
        <v>2210</v>
      </c>
      <c r="D649" t="s">
        <v>60</v>
      </c>
      <c r="L649" t="s">
        <v>2211</v>
      </c>
      <c r="Q649" t="s">
        <v>2212</v>
      </c>
      <c r="R649" t="s">
        <v>2213</v>
      </c>
      <c r="S649" s="1" t="s">
        <v>210</v>
      </c>
      <c r="T649" t="s">
        <v>262</v>
      </c>
      <c r="U649" t="s">
        <v>37</v>
      </c>
      <c r="V649" t="s">
        <v>37</v>
      </c>
      <c r="X649" t="s">
        <v>37</v>
      </c>
      <c r="Y649" t="s">
        <v>165</v>
      </c>
      <c r="Z649" t="s">
        <v>165</v>
      </c>
      <c r="AA649" t="s">
        <v>45</v>
      </c>
      <c r="AB649" t="s">
        <v>223</v>
      </c>
      <c r="AD649" t="s">
        <v>2214</v>
      </c>
      <c r="AE649" t="s">
        <v>2215</v>
      </c>
      <c r="AF649" t="s">
        <v>210</v>
      </c>
    </row>
    <row r="650" spans="1:32">
      <c r="A650">
        <v>647</v>
      </c>
      <c r="B650" t="s">
        <v>1812</v>
      </c>
      <c r="C650" t="s">
        <v>2216</v>
      </c>
      <c r="D650" t="s">
        <v>69</v>
      </c>
      <c r="M650" t="s">
        <v>2217</v>
      </c>
      <c r="Q650" t="s">
        <v>2218</v>
      </c>
      <c r="R650" t="s">
        <v>2219</v>
      </c>
      <c r="S650" s="1" t="s">
        <v>34</v>
      </c>
      <c r="T650" t="s">
        <v>262</v>
      </c>
      <c r="U650" t="s">
        <v>37</v>
      </c>
      <c r="V650" t="s">
        <v>37</v>
      </c>
      <c r="X650" t="s">
        <v>37</v>
      </c>
      <c r="Y650" t="s">
        <v>74</v>
      </c>
      <c r="Z650" t="s">
        <v>74</v>
      </c>
      <c r="AA650" t="s">
        <v>37</v>
      </c>
      <c r="AB650" t="s">
        <v>37</v>
      </c>
      <c r="AD650" t="s">
        <v>37</v>
      </c>
      <c r="AE650" t="s">
        <v>37</v>
      </c>
      <c r="AF650" t="s">
        <v>37</v>
      </c>
    </row>
    <row r="651" spans="1:32">
      <c r="A651">
        <v>648</v>
      </c>
      <c r="B651" t="s">
        <v>1812</v>
      </c>
      <c r="C651" t="s">
        <v>2220</v>
      </c>
      <c r="D651" t="s">
        <v>48</v>
      </c>
      <c r="N651" t="s">
        <v>2221</v>
      </c>
      <c r="Q651" t="s">
        <v>2222</v>
      </c>
      <c r="R651" t="s">
        <v>2186</v>
      </c>
      <c r="S651" s="1" t="s">
        <v>43</v>
      </c>
      <c r="T651" t="s">
        <v>262</v>
      </c>
      <c r="U651" t="s">
        <v>37</v>
      </c>
      <c r="V651" t="s">
        <v>37</v>
      </c>
      <c r="X651" t="s">
        <v>37</v>
      </c>
      <c r="Y651" t="s">
        <v>165</v>
      </c>
      <c r="Z651" t="s">
        <v>165</v>
      </c>
      <c r="AA651" t="s">
        <v>37</v>
      </c>
      <c r="AB651" t="s">
        <v>223</v>
      </c>
      <c r="AD651" t="s">
        <v>2223</v>
      </c>
      <c r="AE651" t="s">
        <v>2224</v>
      </c>
      <c r="AF651" t="s">
        <v>64</v>
      </c>
    </row>
    <row r="652" spans="1:32">
      <c r="A652">
        <v>649</v>
      </c>
      <c r="B652" t="s">
        <v>1812</v>
      </c>
      <c r="C652" t="s">
        <v>2225</v>
      </c>
      <c r="D652" t="s">
        <v>48</v>
      </c>
      <c r="N652" t="s">
        <v>2226</v>
      </c>
      <c r="Q652" t="s">
        <v>2227</v>
      </c>
      <c r="R652" t="s">
        <v>2228</v>
      </c>
      <c r="S652" s="1" t="s">
        <v>43</v>
      </c>
      <c r="T652" t="s">
        <v>262</v>
      </c>
      <c r="U652" t="s">
        <v>37</v>
      </c>
      <c r="V652" t="s">
        <v>37</v>
      </c>
      <c r="X652" t="s">
        <v>37</v>
      </c>
      <c r="Y652" t="s">
        <v>165</v>
      </c>
      <c r="Z652" t="s">
        <v>165</v>
      </c>
      <c r="AA652" t="s">
        <v>37</v>
      </c>
      <c r="AB652" t="s">
        <v>223</v>
      </c>
      <c r="AD652" t="s">
        <v>2229</v>
      </c>
      <c r="AE652" t="s">
        <v>2230</v>
      </c>
      <c r="AF652" t="s">
        <v>64</v>
      </c>
    </row>
    <row r="653" spans="1:32">
      <c r="A653">
        <v>650</v>
      </c>
      <c r="B653" t="s">
        <v>1812</v>
      </c>
      <c r="C653" t="s">
        <v>2231</v>
      </c>
      <c r="D653" t="s">
        <v>60</v>
      </c>
      <c r="L653" t="s">
        <v>2232</v>
      </c>
      <c r="Q653" t="s">
        <v>2233</v>
      </c>
      <c r="R653" t="s">
        <v>2234</v>
      </c>
      <c r="S653" s="1" t="s">
        <v>210</v>
      </c>
      <c r="T653" t="s">
        <v>262</v>
      </c>
      <c r="U653" t="s">
        <v>37</v>
      </c>
      <c r="V653" t="s">
        <v>37</v>
      </c>
      <c r="X653" t="s">
        <v>37</v>
      </c>
      <c r="Y653" t="s">
        <v>165</v>
      </c>
      <c r="Z653" t="s">
        <v>165</v>
      </c>
      <c r="AA653" t="s">
        <v>45</v>
      </c>
      <c r="AB653" t="s">
        <v>37</v>
      </c>
      <c r="AD653" t="s">
        <v>37</v>
      </c>
      <c r="AE653" t="s">
        <v>37</v>
      </c>
      <c r="AF653" t="s">
        <v>37</v>
      </c>
    </row>
    <row r="654" spans="1:32">
      <c r="A654">
        <v>651</v>
      </c>
      <c r="B654" t="s">
        <v>1812</v>
      </c>
      <c r="C654" t="s">
        <v>2235</v>
      </c>
      <c r="D654" t="s">
        <v>69</v>
      </c>
      <c r="M654" t="s">
        <v>2236</v>
      </c>
      <c r="Q654" t="s">
        <v>2237</v>
      </c>
      <c r="R654" t="s">
        <v>2238</v>
      </c>
      <c r="S654" s="1" t="s">
        <v>34</v>
      </c>
      <c r="T654" t="s">
        <v>262</v>
      </c>
      <c r="U654" t="s">
        <v>37</v>
      </c>
      <c r="V654" t="s">
        <v>37</v>
      </c>
      <c r="X654" t="s">
        <v>37</v>
      </c>
      <c r="Y654" t="s">
        <v>74</v>
      </c>
      <c r="Z654" t="s">
        <v>74</v>
      </c>
      <c r="AA654" t="s">
        <v>37</v>
      </c>
      <c r="AB654" t="s">
        <v>37</v>
      </c>
      <c r="AD654" t="s">
        <v>37</v>
      </c>
      <c r="AE654" t="s">
        <v>37</v>
      </c>
      <c r="AF654" t="s">
        <v>37</v>
      </c>
    </row>
    <row r="655" spans="1:32">
      <c r="A655">
        <v>652</v>
      </c>
      <c r="B655" t="s">
        <v>1812</v>
      </c>
      <c r="C655" t="s">
        <v>2239</v>
      </c>
      <c r="D655" t="s">
        <v>48</v>
      </c>
      <c r="N655" t="s">
        <v>2240</v>
      </c>
      <c r="Q655" t="s">
        <v>2241</v>
      </c>
      <c r="R655" t="s">
        <v>2242</v>
      </c>
      <c r="S655" s="1" t="s">
        <v>43</v>
      </c>
      <c r="T655" t="s">
        <v>262</v>
      </c>
      <c r="U655" t="s">
        <v>484</v>
      </c>
      <c r="V655" t="s">
        <v>58</v>
      </c>
      <c r="W655" t="s">
        <v>485</v>
      </c>
      <c r="X655" t="s">
        <v>486</v>
      </c>
      <c r="Y655" t="s">
        <v>165</v>
      </c>
      <c r="Z655" t="s">
        <v>165</v>
      </c>
      <c r="AA655" t="s">
        <v>37</v>
      </c>
      <c r="AB655" t="s">
        <v>223</v>
      </c>
      <c r="AD655" t="s">
        <v>2243</v>
      </c>
      <c r="AE655" t="s">
        <v>2244</v>
      </c>
      <c r="AF655" t="s">
        <v>43</v>
      </c>
    </row>
    <row r="656" spans="1:32">
      <c r="A656">
        <v>653</v>
      </c>
      <c r="D656" t="s">
        <v>2245</v>
      </c>
    </row>
    <row r="658" spans="1:4">
      <c r="A658" t="s">
        <v>2246</v>
      </c>
    </row>
    <row r="659" spans="1:4">
      <c r="A659" t="s">
        <v>2247</v>
      </c>
      <c r="C659" t="s">
        <v>364</v>
      </c>
      <c r="D659" t="s">
        <v>2248</v>
      </c>
    </row>
    <row r="660" spans="1:4">
      <c r="C660" t="s">
        <v>1575</v>
      </c>
      <c r="D660" t="s">
        <v>2249</v>
      </c>
    </row>
    <row r="661" spans="1:4">
      <c r="C661" t="s">
        <v>158</v>
      </c>
      <c r="D661" t="s">
        <v>2250</v>
      </c>
    </row>
    <row r="662" spans="1:4">
      <c r="C662" t="s">
        <v>174</v>
      </c>
      <c r="D662" t="s">
        <v>2251</v>
      </c>
    </row>
    <row r="663" spans="1:4">
      <c r="C663" t="s">
        <v>2015</v>
      </c>
      <c r="D663" t="s">
        <v>2252</v>
      </c>
    </row>
    <row r="664" spans="1:4">
      <c r="C664" t="s">
        <v>46</v>
      </c>
      <c r="D664" t="s">
        <v>2253</v>
      </c>
    </row>
    <row r="665" spans="1:4">
      <c r="C665" t="s">
        <v>165</v>
      </c>
      <c r="D665" t="s">
        <v>2254</v>
      </c>
    </row>
    <row r="666" spans="1:4">
      <c r="C666" t="s">
        <v>1972</v>
      </c>
      <c r="D666" t="s">
        <v>2255</v>
      </c>
    </row>
    <row r="667" spans="1:4">
      <c r="C667" t="s">
        <v>2256</v>
      </c>
      <c r="D667" t="s">
        <v>2257</v>
      </c>
    </row>
    <row r="668" spans="1:4">
      <c r="D668" t="s">
        <v>2258</v>
      </c>
    </row>
    <row r="669" spans="1:4">
      <c r="A669" t="s">
        <v>2259</v>
      </c>
      <c r="C669" t="s">
        <v>65</v>
      </c>
      <c r="D669" t="s">
        <v>2260</v>
      </c>
    </row>
    <row r="670" spans="1:4">
      <c r="C670" t="s">
        <v>223</v>
      </c>
      <c r="D670" t="s">
        <v>2261</v>
      </c>
    </row>
    <row r="671" spans="1:4">
      <c r="C671" t="s">
        <v>2262</v>
      </c>
      <c r="D671" t="s">
        <v>2263</v>
      </c>
    </row>
    <row r="672" spans="1:4">
      <c r="D672" t="s">
        <v>2264</v>
      </c>
    </row>
    <row r="674" spans="1:3">
      <c r="A674" t="s">
        <v>2265</v>
      </c>
    </row>
    <row r="675" spans="1:3">
      <c r="A675" t="s">
        <v>2266</v>
      </c>
      <c r="C675" t="s">
        <v>2267</v>
      </c>
    </row>
    <row r="676" spans="1:3">
      <c r="A676" t="s">
        <v>2268</v>
      </c>
      <c r="C676" t="s">
        <v>2269</v>
      </c>
    </row>
    <row r="677" spans="1:3">
      <c r="A677" t="s">
        <v>2268</v>
      </c>
      <c r="C677" t="s">
        <v>2270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コアインボイス0904</vt:lpstr>
      <vt:lpstr>sem_binding</vt:lpstr>
      <vt:lpstr>japan-core_semantics</vt:lpstr>
      <vt:lpstr>JP PINT 1.0</vt:lpstr>
      <vt:lpstr>core_compare</vt:lpstr>
      <vt:lpstr>core_compare1</vt:lpstr>
      <vt:lpstr>SME XPath</vt:lpstr>
      <vt:lpstr>文書タイプコード</vt:lpstr>
      <vt:lpstr>統合請求</vt:lpstr>
      <vt:lpstr>単一請求</vt:lpstr>
      <vt:lpstr>'japan-core_semantics'!Print_Area</vt:lpstr>
      <vt:lpstr>'JP PINT 1.0'!Print_Area</vt:lpstr>
      <vt:lpstr>sem_binding!Print_Area</vt:lpstr>
      <vt:lpstr>コアインボイス0904!Print_Area</vt:lpstr>
      <vt:lpstr>'JP PINT 1.0'!Print_Titles</vt:lpstr>
      <vt:lpstr>コアインボイス0904!Print_Titles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2023-09-18T03:39:01Z</cp:lastPrinted>
  <dcterms:created xsi:type="dcterms:W3CDTF">2023-08-31T23:01:00Z</dcterms:created>
  <dcterms:modified xsi:type="dcterms:W3CDTF">2023-09-23T07:57:19Z</dcterms:modified>
</cp:coreProperties>
</file>